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mineducaciongovco-my.sharepoint.com/personal/apabon_mineducacion_gov_co/Documents/B 2026/3, 4 y 5 Reportes OAJ/"/>
    </mc:Choice>
  </mc:AlternateContent>
  <xr:revisionPtr revIDLastSave="9" documentId="8_{604EFEC2-CA21-411F-A520-624709A4D9EE}" xr6:coauthVersionLast="47" xr6:coauthVersionMax="47" xr10:uidLastSave="{447EFE72-9C71-40DC-ACFB-0B349490F4C6}"/>
  <bookViews>
    <workbookView xWindow="-120" yWindow="-120" windowWidth="24240" windowHeight="13020" tabRatio="753" firstSheet="3" activeTab="7"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19">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<sst xmlns="http://schemas.openxmlformats.org/spreadsheetml/2006/main" count="4428" uniqueCount="2249">
  <si>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</si>
  <si>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</si>
  <si>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</si>
  <si>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</si>
  <si>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</si>
  <si>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</si>
  <si>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</si>
  <si>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</si>
  <si>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</si>
  <si>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</si>
  <si>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</si>
  <si>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</si>
  <si>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</si>
  <si>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</si>
  <si>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</si>
  <si>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</si>
  <si>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</si>
  <si>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</si>
  <si>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</si>
  <si>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</si>
  <si>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</si>
  <si>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</si>
  <si>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</si>
  <si>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</si>
  <si>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</si>
  <si>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</si>
  <si>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</si>
  <si>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</si>
  <si>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</si>
  <si>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</si>
  <si>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</si>
  <si>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</si>
  <si>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</si>
  <si>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</si>
  <si>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</si>
  <si>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</si>
  <si>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</si>
  <si>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</si>
  <si>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</si>
  <si>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</si>
  <si>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</si>
  <si>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</si>
  <si>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</si>
  <si>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</si>
  <si>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</si>
  <si>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</si>
  <si>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</si>
  <si>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</si>
  <si>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</si>
  <si>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</si>
  <si>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</si>
  <si>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</si>
  <si>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</si>
  <si>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</si>
  <si>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</si>
  <si>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</si>
  <si>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</si>
  <si>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</si>
  <si>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</si>
  <si>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</si>
  <si>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</si>
  <si>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</si>
  <si>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</si>
  <si>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</si>
  <si>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</si>
  <si>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</si>
  <si>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</si>
  <si>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</si>
  <si>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</si>
  <si>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</si>
  <si>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</si>
  <si>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</si>
  <si>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</si>
  <si>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</si>
  <si>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</si>
  <si>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</si>
  <si>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</si>
  <si>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</si>
  <si>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</si>
  <si>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</si>
  <si>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</si>
  <si>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</si>
  <si>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</si>
  <si>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</si>
  <si>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</si>
  <si>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</si>
  <si>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</si>
  <si>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</si>
  <si>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</si>
  <si>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</si>
  <si>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</si>
  <si>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</si>
  <si>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</si>
  <si>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</si>
  <si>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</si>
  <si>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</si>
  <si>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</si>
  <si>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</si>
  <si>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</si>
  <si>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</si>
  <si>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</si>
  <si>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</si>
  <si>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</si>
  <si>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</si>
  <si>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</si>
  <si>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</si>
  <si>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</si>
  <si>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</si>
  <si>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</si>
  <si>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</si>
  <si>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</si>
  <si>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</si>
  <si>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</si>
  <si>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</si>
  <si>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</si>
  <si>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</si>
  <si>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</si>
  <si>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</si>
  <si>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</si>
  <si>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</si>
  <si>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</si>
  <si>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</si>
  <si>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</si>
  <si>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</si>
  <si>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</si>
  <si>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</si>
  <si>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</si>
  <si>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</si>
  <si>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</si>
  <si>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</si>
  <si>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</si>
  <si>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</si>
  <si>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</si>
  <si>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</si>
  <si>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</si>
  <si>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</si>
  <si>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</si>
  <si>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</si>
  <si>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</si>
  <si>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</si>
  <si>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</si>
  <si>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</si>
  <si>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</si>
  <si>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</si>
  <si>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</si>
  <si>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</si>
  <si>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</si>
  <si>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</si>
  <si>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</si>
  <si>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</si>
  <si>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</si>
  <si>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</si>
  <si>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</si>
  <si>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</si>
  <si>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</si>
  <si>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</si>
  <si>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</si>
  <si>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</si>
  <si>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</si>
  <si>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</si>
  <si>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</si>
  <si>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</si>
  <si>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</si>
  <si>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</si>
  <si>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</si>
  <si>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</si>
  <si>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</si>
  <si>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</si>
  <si>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</si>
  <si>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</si>
  <si>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</si>
  <si>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</si>
  <si>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</si>
  <si>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</si>
  <si>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</si>
  <si>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</si>
  <si>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</si>
  <si>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</si>
  <si>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</si>
  <si>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</si>
  <si>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</si>
  <si>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</si>
  <si>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</si>
  <si>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</si>
  <si>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</si>
  <si>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</si>
  <si>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</si>
  <si>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</si>
  <si>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</si>
  <si>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</si>
  <si>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</si>
  <si>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</si>
  <si>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</si>
  <si>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</si>
  <si>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</si>
  <si>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</si>
  <si>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</si>
  <si>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</si>
  <si>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</si>
  <si>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</si>
  <si>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</si>
  <si>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</si>
  <si>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</si>
  <si>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</si>
  <si>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</si>
  <si>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</si>
  <si>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</si>
  <si>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</si>
  <si>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</si>
  <si>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</si>
  <si>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</si>
  <si>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</si>
  <si>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</si>
  <si>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</si>
  <si>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</si>
  <si>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</si>
  <si>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</si>
  <si>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</si>
  <si>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</si>
  <si>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</si>
  <si>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</si>
  <si>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</si>
  <si>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</si>
  <si>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</si>
  <si>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</si>
  <si>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</si>
  <si>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</si>
  <si>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</si>
  <si>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</si>
  <si>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</si>
  <si>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</si>
  <si>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</si>
  <si>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</si>
  <si>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</si>
  <si>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</si>
  <si>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</si>
  <si>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</si>
  <si>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</si>
  <si>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</si>
  <si>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</si>
  <si>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</si>
  <si>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</si>
  <si>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</si>
  <si>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</si>
  <si>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</si>
  <si>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</si>
  <si>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</si>
  <si>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</si>
  <si>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</si>
  <si>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</si>
  <si>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</si>
  <si>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</si>
  <si>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</si>
  <si>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</si>
  <si>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</si>
  <si>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</si>
  <si>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</si>
  <si>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</si>
  <si>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</si>
  <si>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</si>
  <si>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</si>
  <si>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</si>
  <si>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</si>
  <si>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</si>
  <si>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</si>
  <si>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</si>
  <si>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</si>
  <si>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</si>
  <si>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</si>
  <si>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</si>
  <si>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</si>
  <si>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</si>
  <si>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</si>
  <si>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</si>
  <si>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</si>
  <si>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</si>
  <si>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</si>
  <si>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</si>
  <si>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</si>
  <si>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</si>
  <si>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</si>
  <si>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</si>
  <si>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</si>
  <si>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</si>
  <si>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</si>
  <si>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</si>
  <si>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</si>
  <si>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</si>
  <si>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</si>
  <si>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</si>
  <si>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</si>
  <si>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</si>
  <si>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</si>
  <si>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</si>
  <si>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</si>
  <si>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</si>
  <si>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</si>
  <si>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</si>
  <si>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</si>
  <si>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</si>
  <si>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</si>
  <si>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</si>
  <si>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</si>
  <si>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</si>
  <si>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</si>
  <si>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</si>
  <si>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</si>
  <si>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</si>
  <si>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</si>
  <si>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</si>
  <si>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</si>
  <si>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</si>
  <si>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</si>
  <si>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</si>
  <si>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</si>
  <si>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</si>
  <si>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</si>
  <si>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</si>
  <si>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</si>
  <si>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</si>
  <si>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</si>
  <si>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</si>
  <si>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</si>
  <si>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</si>
  <si>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</si>
  <si>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</si>
  <si>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</si>
  <si>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</si>
  <si>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</si>
  <si>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</si>
  <si>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</si>
  <si>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</si>
  <si>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</si>
  <si>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</si>
  <si>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</si>
  <si>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</si>
  <si>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</si>
  <si>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</si>
  <si>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</si>
  <si>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</si>
  <si>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</si>
  <si>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</si>
  <si>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</si>
  <si>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</si>
  <si>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</si>
  <si>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</si>
  <si>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</si>
  <si>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</si>
  <si>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</si>
  <si>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</si>
  <si>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</si>
  <si>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</si>
  <si>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</si>
  <si>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</si>
  <si>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</si>
  <si>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</si>
  <si>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</si>
  <si>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</si>
  <si>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</si>
  <si>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</si>
  <si>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</si>
  <si>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</si>
  <si>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</si>
  <si>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</si>
  <si>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</si>
  <si>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</si>
  <si>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</si>
  <si>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</si>
  <si>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</si>
  <si>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</si>
  <si>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</si>
  <si>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</si>
  <si>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</si>
  <si>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</si>
  <si>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</si>
  <si>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</si>
  <si>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</si>
  <si>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</si>
  <si>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</si>
  <si>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</si>
  <si>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</si>
  <si>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</si>
  <si>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</si>
  <si>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</si>
  <si>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</si>
  <si>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</si>
  <si>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</si>
  <si>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</si>
  <si>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</si>
  <si>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</si>
  <si>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</si>
  <si>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</si>
  <si>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</si>
  <si>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</si>
  <si>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</si>
  <si>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</si>
  <si>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</si>
  <si>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</si>
  <si>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</si>
  <si>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</si>
  <si>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</si>
  <si>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</si>
  <si>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</si>
  <si>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</si>
  <si>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</si>
  <si>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</si>
  <si>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</si>
  <si>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</si>
  <si>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</si>
  <si>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</si>
  <si>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</si>
  <si>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</si>
  <si>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</si>
  <si>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</si>
  <si>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</si>
  <si>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</si>
  <si>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</si>
  <si>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</si>
  <si>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</si>
  <si>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</si>
  <si>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</si>
  <si>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</si>
  <si>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</si>
  <si>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</si>
  <si>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</si>
  <si>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</si>
  <si>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</si>
  <si>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</si>
  <si>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</si>
  <si>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</si>
  <si>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</si>
  <si>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</si>
  <si>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</si>
  <si>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</si>
  <si>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</si>
  <si>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</si>
  <si>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</si>
  <si>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</si>
  <si>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</si>
  <si>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</si>
  <si>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</si>
  <si>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</si>
  <si>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</si>
  <si>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</si>
  <si>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</si>
  <si>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</si>
  <si>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</si>
  <si>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</si>
  <si>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</si>
  <si>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</si>
  <si>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</si>
  <si>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</si>
  <si>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</si>
  <si>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</si>
  <si>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</si>
  <si>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</si>
  <si>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</si>
  <si>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</si>
  <si>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</si>
  <si>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</si>
  <si>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</si>
  <si>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</si>
  <si>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</si>
  <si>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</si>
  <si>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</si>
  <si>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</si>
  <si>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</si>
  <si>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</si>
  <si>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</si>
  <si>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</si>
  <si>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</si>
  <si>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</si>
  <si>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</si>
  <si>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</si>
  <si>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</si>
  <si>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</si>
  <si>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</si>
  <si>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</si>
  <si>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</si>
  <si>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</si>
  <si>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</si>
  <si>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</si>
  <si>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</si>
  <si>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</si>
  <si>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</si>
  <si>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</si>
  <si>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</si>
  <si>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</si>
  <si>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</si>
  <si>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</si>
  <si>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</si>
  <si>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</si>
  <si>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</si>
  <si>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</si>
  <si>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</si>
  <si>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</si>
  <si>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</si>
  <si>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</si>
  <si>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</si>
  <si>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</si>
  <si>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</si>
  <si>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</si>
  <si>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</si>
  <si>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</si>
  <si>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</si>
  <si>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</si>
  <si>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</si>
  <si>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</si>
  <si>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</si>
  <si>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</si>
  <si>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</si>
  <si>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</si>
  <si>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</si>
  <si>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</si>
  <si>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</si>
  <si>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</si>
  <si>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</si>
  <si>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</si>
  <si>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</si>
  <si>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</si>
  <si>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</si>
  <si>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</si>
  <si>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</si>
  <si>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</si>
  <si>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</si>
  <si>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</si>
  <si>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</si>
  <si>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</si>
  <si>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</si>
  <si>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</si>
  <si>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</si>
  <si>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</si>
  <si>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</si>
  <si>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</si>
  <si>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</si>
  <si>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</si>
  <si>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</si>
  <si>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</si>
  <si>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</si>
  <si>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</si>
  <si>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</si>
  <si>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</si>
  <si>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</si>
  <si>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</si>
  <si>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</si>
  <si>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</si>
  <si>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</si>
  <si>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</si>
  <si>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</si>
  <si>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</si>
  <si>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</si>
  <si>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</si>
  <si>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</si>
  <si>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</si>
  <si>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</si>
  <si>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</si>
  <si>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</si>
  <si>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</si>
  <si>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</si>
  <si>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</si>
  <si>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</si>
  <si>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</si>
  <si>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</si>
  <si>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t>CICLO DE LA PREVENCIÓN DEL DAÑO ANTIJURÍDICO</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</si>
  <si>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</si>
  <si>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LINEAMIENTOS PARA LA FORMULACIÓN, IMPLEMENTACIÓN Y SEGUIMIENTO DE LAS POLÍTICAS DE PREVENCIÓN DEL DAÑO ANTIJURÍDICO</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</si>
  <si>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</si>
  <si>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 xml:space="preserve"> FORMULACIÓN</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</si>
  <si>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</si>
  <si>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</si>
  <si>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ACTIVIDAD</t>
  </si>
  <si>
    <t>PERÍODO</t>
  </si>
  <si>
    <t>Análisis de litigiosidad y/o riesgos.</t>
  </si>
  <si>
    <t>01 de enero de 2024 a 30 de septiembre de 2025</t>
  </si>
  <si>
    <t>Implementación de la PPDA.</t>
  </si>
  <si>
    <t>01 de enero de 2026 a 31 de diciembre de 2027</t>
  </si>
  <si>
    <t>Informe de cumplimiento de la implementación realizada en el año 2026.</t>
  </si>
  <si>
    <t>01 de enero de 2025 a 28 de febrero de 2027</t>
  </si>
  <si>
    <t>Informe de cumplimiento de la implementación consolidado (2026 y 2027).</t>
  </si>
  <si>
    <t>01 de enero de 2028 a 28 de febrero de 2028</t>
  </si>
  <si>
    <t>PLAN DE ACCIÓN</t>
  </si>
  <si>
    <t>Ubique el cursor encima del nombre de cada columna, para ver unas breves instrucciones</t>
  </si>
  <si>
    <t>Causa</t>
  </si>
  <si>
    <t>Justificación</t>
  </si>
  <si>
    <t>Subcausa</t>
  </si>
  <si>
    <t>N° Medida</t>
  </si>
  <si>
    <t>Medida
¿qué?</t>
  </si>
  <si>
    <t>Otra Medida</t>
  </si>
  <si>
    <t>Explicación de la Medida</t>
  </si>
  <si>
    <t>Período de implementación de la medida</t>
  </si>
  <si>
    <t>N° Mecanismo</t>
  </si>
  <si>
    <t>Mecanismo
¿cómo?</t>
  </si>
  <si>
    <t>Otro Mecanismo</t>
  </si>
  <si>
    <t>Explicación del mecanismo</t>
  </si>
  <si>
    <t>Área responsable
¿quién?</t>
  </si>
  <si>
    <t xml:space="preserve">Fecha inicio </t>
  </si>
  <si>
    <t>Fecha fin</t>
  </si>
  <si>
    <t>Ayuda</t>
  </si>
  <si>
    <t>INCUMPLIMIENTO DE NORMA JURIDICA</t>
  </si>
  <si>
    <t>Para la determinación de la causa, se llevó a cabo una revisión minuciosa de la “litigiosidad con base en el reporte Ekogui”, corroborando que, dentro de esta tipología de litigios, el contenido de las 11 demandas versa sobre la ausencia de reglamentación de las normas jurídicas de tipo legal (leyes) cuando ya se ha vencido el plazo señalado por el legislador en el texto expreso de la ley, generando un riesgo reputacional para el Ministerio.</t>
  </si>
  <si>
    <t>CIRCULAR</t>
  </si>
  <si>
    <t xml:space="preserve">Durante el primer semestre de la PPDA, la Oficina Asesora Jurídica expedirá una circular en la cual se fijen los lineamientos generales que permitan avanzar en los procesos de reglamentación de las leyes bajo una ruta que optimice los tiempos y las actividades generales, la cual se socializará una vez por semestre a través de los distintos canales del MEN. </t>
  </si>
  <si>
    <t>Oficina Asesora Jurídica</t>
  </si>
  <si>
    <t>Socializar  lineamientos sobre los compromisos reglamentarios que se desprenden de las leyes</t>
  </si>
  <si>
    <t>1 vez al semestre la Oficina Asesora Jurídica brindara capacitación a los diferentes despachos del MEN, sobre los lineamientos establecidos en la circular del punto anterior.</t>
  </si>
  <si>
    <t>La Oficina Asesora Jurídica realizará una capacitación al semestre sobre los lineamientos de los compromisos reglamentarios que se desprenden de las leyes</t>
  </si>
  <si>
    <t>ILEGALIDAD DEL ACTO ADMINISTRATIVO QUE NIEGA LA HOMOLOGACION O CONVALIDACION DE TITULOS OTORGADOS EN EL EXTRANJERO</t>
  </si>
  <si>
    <t> </t>
  </si>
  <si>
    <t>Subdirección de Aseguramiento de la Calidad de la Educación Superior.</t>
  </si>
  <si>
    <t>1 Vez al año la Subdirección de Aseguramiento de la Calidad de la Educación Superior, socializará a CONACES la circular 050 del 26 de diciembre de 2024</t>
  </si>
  <si>
    <t>Circular</t>
  </si>
  <si>
    <t>La Subdirección de Aseguramiento de la Calidad de la Educación superior socializará a traves de memorando dirigido a CONACES los lineamientos respecto de las solicitudes de las evaluaciones de  convalidación de títulos de educación superior otorgados por instituciones de educación superior extranjeras, establecidos en la circular 050 del 26 de diciembre de 2024.</t>
  </si>
  <si>
    <t xml:space="preserve">Divulgación de información </t>
  </si>
  <si>
    <t>Cada semestre se celebrará 1 socialización virtual dirigida al convalidante.</t>
  </si>
  <si>
    <t>Socialización de información a los convalidantes a traves de las redes del MEN.</t>
  </si>
  <si>
    <t>Contenido en redes sociales</t>
  </si>
  <si>
    <t>La Oficina Asesora de Comunicaciones hará la publicación de contenido de carácter informativo a través de los medios del MEN, con una periodicidad de (2) dos veces por semestre en donde se brindara información sobre el proceso de convalidaciones del Ministerio de Educación Nacional</t>
  </si>
  <si>
    <t>Oficina Asesora de Comunicaciones</t>
  </si>
  <si>
    <t>INCUMPLIMIENTO EN EL PAGO DE AUXILIO DE CESANTIAS</t>
  </si>
  <si>
    <t>Una (1) vez al año la Oficina Asesora Jurídica socilizará la Circular 023 de 2022, dirigida a los entes territoriales certificados encargados del reconocimiento de las cesantías y al personal operador  del FOMAG encargados del pago, a fin de evitar la causación de la sanción moratoria, por el pago tardío de las cesantías.</t>
  </si>
  <si>
    <t>Una vez al año se difundirá la Circular 023 de 2022, por parte de la Oficina Asesora Jurídica, dirigida a los entes territoriales certificados encargados del reconocimiento de las cesantías.</t>
  </si>
  <si>
    <t xml:space="preserve">Oficina Asesora Jurídica </t>
  </si>
  <si>
    <t>Capacitación Presencial</t>
  </si>
  <si>
    <t>La Oficina Asesora Juridica  capacitará una vez al año a los secretarios de educación de las entidades territoriales certificadas, en la que se socializará la circula 023 de 2022.</t>
  </si>
  <si>
    <t xml:space="preserve">Capacitación y Sensibilización </t>
  </si>
  <si>
    <t>Semestralmente la Dirección De Prestaciones Económicas del FOMAG, administrada por FIDUPREVISORA S.A., capacitará y sensibilizará al área pagadora, en relación con los términos legales establecidos para el pago de las cesantías parciales y/o definitivas de los docentes adscritos al fondo.</t>
  </si>
  <si>
    <t>Capacitación Virtual</t>
  </si>
  <si>
    <t>Dirección De Prestaciones Económicas Del FOMAG</t>
  </si>
  <si>
    <t>Ejecución de la Medida</t>
  </si>
  <si>
    <t>Ejecución del mecanismo</t>
  </si>
  <si>
    <t>INDICADORES</t>
  </si>
  <si>
    <t xml:space="preserve">Para medir la implementación de la PPDA deben definirse indicadores. </t>
  </si>
  <si>
    <t>Un indicador es un dato que permite valorar o medir uno o varios hechos en un período de tiempo determinado.</t>
  </si>
  <si>
    <t>APROBACIÓN DE LA PPDA</t>
  </si>
  <si>
    <t>Aprobación requerida.</t>
  </si>
  <si>
    <t>hAYHay  1 tipo de aprobación requerida.Hay  1 tipo de aprobación requerida.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</si>
  <si>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</si>
  <si>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</si>
  <si>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</si>
  <si>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</si>
  <si>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</si>
  <si>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</si>
  <si>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</si>
  <si>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</si>
  <si>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</si>
  <si>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</si>
  <si>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</si>
  <si>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</si>
  <si>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</si>
  <si>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</si>
  <si>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</si>
  <si>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</si>
  <si>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</si>
  <si>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</si>
  <si>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</si>
  <si>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</si>
  <si>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</si>
  <si>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</si>
  <si>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</si>
  <si>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</si>
  <si>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 ddas o sentencias año de implementación 1</t>
  </si>
  <si>
    <t># ddas o sentencias año de formulación</t>
  </si>
  <si>
    <t># ddas o sentencias año de implementación 2</t>
  </si>
  <si>
    <t># ddas o sentencias  año de implementación 1</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</si>
  <si>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</si>
  <si>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</si>
  <si>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</si>
  <si>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</si>
  <si>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</si>
  <si>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</si>
  <si>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</si>
  <si>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</si>
  <si>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</si>
  <si>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</si>
  <si>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</si>
  <si>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</si>
  <si>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</si>
  <si>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</si>
  <si>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</si>
  <si>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</si>
  <si>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</si>
  <si>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</si>
  <si>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</si>
  <si>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</si>
  <si>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</si>
  <si>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</si>
  <si>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</si>
  <si>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</si>
  <si>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</si>
  <si>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</si>
  <si>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</si>
  <si>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</si>
  <si>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</si>
  <si>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</si>
  <si>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</si>
  <si>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</si>
  <si>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</si>
  <si>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</si>
  <si>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</si>
  <si>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</si>
  <si>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</si>
  <si>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</si>
  <si>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</si>
  <si>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</si>
  <si>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</si>
  <si>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</si>
  <si>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</si>
  <si>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</si>
  <si>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</si>
  <si>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</si>
  <si>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</si>
  <si>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</si>
  <si>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</si>
  <si>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</si>
  <si>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</si>
  <si>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</si>
  <si>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</si>
  <si>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</si>
  <si>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</si>
  <si>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</si>
  <si>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</si>
  <si>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CAUSA e-KOGUI</t>
  </si>
  <si>
    <t>Es la causa del litigio, conforme al listado que tiene definido el eKOGUI.</t>
  </si>
  <si>
    <t>CAUSA</t>
  </si>
  <si>
    <t>Es la causa del litigio, se digita de manera libre de a cuerdo a lo que la entidad considere pertinente.</t>
  </si>
  <si>
    <t>JUSTIFICACIÓN</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</si>
  <si>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</si>
  <si>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</si>
  <si>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</si>
  <si>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</si>
  <si>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</si>
  <si>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</si>
  <si>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</si>
  <si>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</si>
  <si>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</si>
  <si>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EXPLICACIÓN DE LA MEDIDA</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</si>
  <si>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</si>
  <si>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</si>
  <si>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</si>
  <si>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</si>
  <si>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</si>
  <si>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</si>
  <si>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</si>
  <si>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PERíODO DE IMPLEMENTACIÓN</t>
  </si>
  <si>
    <t xml:space="preserve">Defina el tiempo durante el que se ejecutará la medida estableciendo las fechas de inicio y de terminación.  </t>
  </si>
  <si>
    <t>ÁREA RESPONSABLE</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</si>
  <si>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</si>
  <si>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DIVULGACIÓN</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</si>
  <si>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</si>
  <si>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t>INDICADOR DE GESTIÓN</t>
  </si>
  <si>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</si>
  <si>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t>INDICADOR DE RESULTADO</t>
  </si>
  <si>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</si>
  <si>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t>INDICADOR DE IMPACTO</t>
  </si>
  <si>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</si>
  <si>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</si>
  <si>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</si>
  <si>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</si>
  <si>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</si>
  <si>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</si>
  <si>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</si>
  <si>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</si>
  <si>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</si>
  <si>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</si>
  <si>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</si>
  <si>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</si>
  <si>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</si>
  <si>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</si>
  <si>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</si>
  <si>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</si>
  <si>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</si>
  <si>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</si>
  <si>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</si>
  <si>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</si>
  <si>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</si>
  <si>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</si>
  <si>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</si>
  <si>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</si>
  <si>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</si>
  <si>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</si>
  <si>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</si>
  <si>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</si>
  <si>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</si>
  <si>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</si>
  <si>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</si>
  <si>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</si>
  <si>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</si>
  <si>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</si>
  <si>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</si>
  <si>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</si>
  <si>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</si>
  <si>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</si>
  <si>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</si>
  <si>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</si>
  <si>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</si>
  <si>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</si>
  <si>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</si>
  <si>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</si>
  <si>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</si>
  <si>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</si>
  <si>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</si>
  <si>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</si>
  <si>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</si>
  <si>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</si>
  <si>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</si>
  <si>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</si>
  <si>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</si>
  <si>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</si>
  <si>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</si>
  <si>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</si>
  <si>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</si>
  <si>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</si>
  <si>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</si>
  <si>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</si>
  <si>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</si>
  <si>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</si>
  <si>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</si>
  <si>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</si>
  <si>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</si>
  <si>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</si>
  <si>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</si>
  <si>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</si>
  <si>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</si>
  <si>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</si>
  <si>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</si>
  <si>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</si>
  <si>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</si>
  <si>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</si>
  <si>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</si>
  <si>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</si>
  <si>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</si>
  <si>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</si>
  <si>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</si>
  <si>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</si>
  <si>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</si>
  <si>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</si>
  <si>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</si>
  <si>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</si>
  <si>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</si>
  <si>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</si>
  <si>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</si>
  <si>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</si>
  <si>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</si>
  <si>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</si>
  <si>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</si>
  <si>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</si>
  <si>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</si>
  <si>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</si>
  <si>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</si>
  <si>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</si>
  <si>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</si>
  <si>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</si>
  <si>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</si>
  <si>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</si>
  <si>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</si>
  <si>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</si>
  <si>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</si>
  <si>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</si>
  <si>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</si>
  <si>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</si>
  <si>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</si>
  <si>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</si>
  <si>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</si>
  <si>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</si>
  <si>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</si>
  <si>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</si>
  <si>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</si>
  <si>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</si>
  <si>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</si>
  <si>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</si>
  <si>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</si>
  <si>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</si>
  <si>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</si>
  <si>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</si>
  <si>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</si>
  <si>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</si>
  <si>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</si>
  <si>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</si>
  <si>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</si>
  <si>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</si>
  <si>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</si>
  <si>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</si>
  <si>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</si>
  <si>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</si>
  <si>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</si>
  <si>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</si>
  <si>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</si>
  <si>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</si>
  <si>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</si>
  <si>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</si>
  <si>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</si>
  <si>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</si>
  <si>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</si>
  <si>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</si>
  <si>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</si>
  <si>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</si>
  <si>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</si>
  <si>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</si>
  <si>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</si>
  <si>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</si>
  <si>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</si>
  <si>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</si>
  <si>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</si>
  <si>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</si>
  <si>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</si>
  <si>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</si>
  <si>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</si>
  <si>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</si>
  <si>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</si>
  <si>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</si>
  <si>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</si>
  <si>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</si>
  <si>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</si>
  <si>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</si>
  <si>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</si>
  <si>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</si>
  <si>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</si>
  <si>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</si>
  <si>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</si>
  <si>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</si>
  <si>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</si>
  <si>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</si>
  <si>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</si>
  <si>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</si>
  <si>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</si>
  <si>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</si>
  <si>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</si>
  <si>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</si>
  <si>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</si>
  <si>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</si>
  <si>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</si>
  <si>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</si>
  <si>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</si>
  <si>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</si>
  <si>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</si>
  <si>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</si>
  <si>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</si>
  <si>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</si>
  <si>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</si>
  <si>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</si>
  <si>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</si>
  <si>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</si>
  <si>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</si>
  <si>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</si>
  <si>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</si>
  <si>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</si>
  <si>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</si>
  <si>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</si>
  <si>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</si>
  <si>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</si>
  <si>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</si>
  <si>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</si>
  <si>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</si>
  <si>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</si>
  <si>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</si>
  <si>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</si>
  <si>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</si>
  <si>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</si>
  <si>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</si>
  <si>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</si>
  <si>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</si>
  <si>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</si>
  <si>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</si>
  <si>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</si>
  <si>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</si>
  <si>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</si>
  <si>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</si>
  <si>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</si>
  <si>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</si>
  <si>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</si>
  <si>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</si>
  <si>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</si>
  <si>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</si>
  <si>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</si>
  <si>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</si>
  <si>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</si>
  <si>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</si>
  <si>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</si>
  <si>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</si>
  <si>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</si>
  <si>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</si>
  <si>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</si>
  <si>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</si>
  <si>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</si>
  <si>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</si>
  <si>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</si>
  <si>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</si>
  <si>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</si>
  <si>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</si>
  <si>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</si>
  <si>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</si>
  <si>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</si>
  <si>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</si>
  <si>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</si>
  <si>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</si>
  <si>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</si>
  <si>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</si>
  <si>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</si>
  <si>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</si>
  <si>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</si>
  <si>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</si>
  <si>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</si>
  <si>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</si>
  <si>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</si>
  <si>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</si>
  <si>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</si>
  <si>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</si>
  <si>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</si>
  <si>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</si>
  <si>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</si>
  <si>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</si>
  <si>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</si>
  <si>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</si>
  <si>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</si>
  <si>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</si>
  <si>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</si>
  <si>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</si>
  <si>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</si>
  <si>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</si>
  <si>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</si>
  <si>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</si>
  <si>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</si>
  <si>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</si>
  <si>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</si>
  <si>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</si>
  <si>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</si>
  <si>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</si>
  <si>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</si>
  <si>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</si>
  <si>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</si>
  <si>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</si>
  <si>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</si>
  <si>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</si>
  <si>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</si>
  <si>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</si>
  <si>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</si>
  <si>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</si>
  <si>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</si>
  <si>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</si>
  <si>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</si>
  <si>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</si>
  <si>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</si>
  <si>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</si>
  <si>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</si>
  <si>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</si>
  <si>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</si>
  <si>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</si>
  <si>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</si>
  <si>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</si>
  <si>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</si>
  <si>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</si>
  <si>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</si>
  <si>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</si>
  <si>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</si>
  <si>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</si>
  <si>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</si>
  <si>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</si>
  <si>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</si>
  <si>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</si>
  <si>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</si>
  <si>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</si>
  <si>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</si>
  <si>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</si>
  <si>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</si>
  <si>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</si>
  <si>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</si>
  <si>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</si>
  <si>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</si>
  <si>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</si>
  <si>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</si>
  <si>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</si>
  <si>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</si>
  <si>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</si>
  <si>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</si>
  <si>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</si>
  <si>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</si>
  <si>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</si>
  <si>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</si>
  <si>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</si>
  <si>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</si>
  <si>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</si>
  <si>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</si>
  <si>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</si>
  <si>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</si>
  <si>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</si>
  <si>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</si>
  <si>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</si>
  <si>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</si>
  <si>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</si>
  <si>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</si>
  <si>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</si>
  <si>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</si>
  <si>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</si>
  <si>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</si>
  <si>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</si>
  <si>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</si>
  <si>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</si>
  <si>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</si>
  <si>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</si>
  <si>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</si>
  <si>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</si>
  <si>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</si>
  <si>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</si>
  <si>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</si>
  <si>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</si>
  <si>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</si>
  <si>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</si>
  <si>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</si>
  <si>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</si>
  <si>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</si>
  <si>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</si>
  <si>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</si>
  <si>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</si>
  <si>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</si>
  <si>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</si>
  <si>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</si>
  <si>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</si>
  <si>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</si>
  <si>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</si>
  <si>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</si>
  <si>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</si>
  <si>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</si>
  <si>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</si>
  <si>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</si>
  <si>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</si>
  <si>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</si>
  <si>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</si>
  <si>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</si>
  <si>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</si>
  <si>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</si>
  <si>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</si>
  <si>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</si>
  <si>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</si>
  <si>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</si>
  <si>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</si>
  <si>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</si>
  <si>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</si>
  <si>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</si>
  <si>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</si>
  <si>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</si>
  <si>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</si>
  <si>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</si>
  <si>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</si>
  <si>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</si>
  <si>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</si>
  <si>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</si>
  <si>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</si>
  <si>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</si>
  <si>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</si>
  <si>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</si>
  <si>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</si>
  <si>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</si>
  <si>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</si>
  <si>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</si>
  <si>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</si>
  <si>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</si>
  <si>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</si>
  <si>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</si>
  <si>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</si>
  <si>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</si>
  <si>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</si>
  <si>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</si>
  <si>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</si>
  <si>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</si>
  <si>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</si>
  <si>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</si>
  <si>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</si>
  <si>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</si>
  <si>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</si>
  <si>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</si>
  <si>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</si>
  <si>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</si>
  <si>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</si>
  <si>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</si>
  <si>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</si>
  <si>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</si>
  <si>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</si>
  <si>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</si>
  <si>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</si>
  <si>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</si>
  <si>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</si>
  <si>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</si>
  <si>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</si>
  <si>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</si>
  <si>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</si>
  <si>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</si>
  <si>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</si>
  <si>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</si>
  <si>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</si>
  <si>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</si>
  <si>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</si>
  <si>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</si>
  <si>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</si>
  <si>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</si>
  <si>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</si>
  <si>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</si>
  <si>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</si>
  <si>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</si>
  <si>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</si>
  <si>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</si>
  <si>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</si>
  <si>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</si>
  <si>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</si>
  <si>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</si>
  <si>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</si>
  <si>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</si>
  <si>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</si>
  <si>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</si>
  <si>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</si>
  <si>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</si>
  <si>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</si>
  <si>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</si>
  <si>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</si>
  <si>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</si>
  <si>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</si>
  <si>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</si>
  <si>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</si>
  <si>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</si>
  <si>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</si>
  <si>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</si>
  <si>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</si>
  <si>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</si>
  <si>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</si>
  <si>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</si>
  <si>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</si>
  <si>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</si>
  <si>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</si>
  <si>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</si>
  <si>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</si>
  <si>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</si>
  <si>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</si>
  <si>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</si>
  <si>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</si>
  <si>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</si>
  <si>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</si>
  <si>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</si>
  <si>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</si>
  <si>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</si>
  <si>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</si>
  <si>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</si>
  <si>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</si>
  <si>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</si>
  <si>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</si>
  <si>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</si>
  <si>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</si>
  <si>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</si>
  <si>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</si>
  <si>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</si>
  <si>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</si>
  <si>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</si>
  <si>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</si>
  <si>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</si>
  <si>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</si>
  <si>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</si>
  <si>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</si>
  <si>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</si>
  <si>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</si>
  <si>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</si>
  <si>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</si>
  <si>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</si>
  <si>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</si>
  <si>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</si>
  <si>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</si>
  <si>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</si>
  <si>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</si>
  <si>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</si>
  <si>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</si>
  <si>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</si>
  <si>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</si>
  <si>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</si>
  <si>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</si>
  <si>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</si>
  <si>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</si>
  <si>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</si>
  <si>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</si>
  <si>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</si>
  <si>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</si>
  <si>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</si>
  <si>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</si>
  <si>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</si>
  <si>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</si>
  <si>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</si>
  <si>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</si>
  <si>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</si>
  <si>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</si>
  <si>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</si>
  <si>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</si>
  <si>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</si>
  <si>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</si>
  <si>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</si>
  <si>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</si>
  <si>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</si>
  <si>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</si>
  <si>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</si>
  <si>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</si>
  <si>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</si>
  <si>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</si>
  <si>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</si>
  <si>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</si>
  <si>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</si>
  <si>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</si>
  <si>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</si>
  <si>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</si>
  <si>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</si>
  <si>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</si>
  <si>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</si>
  <si>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</si>
  <si>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</si>
  <si>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</si>
  <si>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</si>
  <si>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</si>
  <si>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</si>
  <si>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</si>
  <si>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</si>
  <si>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</si>
  <si>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</si>
  <si>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</si>
  <si>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</si>
  <si>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</si>
  <si>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</si>
  <si>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</si>
  <si>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</si>
  <si>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</si>
  <si>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</si>
  <si>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</si>
  <si>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</si>
  <si>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</si>
  <si>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</si>
  <si>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</si>
  <si>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</si>
  <si>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</si>
  <si>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</si>
  <si>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</si>
  <si>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</si>
  <si>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</si>
  <si>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</si>
  <si>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</si>
  <si>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</si>
  <si>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</si>
  <si>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</si>
  <si>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</si>
  <si>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</si>
  <si>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</si>
  <si>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</si>
  <si>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</si>
  <si>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</si>
  <si>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</si>
  <si>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</si>
  <si>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</si>
  <si>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</si>
  <si>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</si>
  <si>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</si>
  <si>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</si>
  <si>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</si>
  <si>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</si>
  <si>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</si>
  <si>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</si>
  <si>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</si>
  <si>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</si>
  <si>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</si>
  <si>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</si>
  <si>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</si>
  <si>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</si>
  <si>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</si>
  <si>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</si>
  <si>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</si>
  <si>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</si>
  <si>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</si>
  <si>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</si>
  <si>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</si>
  <si>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</si>
  <si>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</si>
  <si>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</si>
  <si>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</si>
  <si>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</si>
  <si>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</si>
  <si>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</si>
  <si>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</si>
  <si>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</si>
  <si>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</si>
  <si>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</si>
  <si>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</si>
  <si>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</si>
  <si>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</si>
  <si>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</si>
  <si>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</si>
  <si>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</si>
  <si>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</si>
  <si>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</si>
  <si>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</si>
  <si>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</si>
  <si>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</si>
  <si>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</si>
  <si>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</si>
  <si>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</si>
  <si>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</si>
  <si>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</si>
  <si>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</si>
  <si>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</si>
  <si>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</si>
  <si>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</si>
  <si>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</si>
  <si>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</si>
  <si>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</si>
  <si>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</si>
  <si>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</si>
  <si>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</si>
  <si>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</si>
  <si>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</si>
  <si>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</si>
  <si>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</si>
  <si>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</si>
  <si>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</si>
  <si>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</si>
  <si>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</si>
  <si>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</si>
  <si>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</si>
  <si>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</si>
  <si>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</si>
  <si>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</si>
  <si>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</si>
  <si>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</si>
  <si>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</si>
  <si>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</si>
  <si>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</si>
  <si>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</si>
  <si>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</si>
  <si>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</si>
  <si>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</si>
  <si>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</si>
  <si>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</si>
  <si>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</si>
  <si>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</si>
  <si>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</si>
  <si>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</si>
  <si>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</si>
  <si>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</si>
  <si>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</si>
  <si>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</si>
  <si>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</si>
  <si>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</si>
  <si>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</si>
  <si>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</si>
  <si>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</si>
  <si>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</si>
  <si>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</si>
  <si>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</si>
  <si>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</si>
  <si>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</si>
  <si>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</si>
  <si>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</si>
  <si>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</si>
  <si>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</si>
  <si>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</si>
  <si>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</si>
  <si>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</si>
  <si>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</si>
  <si>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</si>
  <si>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</si>
  <si>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</si>
  <si>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</si>
  <si>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</si>
  <si>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</si>
  <si>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</si>
  <si>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</si>
  <si>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</si>
  <si>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</si>
  <si>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</si>
  <si>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</si>
  <si>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</si>
  <si>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</si>
  <si>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</si>
  <si>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</si>
  <si>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</si>
  <si>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</si>
  <si>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</si>
  <si>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</si>
  <si>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</si>
  <si>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</si>
  <si>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</si>
  <si>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</si>
  <si>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</si>
  <si>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</si>
  <si>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</si>
  <si>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</si>
  <si>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</si>
  <si>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</si>
  <si>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</si>
  <si>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</si>
  <si>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</si>
  <si>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</si>
  <si>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</si>
  <si>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</si>
  <si>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</si>
  <si>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</si>
  <si>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</si>
  <si>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</si>
  <si>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</si>
  <si>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</si>
  <si>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</si>
  <si>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</si>
  <si>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</si>
  <si>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</si>
  <si>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</si>
  <si>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</si>
  <si>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</si>
  <si>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</si>
  <si>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</si>
  <si>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</si>
  <si>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</si>
  <si>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</si>
  <si>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</si>
  <si>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</si>
  <si>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</si>
  <si>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</si>
  <si>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</si>
  <si>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</si>
  <si>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</si>
  <si>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</si>
  <si>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</si>
  <si>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</si>
  <si>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</si>
  <si>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</si>
  <si>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</si>
  <si>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</si>
  <si>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</si>
  <si>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</si>
  <si>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</si>
  <si>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</si>
  <si>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</si>
  <si>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</si>
  <si>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</si>
  <si>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</si>
  <si>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</si>
  <si>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</si>
  <si>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</si>
  <si>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</si>
  <si>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</si>
  <si>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</si>
  <si>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</si>
  <si>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</si>
  <si>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</si>
  <si>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</si>
  <si>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</si>
  <si>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</si>
  <si>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</si>
  <si>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</si>
  <si>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</si>
  <si>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</si>
  <si>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</si>
  <si>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</si>
  <si>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</si>
  <si>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</si>
  <si>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</si>
  <si>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</si>
  <si>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</si>
  <si>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</si>
  <si>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</si>
  <si>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</si>
  <si>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</si>
  <si>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</si>
  <si>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</si>
  <si>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</si>
  <si>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</si>
  <si>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</si>
  <si>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</si>
  <si>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</si>
  <si>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</si>
  <si>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</si>
  <si>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</si>
  <si>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</si>
  <si>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</si>
  <si>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</si>
  <si>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</si>
  <si>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</si>
  <si>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</si>
  <si>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</si>
  <si>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</si>
  <si>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</si>
  <si>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</si>
  <si>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</si>
  <si>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</si>
  <si>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</si>
  <si>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</si>
  <si>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</si>
  <si>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</si>
  <si>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</si>
  <si>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</si>
  <si>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</si>
  <si>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</si>
  <si>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</si>
  <si>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</si>
  <si>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</si>
  <si>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</si>
  <si>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</si>
  <si>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</si>
  <si>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</si>
  <si>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</si>
  <si>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</si>
  <si>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</si>
  <si>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</si>
  <si>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</si>
  <si>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</si>
  <si>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</si>
  <si>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</si>
  <si>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</si>
  <si>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</si>
  <si>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</si>
  <si>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</si>
  <si>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</si>
  <si>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</si>
  <si>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</si>
  <si>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</si>
  <si>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</si>
  <si>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</si>
  <si>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</si>
  <si>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</si>
  <si>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</si>
  <si>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</si>
  <si>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</si>
  <si>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</si>
  <si>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</si>
  <si>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</si>
  <si>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</si>
  <si>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</si>
  <si>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</si>
  <si>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</si>
  <si>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</si>
  <si>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</si>
  <si>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</si>
  <si>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</si>
  <si>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</si>
  <si>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</si>
  <si>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</si>
  <si>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</si>
  <si>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</si>
  <si>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</si>
  <si>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</si>
  <si>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</si>
  <si>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</si>
  <si>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</si>
  <si>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</si>
  <si>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</si>
  <si>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</si>
  <si>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</si>
  <si>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</si>
  <si>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</si>
  <si>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</si>
  <si>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</si>
  <si>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</si>
  <si>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</si>
  <si>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</si>
  <si>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</si>
  <si>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</si>
  <si>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</si>
  <si>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</si>
  <si>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</si>
  <si>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</si>
  <si>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</si>
  <si>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</si>
  <si>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</si>
  <si>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</si>
  <si>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</si>
  <si>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</si>
  <si>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</si>
  <si>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</si>
  <si>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</si>
  <si>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</si>
  <si>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</si>
  <si>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</si>
  <si>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</si>
  <si>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</si>
  <si>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</si>
  <si>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</si>
  <si>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</si>
  <si>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</si>
  <si>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</si>
  <si>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</si>
  <si>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</si>
  <si>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</si>
  <si>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</si>
  <si>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</si>
  <si>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</si>
  <si>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</si>
  <si>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</si>
  <si>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</si>
  <si>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</si>
  <si>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</si>
  <si>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</si>
  <si>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</si>
  <si>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</si>
  <si>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</si>
  <si>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</si>
  <si>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</si>
  <si>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</si>
  <si>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</si>
  <si>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</si>
  <si>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</si>
  <si>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</si>
  <si>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</si>
  <si>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</si>
  <si>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</si>
  <si>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</si>
  <si>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</si>
  <si>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</si>
  <si>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</si>
  <si>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</si>
  <si>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</si>
  <si>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</si>
  <si>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</si>
  <si>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</si>
  <si>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</si>
  <si>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</si>
  <si>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</si>
  <si>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</si>
  <si>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</si>
  <si>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</si>
  <si>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</si>
  <si>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</si>
  <si>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</si>
  <si>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</si>
  <si>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</si>
  <si>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</si>
  <si>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</si>
  <si>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</si>
  <si>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</si>
  <si>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</si>
  <si>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</si>
  <si>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</si>
  <si>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</si>
  <si>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</si>
  <si>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</si>
  <si>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</si>
  <si>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</si>
  <si>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</si>
  <si>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</si>
  <si>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</si>
  <si>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</si>
  <si>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</si>
  <si>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</si>
  <si>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</si>
  <si>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</si>
  <si>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</si>
  <si>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</si>
  <si>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</si>
  <si>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</si>
  <si>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</si>
  <si>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</si>
  <si>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</si>
  <si>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</si>
  <si>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</si>
  <si>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</si>
  <si>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</si>
  <si>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</si>
  <si>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</si>
  <si>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</si>
  <si>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</si>
  <si>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</si>
  <si>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</si>
  <si>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</si>
  <si>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</si>
  <si>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</si>
  <si>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</si>
  <si>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</si>
  <si>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</si>
  <si>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</si>
  <si>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</si>
  <si>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</si>
  <si>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</si>
  <si>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</si>
  <si>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</si>
  <si>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</si>
  <si>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</si>
  <si>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</si>
  <si>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</si>
  <si>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</si>
  <si>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</si>
  <si>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</si>
  <si>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</si>
  <si>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</si>
  <si>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</si>
  <si>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</si>
  <si>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</si>
  <si>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</si>
  <si>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</si>
  <si>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</si>
  <si>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</si>
  <si>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</si>
  <si>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</si>
  <si>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</si>
  <si>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</si>
  <si>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</si>
  <si>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</si>
  <si>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</si>
  <si>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</si>
  <si>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</si>
  <si>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</si>
  <si>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</si>
  <si>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</si>
  <si>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</si>
  <si>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</si>
  <si>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</si>
  <si>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</si>
  <si>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</si>
  <si>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</si>
  <si>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</si>
  <si>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</si>
  <si>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</si>
  <si>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</si>
  <si>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</si>
  <si>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</si>
  <si>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</si>
  <si>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</si>
  <si>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</si>
  <si>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</si>
  <si>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</si>
  <si>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</si>
  <si>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</si>
  <si>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</si>
  <si>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</si>
  <si>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</si>
  <si>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</si>
  <si>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</si>
  <si>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</si>
  <si>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</si>
  <si>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</si>
  <si>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</si>
  <si>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</si>
  <si>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</si>
  <si>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</si>
  <si>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</si>
  <si>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</si>
  <si>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</si>
  <si>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</si>
  <si>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</si>
  <si>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</si>
  <si>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</si>
  <si>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</si>
  <si>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</si>
  <si>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</si>
  <si>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</si>
  <si>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</si>
  <si>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</si>
  <si>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</si>
  <si>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</si>
  <si>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</si>
  <si>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</si>
  <si>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</si>
  <si>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</si>
  <si>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</si>
  <si>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</si>
  <si>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</si>
  <si>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</si>
  <si>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</si>
  <si>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</si>
  <si>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</si>
  <si>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</si>
  <si>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</si>
  <si>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</si>
  <si>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</si>
  <si>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</si>
  <si>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</si>
  <si>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</si>
  <si>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</si>
  <si>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</si>
  <si>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</si>
  <si>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</si>
  <si>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</si>
  <si>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</si>
  <si>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</si>
  <si>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</si>
  <si>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</si>
  <si>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</si>
  <si>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</si>
  <si>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</si>
  <si>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</si>
  <si>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</si>
  <si>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</si>
  <si>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</si>
  <si>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</si>
  <si>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</si>
  <si>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</si>
  <si>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</si>
  <si>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</si>
  <si>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</si>
  <si>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</si>
  <si>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</si>
  <si>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</si>
  <si>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</si>
  <si>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</si>
  <si>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</si>
  <si>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</si>
  <si>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</si>
  <si>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</si>
  <si>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</si>
  <si>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</si>
  <si>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</si>
  <si>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</si>
  <si>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</si>
  <si>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</si>
  <si>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</si>
  <si>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</si>
  <si>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</si>
  <si>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</si>
  <si>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</si>
  <si>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</si>
  <si>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</si>
  <si>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</si>
  <si>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</si>
  <si>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</si>
  <si>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</si>
  <si>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</si>
  <si>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</si>
  <si>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</si>
  <si>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</si>
  <si>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</si>
  <si>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</si>
  <si>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</si>
  <si>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</si>
  <si>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</si>
  <si>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</si>
  <si>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</si>
  <si>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</si>
  <si>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</si>
  <si>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</si>
  <si>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</si>
  <si>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</si>
  <si>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</si>
  <si>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</si>
  <si>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</si>
  <si>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</si>
  <si>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</si>
  <si>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</si>
  <si>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</si>
  <si>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</si>
  <si>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</si>
  <si>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</si>
  <si>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</si>
  <si>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</si>
  <si>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</si>
  <si>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</si>
  <si>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</si>
  <si>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</si>
  <si>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</si>
  <si>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</si>
  <si>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</si>
  <si>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</si>
  <si>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</si>
  <si>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</si>
  <si>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</si>
  <si>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</si>
  <si>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</si>
  <si>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</si>
  <si>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</si>
  <si>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</si>
  <si>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</si>
  <si>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</si>
  <si>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</si>
  <si>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</si>
  <si>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</si>
  <si>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</si>
  <si>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</si>
  <si>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</si>
  <si>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</si>
  <si>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</si>
  <si>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</si>
  <si>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</si>
  <si>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</si>
  <si>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</si>
  <si>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</si>
  <si>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</si>
  <si>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</si>
  <si>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</si>
  <si>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</si>
  <si>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</si>
  <si>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</si>
  <si>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</si>
  <si>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</si>
  <si>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</si>
  <si>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</si>
  <si>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</si>
  <si>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</si>
  <si>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</si>
  <si>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</si>
  <si>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</si>
  <si>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</si>
  <si>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</si>
  <si>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</si>
  <si>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</si>
  <si>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</si>
  <si>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</si>
  <si>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</si>
  <si>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</si>
  <si>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</si>
  <si>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</si>
  <si>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</si>
  <si>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</si>
  <si>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</si>
  <si>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</si>
  <si>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</si>
  <si>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</si>
  <si>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</si>
  <si>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</si>
  <si>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</si>
  <si>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</si>
  <si>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</si>
  <si>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</si>
  <si>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</si>
  <si>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</si>
  <si>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</si>
  <si>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</si>
  <si>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</si>
  <si>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</si>
  <si>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</si>
  <si>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</si>
  <si>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</si>
  <si>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</si>
  <si>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</si>
  <si>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</si>
  <si>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</si>
  <si>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</si>
  <si>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</si>
  <si>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</si>
  <si>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</si>
  <si>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</si>
  <si>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</si>
  <si>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</si>
  <si>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</si>
  <si>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</si>
  <si>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</si>
  <si>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</si>
  <si>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</si>
  <si>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</si>
  <si>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</si>
  <si>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</si>
  <si>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</si>
  <si>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</si>
  <si>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</si>
  <si>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</si>
  <si>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</si>
  <si>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</si>
  <si>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</si>
  <si>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</si>
  <si>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</si>
  <si>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</si>
  <si>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</si>
  <si>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</si>
  <si>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</si>
  <si>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</si>
  <si>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</si>
  <si>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</si>
  <si>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</si>
  <si>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</si>
  <si>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</si>
  <si>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</si>
  <si>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</si>
  <si>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</si>
  <si>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</si>
  <si>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</si>
  <si>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</si>
  <si>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</si>
  <si>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</si>
  <si>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</si>
  <si>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</si>
  <si>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</si>
  <si>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</si>
  <si>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</si>
  <si>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</si>
  <si>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</si>
  <si>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</si>
  <si>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</si>
  <si>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</si>
  <si>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</si>
  <si>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</si>
  <si>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</si>
  <si>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</si>
  <si>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</si>
  <si>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</si>
  <si>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</si>
  <si>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</si>
  <si>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</si>
  <si>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</si>
  <si>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</si>
  <si>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</si>
  <si>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</si>
  <si>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</si>
  <si>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</si>
  <si>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</si>
  <si>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</si>
  <si>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</si>
  <si>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</si>
  <si>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</si>
  <si>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</si>
  <si>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</si>
  <si>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</si>
  <si>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</si>
  <si>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</si>
  <si>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</si>
  <si>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</si>
  <si>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</si>
  <si>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</si>
  <si>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</si>
  <si>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</si>
  <si>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</si>
  <si>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</si>
  <si>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</si>
  <si>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</si>
  <si>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</si>
  <si>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</si>
  <si>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</si>
  <si>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</si>
  <si>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</si>
  <si>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</si>
  <si>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</si>
  <si>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</si>
  <si>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</si>
  <si>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</si>
  <si>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</si>
  <si>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</si>
  <si>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</si>
  <si>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</si>
  <si>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</si>
  <si>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</si>
  <si>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</si>
  <si>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</si>
  <si>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</si>
  <si>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</si>
  <si>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</si>
  <si>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</si>
  <si>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</si>
  <si>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</si>
  <si>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</si>
  <si>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</si>
  <si>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</si>
  <si>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</si>
  <si>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</si>
  <si>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</si>
  <si>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</si>
  <si>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</si>
  <si>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</si>
  <si>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</si>
  <si>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</si>
  <si>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</si>
  <si>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</si>
  <si>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</si>
  <si>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</si>
  <si>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</si>
  <si>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</si>
  <si>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</si>
  <si>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</si>
  <si>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</si>
  <si>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</si>
  <si>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</si>
  <si>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</si>
  <si>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</si>
  <si>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</si>
  <si>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</si>
  <si>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</si>
  <si>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</si>
  <si>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</si>
  <si>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</si>
  <si>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</si>
  <si>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</si>
  <si>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</si>
  <si>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</si>
  <si>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</si>
  <si>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</si>
  <si>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</si>
  <si>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</si>
  <si>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</si>
  <si>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</si>
  <si>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</si>
  <si>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</si>
  <si>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</si>
  <si>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</si>
  <si>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</si>
  <si>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</si>
  <si>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</si>
  <si>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</si>
  <si>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</si>
  <si>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</si>
  <si>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</si>
  <si>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</si>
  <si>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</si>
  <si>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</si>
  <si>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</si>
  <si>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</si>
  <si>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</si>
  <si>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</si>
  <si>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</si>
  <si>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</si>
  <si>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</si>
  <si>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</si>
  <si>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</si>
  <si>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</si>
  <si>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</si>
  <si>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</si>
  <si>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</si>
  <si>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</si>
  <si>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</si>
  <si>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</si>
  <si>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</si>
  <si>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</si>
  <si>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</si>
  <si>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</si>
  <si>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</si>
  <si>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</si>
  <si>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</si>
  <si>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</si>
  <si>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</si>
  <si>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</si>
  <si>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</si>
  <si>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</si>
  <si>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</si>
  <si>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</si>
  <si>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</si>
  <si>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</si>
  <si>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</si>
  <si>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</si>
  <si>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</si>
  <si>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</si>
  <si>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</si>
  <si>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</si>
  <si>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</si>
  <si>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</si>
  <si>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</si>
  <si>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 xml:space="preserve">Efectuar Seguimiento y control: La Oficina Asesora Jurídica realizará la construcción, actualización, seguimiento y evaluación de la agenda regulatoria del MEN. </t>
  </si>
  <si>
    <t>Teniendo en cuenta que la PPDA debe ser formulada y aprobada por el comité de conciliación de cada entidad, y que el Fondo Nacional De Prestaciones Sociales Del Magisterio – FOMAG, no cuenta con personería jurídica, lo que implica que no tengan comité de conciliación propio, generando que todos sus temas sean tratados en el Comité de Conciliación y Defensa Judicial del Ministerio de Educación Nacional, actuando este en calidad de fideicomitente ante el administrador del Fondo. Por lo anterior, nos permitimos incluir la presente causa FOMAG en la PPDA del MEN. Es importante resaltar que el Ministerio de Educación Nacional no actúa en ninguna etapa del proceso de reconocimiento y/o pago del auxilio de cesantías. 
Dicho lo anterior, se procede a realizar el estudio de litigiosidad del FOMAG, encontrando que durante el periodo comprendido entre el 1 enero de 2024 y el 30 de septiembre de 2025 una de las principales causas de litigiosidad del Fondo Nacional De Prestaciones Sociales Del Magisterio – FOMAG y,  de acuerdo con la información registrada en el sistema único de gestión e información litigiosa del estado – E-Kogui es la sanción moratoria por incumplimiento en el reconocimiento y pago tardío de cesantías parciales y/o definitivas - ley 244 de 1994 modificada por ley 1071 de 2006</t>
  </si>
  <si>
    <t xml:space="preserve">De manera conjunta con el grupo de convalidaciones y la Oficina Asesora de Comunicación del Ministerio de Educación, se evidenció que al 30 de septiembre de 2025, el Ministerio de Educación cuenta con una litigiosidad de 93 demandas presentadas que pretenden la nulidad de los actos administrativos que niegan la convalidación de titulos obtenidos en el exterior, solicitando una reparación economica por la suma de $4.756.932.342,73. </t>
  </si>
  <si>
    <t>Falta de información al publico potencial</t>
  </si>
  <si>
    <t>Actos administrativos con falta de motivación y/o indebida motivación.</t>
  </si>
  <si>
    <t>La Subdiracción de Aseguramiento de la Calidad de la Educación Superior,  realizará 4 capacitaciones duramente la vigencia de la politica, las cuales se adelantaran de manera semestral e ira dirigida a los colaboradores del  grupo interno de convalidaciones.</t>
  </si>
  <si>
    <t>Socializar  a la Comisión Nacional Intersectorial de Aseguramiento de la Calidad de la Educación Superior de Colombia - CONACES, la circular 050 del 26 de diciembre de 2024, respecto de cuestiones jurídicas como la aplicación del derecho a la igualdad, la seguridad jurídica, la confianza legitima.</t>
  </si>
  <si>
    <t>Efectuar seguimiento y control a las ETC frente al avance en las recomendaciones realizadas a traves de la circular 023 de 2022 expedida por el Ministerio de Educación Nacional.</t>
  </si>
  <si>
    <t xml:space="preserve">La Oficina Asesora Juridiíca emitira cuatro  comunicaciones de la siguiente manera una en el primer semestre del año 2026, una en el segundo semestre del 2026, una en el primer semestre de 2027 y una en el segundo semestre de 2027, dirigida a las Entidades Territoriales Certificadas, efectuando seguimiento y control al avance de las recomendaciones realizadas a traves de la circular 023 de 2022. </t>
  </si>
  <si>
    <t xml:space="preserve">Oficina Asesora Juridica </t>
  </si>
  <si>
    <t>Pago tardío por parte de FIDUPREVISORA S.A. de las cesantías parciales y/o definitivas a los docentes oficiales una vez recibe el acto administrativo de reconocimiento.</t>
  </si>
  <si>
    <t xml:space="preserve">Una vez (1) por semestre la OAJ emitirá una comunicación con destino a las ETC para  efectos de solicitar información sobre el avance de la atención a las recomendaciones realizadas en la circular 023 de 2022 expedida por el Ministerio de Educación Nacional </t>
  </si>
  <si>
    <t>Una vez (1) al año la OAJ realizará una capacitación a los Secretarios de Educación de las entidades territoriales certificadas en la que se socializarán los lineamientos definidos en la circular 023 de 2022.</t>
  </si>
  <si>
    <t>Cada semestre se celebrará 1 capacitación virtual dirigida al convalidante a través de webinar, capacitaciones presenciales en Universidades,  por parte de la Subdirección de Aseguramiento para la Calidad de la Educación Superior.</t>
  </si>
  <si>
    <t>La Subdirección de Aseguramiento de la Calidad de la Educación Superior realizará cuatro capacitaciones en los dos años de vigencia de la Politica, las cuales se celebraran de manera presencial una por semestres e ira dirigida a sus colaboradores, sobre los lineamientos y criterios para aprobar o no las correspondientes convalidaciones solicitadas, así como los asuntos que se han considerado en las decisiones judiciales adversas para el MEN, para la cual la OAJ remitirá el total de los fallos en contra del MEN a la SACES.</t>
  </si>
  <si>
    <t xml:space="preserve"> Ausencia de lineamientos específicos para abordar los compromisos reglamentarios que se desprenden de las leyes. </t>
  </si>
  <si>
    <t xml:space="preserve"> Incumplimiento en en los tiempos de respuesta a las solicitudes de reconocimiento y pago de cesantías por parte de las ETC y el Fondo de Prestaciones Sociales del Magisterio FOMAG.</t>
  </si>
  <si>
    <t>Socializar y hacer seguimiento a los lineamientos e instrucciones relacionadas con los términos legales de reconocimiento y pago de cesantías a las ETC</t>
  </si>
  <si>
    <t>Durante el periodo de la política a través de las tecnologías de la información la Dirección de Prestaciones Económicas del FOMAG, administrada por FIDUPREVISORA S.A. realizará cuatro capacitaciones dirigidas a sus colaboradores en cuanto al procedimiento de las cesantías docentes, las cuales se adelantarán con una periodicidad de una por semestres.</t>
  </si>
  <si>
    <t>Socializar los procedimientos y criterios de convalidación definidos en las normas aplicables, así como los asuntos que se han considerado en las decisiones judiciales adversas para el MEN.</t>
  </si>
  <si>
    <t>Previo a terminar la vigencia anual la OAJ construirá la agenda regulatoria, sobre la cual se realizará seguimiento a través de cuatro memorandos anuales, los cuales irán dirigido a las áreas en los cuales se reportaran los avances de la agenda.</t>
  </si>
  <si>
    <t>La Oficina Asesora Jurídica del MEN en compañía con la Dirección de Defensa Judicial del FOMAG, realizará dos informes durante la vigencia de la PPDA, uno en el año 2026 y uno en el año 2027, los cuales se expondrán ante el Comité Jurídico del FOMAG, informando sobre el reporte realizado por las ETC al sobre los avances de la atención a la circular 023 de 2022, así como el análisis de litigiosidad del FOMAG frente a este asunto litigioso.</t>
  </si>
  <si>
    <t>la OAJ en conjunto con la Dirección de Defensa Judicial del FOMAG (administrado por Fiduprevisora) realizaran dos informes, los cuales se llevaran al comité juridico del FOMAG uno durante el año 2026 y uno durante el año 2027 indicando el reporte que realicen las Entidades Territoriales Certificadas al Ministerio, junto con el análisis de la litigiosidad realizado por Fiduprevisora como administradora del Fondo, sobre el presente asunto de litigio.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</si>
</sst>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4"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
      <sz val="11"/>
      <color rgb="FF000000"/>
      <name val="Work Sans"/>
      <family val="3"/>
    </font>
  </fonts>
  <fills count="24">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
      <patternFill patternType="solid">
        <fgColor rgb="FFD9D9D9"/>
        <bgColor rgb="FF000000"/>
      </patternFill>
    </fill>
    <fill>
      <patternFill patternType="solid">
        <fgColor rgb="FFFFFF00"/>
        <bgColor indexed="64"/>
      </patternFill>
    </fill>
    <fill>
      <patternFill patternType="solid">
        <fgColor rgb="FFFFFF00"/>
        <bgColor rgb="FF000000"/>
      </patternFill>
    </fill>
  </fills>
  <borders count="4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style="thin">
        <color theme="0"/>
      </bottom>
      <diagonal/>
    </border>
    <border>
      <left/>
      <right style="thin">
        <color rgb="FFFFFFFF"/>
      </right>
      <top style="thin">
        <color rgb="FFFFFFFF"/>
      </top>
      <bottom/>
      <diagonal/>
    </border>
    <border>
      <left/>
      <right style="thin">
        <color rgb="FFFFFFFF"/>
      </right>
      <top/>
      <bottom/>
      <diagonal/>
    </border>
    <border>
      <left/>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theme="0"/>
      </left>
      <right style="thin">
        <color theme="0"/>
      </right>
      <top style="thin">
        <color rgb="FFFFFFFF"/>
      </top>
      <bottom/>
      <diagonal/>
    </border>
    <border>
      <left style="thin">
        <color theme="0"/>
      </left>
      <right style="thin">
        <color rgb="FFFFFFFF"/>
      </right>
      <top style="thin">
        <color rgb="FFFFFFFF"/>
      </top>
      <bottom style="thin">
        <color theme="0"/>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97">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7" fillId="11" borderId="11" xfId="6" applyFill="1" applyBorder="1" applyAlignment="1">
      <alignment horizontal="center" vertical="center" wrapText="1"/>
    </xf>
    <xf numFmtId="0" fontId="12" fillId="6" borderId="12" xfId="0" applyFont="1" applyFill="1" applyBorder="1" applyAlignment="1" applyProtection="1">
      <alignment horizontal="left" vertical="center" wrapText="1"/>
      <protection locked="0"/>
    </xf>
    <xf numFmtId="0" fontId="12" fillId="6" borderId="2" xfId="0" applyFont="1" applyFill="1" applyBorder="1" applyAlignment="1" applyProtection="1">
      <alignment horizontal="left" vertical="center" wrapText="1"/>
      <protection locked="0"/>
    </xf>
    <xf numFmtId="0" fontId="12" fillId="6" borderId="16" xfId="0" applyFont="1" applyFill="1" applyBorder="1" applyAlignment="1" applyProtection="1">
      <alignment horizontal="center" vertical="center" wrapText="1"/>
      <protection locked="0"/>
    </xf>
    <xf numFmtId="0" fontId="43" fillId="11" borderId="11" xfId="6" applyFont="1" applyFill="1" applyBorder="1" applyAlignment="1">
      <alignment horizontal="center" vertical="center" wrapText="1"/>
    </xf>
    <xf numFmtId="0" fontId="12" fillId="6" borderId="2"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left" vertical="center" wrapText="1"/>
      <protection locked="0"/>
    </xf>
    <xf numFmtId="0" fontId="12" fillId="6" borderId="1" xfId="0" applyFont="1" applyFill="1" applyBorder="1" applyAlignment="1" applyProtection="1">
      <alignment horizontal="center" vertical="center" wrapText="1" indent="1"/>
      <protection locked="0"/>
    </xf>
    <xf numFmtId="0" fontId="30" fillId="21" borderId="30" xfId="0" applyFont="1" applyFill="1" applyBorder="1" applyAlignment="1" applyProtection="1">
      <alignment vertical="center" wrapText="1"/>
      <protection locked="0"/>
    </xf>
    <xf numFmtId="0" fontId="30" fillId="21" borderId="28" xfId="0" applyFont="1" applyFill="1" applyBorder="1" applyAlignment="1" applyProtection="1">
      <alignment vertical="center" wrapText="1"/>
      <protection locked="0"/>
    </xf>
    <xf numFmtId="0" fontId="30" fillId="21" borderId="29" xfId="0" applyFont="1" applyFill="1" applyBorder="1" applyAlignment="1" applyProtection="1">
      <alignment vertical="center" wrapText="1"/>
      <protection locked="0"/>
    </xf>
    <xf numFmtId="14" fontId="30" fillId="21" borderId="31" xfId="0" applyNumberFormat="1" applyFont="1" applyFill="1" applyBorder="1" applyAlignment="1" applyProtection="1">
      <alignment vertical="center"/>
      <protection locked="0"/>
    </xf>
    <xf numFmtId="0" fontId="30" fillId="21" borderId="0" xfId="0" applyFont="1" applyFill="1" applyAlignment="1" applyProtection="1">
      <alignment horizontal="center" vertical="center" wrapText="1"/>
      <protection locked="0"/>
    </xf>
    <xf numFmtId="0" fontId="30" fillId="21" borderId="38" xfId="0" applyFont="1" applyFill="1" applyBorder="1" applyAlignment="1" applyProtection="1">
      <alignment vertical="center" wrapText="1"/>
      <protection locked="0"/>
    </xf>
    <xf numFmtId="0" fontId="30" fillId="21" borderId="26" xfId="0" applyFont="1" applyFill="1" applyBorder="1" applyAlignment="1" applyProtection="1">
      <alignment vertical="center" wrapText="1"/>
      <protection locked="0"/>
    </xf>
    <xf numFmtId="0" fontId="45" fillId="21" borderId="24" xfId="0" applyFont="1" applyFill="1" applyBorder="1" applyAlignment="1" applyProtection="1">
      <alignment vertical="center" wrapText="1"/>
      <protection locked="0"/>
    </xf>
    <xf numFmtId="0" fontId="30" fillId="21" borderId="25" xfId="0" applyFont="1" applyFill="1" applyBorder="1" applyAlignment="1" applyProtection="1">
      <alignment vertical="center" wrapText="1"/>
      <protection locked="0"/>
    </xf>
    <xf numFmtId="14" fontId="30" fillId="21" borderId="27" xfId="0" applyNumberFormat="1" applyFont="1" applyFill="1" applyBorder="1" applyAlignment="1" applyProtection="1">
      <alignment vertical="center"/>
      <protection locked="0"/>
    </xf>
    <xf numFmtId="0" fontId="30" fillId="21" borderId="24" xfId="0" applyFont="1" applyFill="1" applyBorder="1" applyAlignment="1" applyProtection="1">
      <alignment vertical="center" wrapText="1"/>
      <protection locked="0"/>
    </xf>
    <xf numFmtId="0" fontId="30" fillId="21" borderId="2" xfId="0" applyFont="1" applyFill="1" applyBorder="1" applyAlignment="1" applyProtection="1">
      <alignment horizontal="center" vertical="center" wrapText="1"/>
      <protection locked="0"/>
    </xf>
    <xf numFmtId="0" fontId="30" fillId="21" borderId="12" xfId="0" applyFont="1" applyFill="1" applyBorder="1" applyAlignment="1" applyProtection="1">
      <alignment horizontal="center" vertical="center" wrapText="1"/>
      <protection locked="0"/>
    </xf>
    <xf numFmtId="0" fontId="53" fillId="21" borderId="24" xfId="0" applyFont="1" applyFill="1" applyBorder="1" applyAlignment="1" applyProtection="1">
      <alignment vertical="center" wrapText="1"/>
      <protection locked="0"/>
    </xf>
    <xf numFmtId="0" fontId="30" fillId="21" borderId="40" xfId="0" applyFont="1" applyFill="1" applyBorder="1" applyAlignment="1" applyProtection="1">
      <alignment vertical="center" wrapText="1"/>
      <protection locked="0"/>
    </xf>
    <xf numFmtId="14" fontId="30" fillId="21" borderId="31" xfId="0" applyNumberFormat="1" applyFont="1" applyFill="1" applyBorder="1" applyAlignment="1" applyProtection="1">
      <alignment vertical="center" wrapText="1"/>
      <protection locked="0"/>
    </xf>
    <xf numFmtId="0" fontId="30" fillId="21" borderId="1" xfId="0" applyFont="1" applyFill="1" applyBorder="1" applyAlignment="1" applyProtection="1">
      <alignment vertical="center" wrapText="1"/>
      <protection locked="0"/>
    </xf>
    <xf numFmtId="14" fontId="30" fillId="21" borderId="35" xfId="0" applyNumberFormat="1" applyFont="1" applyFill="1" applyBorder="1" applyAlignment="1" applyProtection="1">
      <alignment vertical="center"/>
      <protection locked="0"/>
    </xf>
    <xf numFmtId="14" fontId="30" fillId="21" borderId="37" xfId="0" applyNumberFormat="1" applyFont="1" applyFill="1" applyBorder="1" applyAlignment="1" applyProtection="1">
      <alignment vertical="center"/>
      <protection locked="0"/>
    </xf>
    <xf numFmtId="0" fontId="30" fillId="21" borderId="36" xfId="0" applyFont="1" applyFill="1" applyBorder="1" applyAlignment="1" applyProtection="1">
      <alignment horizontal="center" vertical="center" wrapText="1"/>
      <protection locked="0"/>
    </xf>
    <xf numFmtId="0" fontId="30" fillId="21" borderId="33" xfId="0" applyFont="1" applyFill="1" applyBorder="1" applyAlignment="1" applyProtection="1">
      <alignment vertical="center" wrapText="1"/>
      <protection locked="0"/>
    </xf>
    <xf numFmtId="0" fontId="30" fillId="21" borderId="34" xfId="0" applyFont="1" applyFill="1" applyBorder="1" applyAlignment="1" applyProtection="1">
      <alignment vertical="center" wrapText="1"/>
      <protection locked="0"/>
    </xf>
    <xf numFmtId="0" fontId="30" fillId="21" borderId="1" xfId="0" applyFont="1" applyFill="1" applyBorder="1" applyAlignment="1" applyProtection="1">
      <alignment horizontal="center" vertical="center" wrapText="1"/>
      <protection locked="0"/>
    </xf>
    <xf numFmtId="14" fontId="30" fillId="21" borderId="1" xfId="0" applyNumberFormat="1" applyFont="1" applyFill="1" applyBorder="1" applyAlignment="1" applyProtection="1">
      <alignment horizontal="center" vertical="center"/>
      <protection locked="0"/>
    </xf>
    <xf numFmtId="0" fontId="30" fillId="21" borderId="3" xfId="0" applyFont="1" applyFill="1" applyBorder="1" applyAlignment="1" applyProtection="1">
      <alignment vertical="center" wrapText="1"/>
      <protection locked="0"/>
    </xf>
    <xf numFmtId="0" fontId="30" fillId="21" borderId="2" xfId="0" applyFont="1" applyFill="1" applyBorder="1" applyAlignment="1" applyProtection="1">
      <alignment vertical="center" wrapText="1"/>
      <protection locked="0"/>
    </xf>
    <xf numFmtId="0" fontId="30" fillId="21" borderId="15" xfId="0" applyFont="1" applyFill="1" applyBorder="1" applyAlignment="1" applyProtection="1">
      <alignment vertical="center" wrapText="1"/>
      <protection locked="0"/>
    </xf>
    <xf numFmtId="0" fontId="30" fillId="21" borderId="5" xfId="0" applyFont="1" applyFill="1" applyBorder="1" applyAlignment="1" applyProtection="1">
      <alignment horizontal="center" vertical="center" wrapText="1"/>
      <protection locked="0"/>
    </xf>
    <xf numFmtId="0" fontId="53" fillId="21" borderId="33" xfId="0" applyFont="1" applyFill="1" applyBorder="1" applyAlignment="1" applyProtection="1">
      <alignment vertical="center" wrapText="1"/>
      <protection locked="0"/>
    </xf>
    <xf numFmtId="0" fontId="12" fillId="6" borderId="3" xfId="0" applyFont="1" applyFill="1" applyBorder="1" applyAlignment="1" applyProtection="1">
      <alignment vertical="center" wrapText="1"/>
      <protection locked="0"/>
    </xf>
    <xf numFmtId="0" fontId="12" fillId="6" borderId="2" xfId="0" applyFont="1" applyFill="1" applyBorder="1" applyAlignment="1" applyProtection="1">
      <alignment vertical="center" wrapText="1"/>
      <protection locked="0"/>
    </xf>
    <xf numFmtId="0" fontId="45" fillId="6" borderId="8" xfId="0" applyFont="1" applyFill="1" applyBorder="1" applyAlignment="1" applyProtection="1">
      <alignment horizontal="center" vertical="center" wrapText="1"/>
      <protection locked="0"/>
    </xf>
    <xf numFmtId="0" fontId="45" fillId="6" borderId="2" xfId="0" applyFont="1" applyFill="1" applyBorder="1" applyAlignment="1" applyProtection="1">
      <alignment horizontal="left" vertical="center" wrapText="1" indent="1"/>
      <protection locked="0"/>
    </xf>
    <xf numFmtId="0" fontId="45" fillId="6" borderId="8" xfId="0" applyFont="1" applyFill="1" applyBorder="1" applyAlignment="1" applyProtection="1">
      <alignment horizontal="left" vertical="center" wrapText="1" indent="1"/>
      <protection locked="0"/>
    </xf>
    <xf numFmtId="14" fontId="45" fillId="21" borderId="1" xfId="0" applyNumberFormat="1" applyFont="1" applyFill="1" applyBorder="1" applyAlignment="1" applyProtection="1">
      <alignment vertical="center"/>
      <protection locked="0"/>
    </xf>
    <xf numFmtId="0" fontId="45" fillId="6" borderId="2" xfId="0" applyFont="1" applyFill="1" applyBorder="1" applyAlignment="1" applyProtection="1">
      <alignment horizontal="center" vertical="center" wrapText="1"/>
      <protection locked="0"/>
    </xf>
    <xf numFmtId="0" fontId="45" fillId="6" borderId="13" xfId="0" applyFont="1" applyFill="1" applyBorder="1" applyAlignment="1" applyProtection="1">
      <alignment horizontal="left" vertical="center" wrapText="1" indent="1"/>
      <protection locked="0"/>
    </xf>
    <xf numFmtId="0" fontId="45" fillId="6" borderId="1" xfId="0" applyFont="1" applyFill="1" applyBorder="1" applyAlignment="1" applyProtection="1">
      <alignment vertical="center" wrapText="1"/>
      <protection locked="0"/>
    </xf>
    <xf numFmtId="0" fontId="45" fillId="6" borderId="2" xfId="0" applyFont="1" applyFill="1" applyBorder="1" applyAlignment="1" applyProtection="1">
      <alignment horizontal="left" vertical="center" wrapText="1"/>
      <protection locked="0"/>
    </xf>
    <xf numFmtId="0" fontId="12" fillId="6" borderId="14" xfId="0" applyFont="1" applyFill="1" applyBorder="1" applyAlignment="1" applyProtection="1">
      <alignment vertical="center" wrapText="1"/>
      <protection locked="0"/>
    </xf>
    <xf numFmtId="0" fontId="12" fillId="6" borderId="13" xfId="0" applyFont="1" applyFill="1" applyBorder="1" applyAlignment="1" applyProtection="1">
      <alignment vertical="center" wrapText="1"/>
      <protection locked="0"/>
    </xf>
    <xf numFmtId="0" fontId="12" fillId="22" borderId="1" xfId="0" applyFont="1" applyFill="1" applyBorder="1" applyAlignment="1" applyProtection="1">
      <alignment horizontal="left" vertical="center" wrapText="1" indent="1"/>
      <protection locked="0"/>
    </xf>
    <xf numFmtId="0" fontId="30" fillId="23" borderId="24" xfId="0" applyFont="1" applyFill="1" applyBorder="1" applyAlignment="1" applyProtection="1">
      <alignment vertical="center" wrapText="1"/>
      <protection locked="0"/>
    </xf>
    <xf numFmtId="0" fontId="12" fillId="22" borderId="1" xfId="0" applyFont="1" applyFill="1" applyBorder="1" applyAlignment="1" applyProtection="1">
      <alignment horizontal="left" vertical="center" wrapText="1"/>
      <protection locked="0"/>
    </xf>
    <xf numFmtId="0" fontId="30" fillId="23" borderId="33" xfId="0" applyFont="1" applyFill="1" applyBorder="1" applyAlignment="1" applyProtection="1">
      <alignment vertical="center" wrapText="1"/>
      <protection locked="0"/>
    </xf>
    <xf numFmtId="0" fontId="30" fillId="23" borderId="5" xfId="0" applyFont="1" applyFill="1" applyBorder="1" applyAlignment="1" applyProtection="1">
      <alignment horizontal="center" vertical="center" wrapText="1"/>
      <protection locked="0"/>
    </xf>
    <xf numFmtId="0" fontId="45" fillId="22" borderId="2" xfId="0" applyFont="1" applyFill="1" applyBorder="1" applyAlignment="1" applyProtection="1">
      <alignment horizontal="left" vertical="center" wrapText="1" indent="1"/>
      <protection locked="0"/>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12" fillId="6" borderId="3"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30" fillId="21" borderId="3" xfId="0" applyFont="1" applyFill="1" applyBorder="1" applyAlignment="1" applyProtection="1">
      <alignment horizontal="center" vertical="center" wrapText="1"/>
      <protection locked="0"/>
    </xf>
    <xf numFmtId="0" fontId="30" fillId="21" borderId="11" xfId="0" applyFont="1" applyFill="1" applyBorder="1" applyAlignment="1" applyProtection="1">
      <alignment horizontal="center" vertical="center" wrapText="1"/>
      <protection locked="0"/>
    </xf>
    <xf numFmtId="0" fontId="30" fillId="21" borderId="2" xfId="0" applyFont="1" applyFill="1" applyBorder="1" applyAlignment="1" applyProtection="1">
      <alignment horizontal="center" vertical="center" wrapText="1"/>
      <protection locked="0"/>
    </xf>
    <xf numFmtId="0" fontId="30" fillId="21" borderId="16" xfId="0" applyFont="1" applyFill="1" applyBorder="1" applyAlignment="1" applyProtection="1">
      <alignment horizontal="center" vertical="center" wrapText="1"/>
      <protection locked="0"/>
    </xf>
    <xf numFmtId="0" fontId="30" fillId="21" borderId="0" xfId="0" applyFont="1" applyFill="1" applyAlignment="1" applyProtection="1">
      <alignment horizontal="center" vertical="center" wrapText="1"/>
      <protection locked="0"/>
    </xf>
    <xf numFmtId="0" fontId="30" fillId="21" borderId="14" xfId="0" applyFont="1" applyFill="1" applyBorder="1" applyAlignment="1" applyProtection="1">
      <alignment horizontal="center" vertical="center" wrapText="1"/>
      <protection locked="0"/>
    </xf>
    <xf numFmtId="0" fontId="30" fillId="21" borderId="23" xfId="0" applyFont="1" applyFill="1" applyBorder="1" applyAlignment="1" applyProtection="1">
      <alignment horizontal="center" vertical="center" wrapText="1"/>
      <protection locked="0"/>
    </xf>
    <xf numFmtId="0" fontId="30" fillId="21" borderId="13" xfId="0" applyFont="1" applyFill="1" applyBorder="1" applyAlignment="1" applyProtection="1">
      <alignment horizontal="center" vertical="center" wrapText="1"/>
      <protection locked="0"/>
    </xf>
    <xf numFmtId="0" fontId="30" fillId="21" borderId="33" xfId="0" applyFont="1" applyFill="1" applyBorder="1" applyAlignment="1" applyProtection="1">
      <alignment horizontal="center" vertical="center" wrapText="1"/>
      <protection locked="0"/>
    </xf>
    <xf numFmtId="0" fontId="30" fillId="21" borderId="32" xfId="0" applyFont="1" applyFill="1" applyBorder="1" applyAlignment="1" applyProtection="1">
      <alignment horizontal="center" vertical="center" wrapText="1"/>
      <protection locked="0"/>
    </xf>
    <xf numFmtId="0" fontId="30" fillId="21" borderId="34" xfId="0" applyFont="1" applyFill="1" applyBorder="1" applyAlignment="1" applyProtection="1">
      <alignment horizontal="center" vertical="center" wrapText="1"/>
      <protection locked="0"/>
    </xf>
    <xf numFmtId="0" fontId="30" fillId="21" borderId="28"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23"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12" fillId="6" borderId="39" xfId="0" applyFont="1" applyFill="1" applyBorder="1" applyAlignment="1" applyProtection="1">
      <alignment horizontal="center" vertical="center" wrapText="1"/>
      <protection locked="0"/>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8.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6.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20.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2.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5" Type="http://schemas.openxmlformats.org/officeDocument/2006/relationships/image" Target="../media/image8.png"/><Relationship Id="rId10" Type="http://schemas.openxmlformats.org/officeDocument/2006/relationships/hyperlink" Target="#'CICLO PDA'!A1"/><Relationship Id="rId4" Type="http://schemas.openxmlformats.org/officeDocument/2006/relationships/image" Target="../media/image7.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3.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2.png"/><Relationship Id="rId4" Type="http://schemas.openxmlformats.org/officeDocument/2006/relationships/hyperlink" Target="#'INDICADOR GESTI&#211;N - MECANISMO'!E8"/><Relationship Id="rId9" Type="http://schemas.openxmlformats.org/officeDocument/2006/relationships/image" Target="../media/image11.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topLeftCell="A6"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98" t="s">
        <v>630</v>
      </c>
      <c r="C3" s="198"/>
      <c r="D3" s="198"/>
      <c r="E3" s="198"/>
      <c r="F3" s="198"/>
      <c r="G3" s="199"/>
      <c r="H3" s="199"/>
      <c r="I3" s="199"/>
      <c r="J3" s="199"/>
    </row>
    <row r="5" spans="2:10" ht="24.75" customHeight="1" x14ac:dyDescent="0.2">
      <c r="B5" s="44" t="s">
        <v>631</v>
      </c>
    </row>
    <row r="7" spans="2:10" x14ac:dyDescent="0.2">
      <c r="B7" s="247" t="s">
        <v>632</v>
      </c>
      <c r="C7" s="247"/>
      <c r="D7" s="247"/>
      <c r="E7" s="247"/>
      <c r="F7" s="247"/>
      <c r="G7" s="247"/>
      <c r="H7" s="247"/>
      <c r="I7" s="247"/>
      <c r="J7" s="247"/>
    </row>
    <row r="8" spans="2:10" x14ac:dyDescent="0.2">
      <c r="B8" s="247"/>
      <c r="C8" s="247"/>
      <c r="D8" s="247"/>
      <c r="E8" s="247"/>
      <c r="F8" s="247"/>
      <c r="G8" s="247"/>
      <c r="H8" s="247"/>
      <c r="I8" s="247"/>
      <c r="J8" s="247"/>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85" t="s">
        <v>633</v>
      </c>
      <c r="C3" s="185"/>
      <c r="D3" s="185"/>
      <c r="E3" s="185"/>
      <c r="F3" s="185"/>
      <c r="G3" s="185"/>
      <c r="H3" s="185"/>
      <c r="I3" s="185"/>
      <c r="J3" s="185"/>
      <c r="K3" s="185"/>
      <c r="M3" s="52"/>
      <c r="N3" s="43"/>
      <c r="O3" s="43"/>
      <c r="P3" s="53"/>
      <c r="Q3" s="53"/>
      <c r="R3" s="53"/>
      <c r="S3" s="53"/>
      <c r="T3" s="53"/>
      <c r="U3" s="53"/>
      <c r="V3" s="53"/>
      <c r="W3" s="53"/>
      <c r="X3" s="54"/>
      <c r="Y3" s="54"/>
    </row>
    <row r="4" spans="2:32" ht="26.45" customHeight="1" x14ac:dyDescent="0.3">
      <c r="B4" s="248" t="s">
        <v>634</v>
      </c>
      <c r="C4" s="248"/>
      <c r="D4" s="248"/>
      <c r="E4" s="248"/>
      <c r="F4" s="248"/>
      <c r="G4" s="248"/>
      <c r="H4" s="248"/>
      <c r="I4" s="248"/>
      <c r="J4" s="248"/>
      <c r="K4" s="248"/>
      <c r="N4" s="55"/>
      <c r="O4" s="55"/>
      <c r="P4" s="55"/>
      <c r="Q4" s="55"/>
      <c r="R4" s="55"/>
      <c r="S4" s="55"/>
      <c r="T4" s="55"/>
      <c r="U4" s="55"/>
      <c r="V4" s="55"/>
    </row>
    <row r="5" spans="2:32" ht="26.45" customHeight="1" x14ac:dyDescent="0.3">
      <c r="B5" s="249" t="s">
        <v>635</v>
      </c>
      <c r="C5" s="249"/>
      <c r="D5" s="249"/>
      <c r="E5" s="249"/>
      <c r="F5" s="249"/>
      <c r="G5" s="249"/>
      <c r="H5" s="249"/>
      <c r="I5" s="249"/>
      <c r="J5" s="249"/>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85" t="s">
        <v>636</v>
      </c>
      <c r="C3" s="185"/>
      <c r="D3" s="185"/>
      <c r="E3" s="185"/>
      <c r="F3" s="185"/>
      <c r="G3" s="185"/>
      <c r="H3" s="185"/>
      <c r="I3" s="185"/>
      <c r="J3" s="185"/>
      <c r="K3" s="185"/>
    </row>
    <row r="5" spans="2:11" x14ac:dyDescent="0.2">
      <c r="B5" s="247" t="s">
        <v>637</v>
      </c>
      <c r="C5" s="247"/>
      <c r="D5" s="247"/>
      <c r="E5" s="247"/>
      <c r="F5" s="247"/>
      <c r="G5" s="247"/>
      <c r="H5" s="247"/>
      <c r="I5" s="247"/>
      <c r="J5" s="247"/>
      <c r="K5" s="247"/>
    </row>
    <row r="6" spans="2:11" x14ac:dyDescent="0.2">
      <c r="B6" s="247"/>
      <c r="C6" s="247"/>
      <c r="D6" s="247"/>
      <c r="E6" s="247"/>
      <c r="F6" s="247"/>
      <c r="G6" s="247"/>
      <c r="H6" s="247"/>
      <c r="I6" s="247"/>
      <c r="J6" s="247"/>
      <c r="K6" s="247"/>
    </row>
    <row r="7" spans="2:11" x14ac:dyDescent="0.2">
      <c r="B7" s="247"/>
      <c r="C7" s="247"/>
      <c r="D7" s="247"/>
      <c r="E7" s="247"/>
      <c r="F7" s="247"/>
      <c r="G7" s="247"/>
      <c r="H7" s="247"/>
      <c r="I7" s="247"/>
      <c r="J7" s="247"/>
      <c r="K7" s="247"/>
    </row>
    <row r="8" spans="2:11" x14ac:dyDescent="0.2">
      <c r="B8" s="205"/>
      <c r="C8" s="205"/>
      <c r="D8" s="205"/>
      <c r="E8" s="205"/>
      <c r="F8" s="205"/>
      <c r="G8" s="205"/>
      <c r="H8" s="205"/>
      <c r="I8" s="205"/>
      <c r="J8" s="205"/>
      <c r="K8" s="205"/>
    </row>
    <row r="9" spans="2:11" x14ac:dyDescent="0.2">
      <c r="B9" s="205"/>
      <c r="C9" s="205"/>
      <c r="D9" s="205"/>
      <c r="E9" s="205"/>
      <c r="F9" s="205"/>
      <c r="G9" s="205"/>
      <c r="H9" s="205"/>
      <c r="I9" s="205"/>
      <c r="J9" s="205"/>
      <c r="K9" s="205"/>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85" t="s">
        <v>638</v>
      </c>
      <c r="C3" s="185"/>
      <c r="D3" s="185"/>
      <c r="E3" s="185"/>
      <c r="F3" s="185"/>
      <c r="G3" s="185"/>
      <c r="H3" s="185"/>
      <c r="I3" s="185"/>
      <c r="J3" s="185"/>
      <c r="K3" s="185"/>
    </row>
    <row r="4" spans="2:11" x14ac:dyDescent="0.2">
      <c r="B4" s="247" t="s">
        <v>639</v>
      </c>
      <c r="C4" s="247"/>
      <c r="D4" s="247"/>
      <c r="E4" s="247"/>
      <c r="F4" s="247"/>
      <c r="G4" s="247"/>
      <c r="H4" s="247"/>
      <c r="I4" s="247"/>
      <c r="J4" s="247"/>
      <c r="K4" s="247"/>
    </row>
    <row r="5" spans="2:11" x14ac:dyDescent="0.2">
      <c r="B5" s="247"/>
      <c r="C5" s="247"/>
      <c r="D5" s="247"/>
      <c r="E5" s="247"/>
      <c r="F5" s="247"/>
      <c r="G5" s="247"/>
      <c r="H5" s="247"/>
      <c r="I5" s="247"/>
      <c r="J5" s="247"/>
      <c r="K5" s="247"/>
    </row>
    <row r="6" spans="2:11" x14ac:dyDescent="0.2">
      <c r="B6" s="247"/>
      <c r="C6" s="247"/>
      <c r="D6" s="247"/>
      <c r="E6" s="247"/>
      <c r="F6" s="247"/>
      <c r="G6" s="247"/>
      <c r="H6" s="247"/>
      <c r="I6" s="247"/>
      <c r="J6" s="247"/>
      <c r="K6" s="247"/>
    </row>
    <row r="7" spans="2:11" x14ac:dyDescent="0.2">
      <c r="B7" s="205"/>
      <c r="C7" s="205"/>
      <c r="D7" s="205"/>
      <c r="E7" s="205"/>
      <c r="F7" s="205"/>
      <c r="G7" s="205"/>
      <c r="H7" s="205"/>
      <c r="I7" s="205"/>
      <c r="J7" s="205"/>
      <c r="K7" s="205"/>
    </row>
    <row r="8" spans="2:11" x14ac:dyDescent="0.2">
      <c r="B8" s="205"/>
      <c r="C8" s="205"/>
      <c r="D8" s="205"/>
      <c r="E8" s="205"/>
      <c r="F8" s="205"/>
      <c r="G8" s="205"/>
      <c r="H8" s="205"/>
      <c r="I8" s="205"/>
      <c r="J8" s="205"/>
      <c r="K8" s="205"/>
    </row>
    <row r="9" spans="2:11" x14ac:dyDescent="0.2">
      <c r="B9" s="205"/>
      <c r="C9" s="205"/>
      <c r="D9" s="205"/>
      <c r="E9" s="205"/>
      <c r="F9" s="205"/>
      <c r="G9" s="205"/>
      <c r="H9" s="205"/>
      <c r="I9" s="205"/>
      <c r="J9" s="205"/>
      <c r="K9" s="205"/>
    </row>
    <row r="10" spans="2:11" x14ac:dyDescent="0.2">
      <c r="B10" s="205"/>
      <c r="C10" s="205"/>
      <c r="D10" s="205"/>
      <c r="E10" s="205"/>
      <c r="F10" s="205"/>
      <c r="G10" s="205"/>
      <c r="H10" s="205"/>
      <c r="I10" s="205"/>
      <c r="J10" s="205"/>
      <c r="K10" s="205"/>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showRowColHeaders="0" zoomScale="90" zoomScaleNormal="90" workbookViewId="0">
      <selection activeCell="E8" sqref="E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263" t="s">
        <v>640</v>
      </c>
      <c r="C3" s="245"/>
      <c r="D3" s="245"/>
      <c r="E3" s="245"/>
      <c r="F3" s="245"/>
      <c r="G3" s="79"/>
      <c r="I3" s="80"/>
      <c r="J3" s="48"/>
      <c r="K3" s="48"/>
      <c r="L3" s="50"/>
      <c r="M3" s="245"/>
      <c r="N3" s="245"/>
      <c r="O3" s="50"/>
      <c r="P3" s="245"/>
      <c r="Q3" s="245"/>
    </row>
    <row r="4" spans="2:17" ht="15" x14ac:dyDescent="0.2">
      <c r="B4" s="81"/>
      <c r="C4" s="81"/>
      <c r="D4" s="81"/>
      <c r="E4" s="81"/>
      <c r="F4" s="81"/>
      <c r="G4" s="81"/>
    </row>
    <row r="5" spans="2:17" ht="15" x14ac:dyDescent="0.2">
      <c r="B5" s="269" t="s">
        <v>581</v>
      </c>
      <c r="C5" s="247"/>
      <c r="D5" s="270"/>
      <c r="E5" s="260" t="s">
        <v>641</v>
      </c>
      <c r="F5" s="261"/>
      <c r="G5" s="262"/>
      <c r="H5" s="252" t="s">
        <v>642</v>
      </c>
      <c r="I5" s="253"/>
      <c r="J5" s="253"/>
      <c r="K5" s="253"/>
      <c r="L5" s="253"/>
      <c r="M5" s="253"/>
      <c r="N5" s="253"/>
      <c r="O5" s="253"/>
      <c r="P5" s="253"/>
      <c r="Q5" s="254"/>
    </row>
    <row r="6" spans="2:17" ht="15" x14ac:dyDescent="0.2">
      <c r="B6" s="271"/>
      <c r="C6" s="271"/>
      <c r="D6" s="272"/>
      <c r="E6" s="264" t="s">
        <v>597</v>
      </c>
      <c r="F6" s="265"/>
      <c r="G6" s="266"/>
      <c r="H6" s="258" t="s">
        <v>643</v>
      </c>
      <c r="I6" s="259"/>
      <c r="J6" s="259"/>
      <c r="K6" s="257"/>
      <c r="L6" s="255" t="s">
        <v>644</v>
      </c>
      <c r="M6" s="256"/>
      <c r="N6" s="256"/>
      <c r="O6" s="257"/>
      <c r="P6" s="267" t="s">
        <v>645</v>
      </c>
      <c r="Q6" s="250" t="s">
        <v>646</v>
      </c>
    </row>
    <row r="7" spans="2:17" ht="30.2" customHeight="1" x14ac:dyDescent="0.2">
      <c r="B7" s="64" t="s">
        <v>647</v>
      </c>
      <c r="C7" s="82" t="s">
        <v>648</v>
      </c>
      <c r="D7" s="64" t="s">
        <v>1</v>
      </c>
      <c r="E7" s="63" t="s">
        <v>649</v>
      </c>
      <c r="F7" s="63" t="s">
        <v>650</v>
      </c>
      <c r="G7" s="63" t="s">
        <v>651</v>
      </c>
      <c r="H7" s="83" t="s">
        <v>652</v>
      </c>
      <c r="I7" s="83" t="s">
        <v>653</v>
      </c>
      <c r="J7" s="83" t="s">
        <v>654</v>
      </c>
      <c r="K7" s="83" t="s">
        <v>655</v>
      </c>
      <c r="L7" s="84" t="s">
        <v>652</v>
      </c>
      <c r="M7" s="84" t="s">
        <v>653</v>
      </c>
      <c r="N7" s="84" t="s">
        <v>654</v>
      </c>
      <c r="O7" s="84" t="s">
        <v>655</v>
      </c>
      <c r="P7" s="268"/>
      <c r="Q7" s="251"/>
    </row>
    <row r="8" spans="2:17" ht="165.2" customHeight="1" x14ac:dyDescent="0.2">
      <c r="B8" s="85" t="e">
        <f>CONCATENATE('PLAN DE ACCIÓN'!#REF!,'PLAN DE ACCIÓN SIN LISTADO'!E10)</f>
        <v>#REF!</v>
      </c>
      <c r="C8" s="85" t="e">
        <f>CONCATENATE('PLAN DE ACCIÓN'!#REF!,'PLAN DE ACCIÓN SIN LISTADO'!J10)</f>
        <v>#REF!</v>
      </c>
      <c r="D8" s="85" t="e">
        <f>CONCATENATE('PLAN DE ACCIÓN'!#REF!,'PLAN DE ACCIÓN SIN LISTADO'!K10,'PLAN DE ACCIÓN'!#REF!,'PLAN DE ACCIÓN SIN LISTADO'!L10)</f>
        <v>#REF!</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e">
        <f>CONCATENATE('PLAN DE ACCIÓN'!#REF!,'PLAN DE ACCIÓN SIN LISTADO'!E11)</f>
        <v>#REF!</v>
      </c>
      <c r="C9" s="85" t="e">
        <f>CONCATENATE('PLAN DE ACCIÓN'!#REF!,'PLAN DE ACCIÓN SIN LISTADO'!J11)</f>
        <v>#REF!</v>
      </c>
      <c r="D9" s="85" t="e">
        <f>CONCATENATE('PLAN DE ACCIÓN'!#REF!,'PLAN DE ACCIÓN SIN LISTADO'!K11,'PLAN DE ACCIÓN'!#REF!,'PLAN DE ACCIÓN SIN LISTADO'!L11)</f>
        <v>#REF!</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e">
        <f>CONCATENATE('PLAN DE ACCIÓN'!#REF!,'PLAN DE ACCIÓN SIN LISTADO'!E12)</f>
        <v>#REF!</v>
      </c>
      <c r="C10" s="85" t="e">
        <f>CONCATENATE('PLAN DE ACCIÓN'!#REF!,'PLAN DE ACCIÓN SIN LISTADO'!J12)</f>
        <v>#REF!</v>
      </c>
      <c r="D10" s="85" t="e">
        <f>CONCATENATE('PLAN DE ACCIÓN'!#REF!,'PLAN DE ACCIÓN SIN LISTADO'!K12,'PLAN DE ACCIÓN'!#REF!,'PLAN DE ACCIÓN SIN LISTADO'!L12)</f>
        <v>#REF!</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x14ac:dyDescent="0.2">
      <c r="B11" s="85" t="e">
        <f>CONCATENATE('PLAN DE ACCIÓN'!#REF!,'PLAN DE ACCIÓN SIN LISTADO'!E13)</f>
        <v>#REF!</v>
      </c>
      <c r="C11" s="85" t="e">
        <f>CONCATENATE('PLAN DE ACCIÓN'!#REF!,'PLAN DE ACCIÓN SIN LISTADO'!J13)</f>
        <v>#REF!</v>
      </c>
      <c r="D11" s="85" t="e">
        <f>CONCATENATE('PLAN DE ACCIÓN'!#REF!,'PLAN DE ACCIÓN SIN LISTADO'!K13,'PLAN DE ACCIÓN'!#REF!,'PLAN DE ACCIÓN SIN LISTADO'!L13)</f>
        <v>#REF!</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e">
        <f>CONCATENATE('PLAN DE ACCIÓN'!#REF!,'PLAN DE ACCIÓN SIN LISTADO'!E14)</f>
        <v>#REF!</v>
      </c>
      <c r="C12" s="85" t="e">
        <f>CONCATENATE('PLAN DE ACCIÓN'!#REF!,'PLAN DE ACCIÓN SIN LISTADO'!J14)</f>
        <v>#REF!</v>
      </c>
      <c r="D12" s="85" t="e">
        <f>CONCATENATE('PLAN DE ACCIÓN'!#REF!,'PLAN DE ACCIÓN SIN LISTADO'!K14,'PLAN DE ACCIÓN'!#REF!,'PLAN DE ACCIÓN SIN LISTADO'!L14)</f>
        <v>#REF!</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e">
        <f>CONCATENATE('PLAN DE ACCIÓN'!#REF!,'PLAN DE ACCIÓN SIN LISTADO'!E15)</f>
        <v>#REF!</v>
      </c>
      <c r="C13" s="85" t="e">
        <f>CONCATENATE('PLAN DE ACCIÓN'!#REF!,'PLAN DE ACCIÓN SIN LISTADO'!J15)</f>
        <v>#REF!</v>
      </c>
      <c r="D13" s="85" t="e">
        <f>CONCATENATE('PLAN DE ACCIÓN'!#REF!,'PLAN DE ACCIÓN SIN LISTADO'!K15,'PLAN DE ACCIÓN'!#REF!,'PLAN DE ACCIÓN SIN LISTADO'!L15)</f>
        <v>#REF!</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e">
        <f>CONCATENATE('PLAN DE ACCIÓN'!#REF!,'PLAN DE ACCIÓN SIN LISTADO'!E16)</f>
        <v>#REF!</v>
      </c>
      <c r="C14" s="85" t="e">
        <f>CONCATENATE('PLAN DE ACCIÓN'!#REF!,'PLAN DE ACCIÓN SIN LISTADO'!J16)</f>
        <v>#REF!</v>
      </c>
      <c r="D14" s="85" t="e">
        <f>CONCATENATE('PLAN DE ACCIÓN'!#REF!,'PLAN DE ACCIÓN SIN LISTADO'!K16,'PLAN DE ACCIÓN'!#REF!,'PLAN DE ACCIÓN SIN LISTADO'!L16)</f>
        <v>#REF!</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e">
        <f>CONCATENATE('PLAN DE ACCIÓN'!#REF!,'PLAN DE ACCIÓN SIN LISTADO'!E17)</f>
        <v>#REF!</v>
      </c>
      <c r="C15" s="85" t="e">
        <f>CONCATENATE('PLAN DE ACCIÓN'!#REF!,'PLAN DE ACCIÓN SIN LISTADO'!J17)</f>
        <v>#REF!</v>
      </c>
      <c r="D15" s="85" t="e">
        <f>CONCATENATE('PLAN DE ACCIÓN'!#REF!,'PLAN DE ACCIÓN SIN LISTADO'!K17,'PLAN DE ACCIÓN'!#REF!,'PLAN DE ACCIÓN SIN LISTADO'!L17)</f>
        <v>#REF!</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e">
        <f>CONCATENATE('PLAN DE ACCIÓN'!#REF!,'PLAN DE ACCIÓN SIN LISTADO'!E18)</f>
        <v>#REF!</v>
      </c>
      <c r="C16" s="85" t="e">
        <f>CONCATENATE('PLAN DE ACCIÓN'!#REF!,'PLAN DE ACCIÓN SIN LISTADO'!J18)</f>
        <v>#REF!</v>
      </c>
      <c r="D16" s="85" t="e">
        <f>CONCATENATE('PLAN DE ACCIÓN'!#REF!,'PLAN DE ACCIÓN SIN LISTADO'!K18,'PLAN DE ACCIÓN'!#REF!,'PLAN DE ACCIÓN SIN LISTADO'!L18)</f>
        <v>#REF!</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e">
        <f>CONCATENATE('PLAN DE ACCIÓN'!#REF!,'PLAN DE ACCIÓN SIN LISTADO'!E19)</f>
        <v>#REF!</v>
      </c>
      <c r="C17" s="85" t="e">
        <f>CONCATENATE('PLAN DE ACCIÓN'!#REF!,'PLAN DE ACCIÓN SIN LISTADO'!J19)</f>
        <v>#REF!</v>
      </c>
      <c r="D17" s="85" t="e">
        <f>CONCATENATE('PLAN DE ACCIÓN'!#REF!,'PLAN DE ACCIÓN SIN LISTADO'!K19,'PLAN DE ACCIÓN'!#REF!,'PLAN DE ACCIÓN SIN LISTADO'!L19)</f>
        <v>#REF!</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ACCIÓN'!E10,'PLAN DE ACCIÓN SIN LISTADO'!E20)</f>
        <v>Falta de información al publico potencial</v>
      </c>
      <c r="C18" s="85" t="e">
        <f>CONCATENATE('PLAN DE ACCIÓN'!#REF!,'PLAN DE ACCIÓN SIN LISTADO'!J20)</f>
        <v>#REF!</v>
      </c>
      <c r="D18" s="85" t="e">
        <f>CONCATENATE('PLAN DE ACCIÓN'!#REF!,'PLAN DE ACCIÓN SIN LISTADO'!K20,'PLAN DE ACCIÓN'!#REF!,'PLAN DE ACCIÓN SIN LISTADO'!L20)</f>
        <v>#REF!</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ACCIÓN'!E11,'PLAN DE ACCIÓN SIN LISTADO'!E21)</f>
        <v/>
      </c>
      <c r="C19" s="85" t="str">
        <f>CONCATENATE('PLAN DE ACCIÓN'!L10,'PLAN DE ACCIÓN SIN LISTADO'!J21)</f>
        <v>1</v>
      </c>
      <c r="D19" s="85" t="str">
        <f>CONCATENATE('PLAN DE ACCIÓN'!M10,'PLAN DE ACCIÓN SIN LISTADO'!K21,'PLAN DE ACCIÓN'!N10,'PLAN DE ACCIÓN SIN LISTADO'!L21)</f>
        <v>Capacitación virtual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ACCIÓN'!E12,'PLAN DE ACCIÓN SIN LISTADO'!E22)</f>
        <v>Actos administrativos con falta de motivación y/o indebida motivación.</v>
      </c>
      <c r="C20" s="85" t="str">
        <f>CONCATENATE('PLAN DE ACCIÓN'!L11,'PLAN DE ACCIÓN SIN LISTADO'!J22)</f>
        <v>1</v>
      </c>
      <c r="D20" s="85" t="str">
        <f>CONCATENATE('PLAN DE ACCIÓN'!M11,'PLAN DE ACCIÓN SIN LISTADO'!K22,'PLAN DE ACCIÓN'!N11,'PLAN DE ACCIÓN SIN LISTADO'!L22)</f>
        <v>Otro (escríbala en la siguiente columna)Contenido en redes sociales</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ACCIÓN'!E13,'PLAN DE ACCIÓN SIN LISTADO'!E23)</f>
        <v/>
      </c>
      <c r="C21" s="85" t="str">
        <f>CONCATENATE('PLAN DE ACCIÓN'!L12,'PLAN DE ACCIÓN SIN LISTADO'!J23)</f>
        <v>1</v>
      </c>
      <c r="D21" s="85" t="str">
        <f>CONCATENATE('PLAN DE ACCIÓN'!M12,'PLAN DE ACCIÓN SIN LISTADO'!K23,'PLAN DE ACCIÓN'!N12,'PLAN DE ACCIÓN SIN LISTADO'!L23)</f>
        <v>Capacitación presencial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ACCIÓN'!E14,'PLAN DE ACCIÓN SIN LISTADO'!E24)</f>
        <v xml:space="preserve"> Ausencia de lineamientos específicos para abordar los compromisos reglamentarios que se desprenden de las leyes. </v>
      </c>
      <c r="C22" s="85" t="str">
        <f>CONCATENATE('PLAN DE ACCIÓN'!L13,'PLAN DE ACCIÓN SIN LISTADO'!J24)</f>
        <v>1</v>
      </c>
      <c r="D22" s="85" t="str">
        <f>CONCATENATE('PLAN DE ACCIÓN'!M13,'PLAN DE ACCIÓN SIN LISTADO'!K24,'PLAN DE ACCIÓN'!N13,'PLAN DE ACCIÓN SIN LISTADO'!L24)</f>
        <v>Otro (escríbala en la siguiente columna)Circular</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ACCIÓN'!E15,'PLAN DE ACCIÓN SIN LISTADO'!E25)</f>
        <v/>
      </c>
      <c r="C23" s="85" t="str">
        <f>CONCATENATE('PLAN DE ACCIÓN'!L14,'PLAN DE ACCIÓN SIN LISTADO'!J25)</f>
        <v>1</v>
      </c>
      <c r="D23" s="85" t="str">
        <f>CONCATENATE('PLAN DE ACCIÓN'!M14,'PLAN DE ACCIÓN SIN LISTADO'!K25,'PLAN DE ACCIÓN'!N14,'PLAN DE ACCIÓN SIN LISTADO'!L25)</f>
        <v>Otro (escríbala en la siguiente columna)CIRCULAR</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ACCIÓN'!E16,'PLAN DE ACCIÓN SIN LISTADO'!E26)</f>
        <v/>
      </c>
      <c r="C24" s="85" t="str">
        <f>CONCATENATE('PLAN DE ACCIÓN'!L15,'PLAN DE ACCIÓN SIN LISTADO'!J26)</f>
        <v>1</v>
      </c>
      <c r="D24" s="85" t="str">
        <f>CONCATENATE('PLAN DE ACCIÓN'!M15,'PLAN DE ACCIÓN SIN LISTADO'!K26,'PLAN DE ACCIÓN'!N15,'PLAN DE ACCIÓN SIN LISTADO'!L26)</f>
        <v>Capacitación virtual</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ACCIÓN'!E17,'PLAN DE ACCIÓN SIN LISTADO'!E27)</f>
        <v xml:space="preserve"> Incumplimiento en en los tiempos de respuesta a las solicitudes de reconocimiento y pago de cesantías por parte de las ETC y el Fondo de Prestaciones Sociales del Magisterio FOMAG.</v>
      </c>
      <c r="C25" s="85" t="str">
        <f>CONCATENATE('PLAN DE ACCIÓN'!L16,'PLAN DE ACCIÓN SIN LISTADO'!J27)</f>
        <v>1</v>
      </c>
      <c r="D25" s="85" t="str">
        <f>CONCATENATE('PLAN DE ACCIÓN'!M16,'PLAN DE ACCIÓN SIN LISTADO'!K27,'PLAN DE ACCIÓN'!N16,'PLAN DE ACCIÓN SIN LISTADO'!L27)</f>
        <v xml:space="preserve">Otro (escríbala en la siguiente columna)Efectuar Seguimiento y control: La Oficina Asesora Jurídica realizará la construcción, actualización, seguimiento y evaluación de la agenda regulatoria del MEN.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ACCIÓN'!E18,'PLAN DE ACCIÓN SIN LISTADO'!E28)</f>
        <v/>
      </c>
      <c r="C26" s="85" t="str">
        <f>CONCATENATE('PLAN DE ACCIÓN'!L17,'PLAN DE ACCIÓN SIN LISTADO'!J28)</f>
        <v>1</v>
      </c>
      <c r="D26" s="85" t="str">
        <f>CONCATENATE('PLAN DE ACCIÓN'!M17,'PLAN DE ACCIÓN SIN LISTADO'!K28,'PLAN DE ACCIÓN'!N17,'PLAN DE ACCIÓN SIN LISTADO'!L28)</f>
        <v>Acto administrativo</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ACCIÓN'!E20,'PLAN DE ACCIÓN SIN LISTADO'!E29)</f>
        <v/>
      </c>
      <c r="C27" s="85" t="str">
        <f>CONCATENATE('PLAN DE ACCIÓN'!L18,'PLAN DE ACCIÓN SIN LISTADO'!J29)</f>
        <v>2</v>
      </c>
      <c r="D27" s="85" t="str">
        <f>CONCATENATE('PLAN DE ACCIÓN'!M18,'PLAN DE ACCIÓN SIN LISTADO'!K29,'PLAN DE ACCIÓN'!N18,'PLAN DE ACCIÓN SIN LISTADO'!L29)</f>
        <v>Capacitación Presencial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ACCIÓN'!E21,'PLAN DE ACCIÓN SIN LISTADO'!E30)</f>
        <v>Pago tardío por parte de FIDUPREVISORA S.A. de las cesantías parciales y/o definitivas a los docentes oficiales una vez recibe el acto administrativo de reconocimiento.</v>
      </c>
      <c r="C28" s="85" t="str">
        <f>CONCATENATE('PLAN DE ACCIÓN'!L20,'PLAN DE ACCIÓN SIN LISTADO'!J30)</f>
        <v>1</v>
      </c>
      <c r="D28" s="85" t="str">
        <f>CONCATENATE('PLAN DE ACCIÓN'!M20,'PLAN DE ACCIÓN SIN LISTADO'!K30,'PLAN DE ACCIÓN'!N20,'PLAN DE ACCIÓN SIN LISTADO'!L30)</f>
        <v>Otro (escríbala en la siguiente columna)Informe</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ACCIÓN'!E22,'PLAN DE ACCIÓN SIN LISTADO'!E31)</f>
        <v/>
      </c>
      <c r="C29" s="85" t="str">
        <f>CONCATENATE('PLAN DE ACCIÓN'!L21,'PLAN DE ACCIÓN SIN LISTADO'!J31)</f>
        <v>1</v>
      </c>
      <c r="D29" s="85" t="str">
        <f>CONCATENATE('PLAN DE ACCIÓN'!M21,'PLAN DE ACCIÓN SIN LISTADO'!K31,'PLAN DE ACCIÓN'!N21,'PLAN DE ACCIÓN SIN LISTADO'!L31)</f>
        <v>Capacitación Virtual</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ACCIÓN'!E23,'PLAN DE ACCIÓN SIN LISTADO'!E32)</f>
        <v/>
      </c>
      <c r="C30" s="85" t="str">
        <f>CONCATENATE('PLAN DE ACCIÓN'!L22,'PLAN DE ACCIÓN SIN LISTADO'!J32)</f>
        <v/>
      </c>
      <c r="D30" s="85" t="str">
        <f>CONCATENATE('PLAN DE ACCIÓN'!M22,'PLAN DE ACCIÓN SIN LISTADO'!K32,'PLAN DE ACCIÓN'!N22,'PLAN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ACCIÓN'!E24,'PLAN DE ACCIÓN SIN LISTADO'!E33)</f>
        <v/>
      </c>
      <c r="C31" s="85" t="str">
        <f>CONCATENATE('PLAN DE ACCIÓN'!L23,'PLAN DE ACCIÓN SIN LISTADO'!J33)</f>
        <v/>
      </c>
      <c r="D31" s="85" t="str">
        <f>CONCATENATE('PLAN DE ACCIÓN'!M23,'PLAN DE ACCIÓN SIN LISTADO'!K33,'PLAN DE ACCIÓN'!N23,'PLAN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ACCIÓN'!E25,'PLAN DE ACCIÓN SIN LISTADO'!E34)</f>
        <v/>
      </c>
      <c r="C32" s="85" t="str">
        <f>CONCATENATE('PLAN DE ACCIÓN'!L24,'PLAN DE ACCIÓN SIN LISTADO'!J34)</f>
        <v/>
      </c>
      <c r="D32" s="85" t="str">
        <f>CONCATENATE('PLAN DE ACCIÓN'!M24,'PLAN DE ACCIÓN SIN LISTADO'!K34,'PLAN DE ACCIÓN'!N24,'PLAN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ACCIÓN'!E26,'PLAN DE ACCIÓN SIN LISTADO'!E35)</f>
        <v/>
      </c>
      <c r="C33" s="85" t="str">
        <f>CONCATENATE('PLAN DE ACCIÓN'!L25,'PLAN DE ACCIÓN SIN LISTADO'!J35)</f>
        <v/>
      </c>
      <c r="D33" s="85" t="str">
        <f>CONCATENATE('PLAN DE ACCIÓN'!M25,'PLAN DE ACCIÓN SIN LISTADO'!K35,'PLAN DE ACCIÓN'!N25,'PLAN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ACCIÓN'!E27,'PLAN DE ACCIÓN SIN LISTADO'!E36)</f>
        <v/>
      </c>
      <c r="C34" s="85" t="str">
        <f>CONCATENATE('PLAN DE ACCIÓN'!L26,'PLAN DE ACCIÓN SIN LISTADO'!J36)</f>
        <v/>
      </c>
      <c r="D34" s="85" t="str">
        <f>CONCATENATE('PLAN DE ACCIÓN'!M26,'PLAN DE ACCIÓN SIN LISTADO'!K36,'PLAN DE ACCIÓN'!N26,'PLAN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ACCIÓN'!E28,'PLAN DE ACCIÓN SIN LISTADO'!E37)</f>
        <v/>
      </c>
      <c r="C35" s="85" t="str">
        <f>CONCATENATE('PLAN DE ACCIÓN'!L27,'PLAN DE ACCIÓN SIN LISTADO'!J37)</f>
        <v/>
      </c>
      <c r="D35" s="85" t="str">
        <f>CONCATENATE('PLAN DE ACCIÓN'!M27,'PLAN DE ACCIÓN SIN LISTADO'!K37,'PLAN DE ACCIÓN'!N27,'PLAN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ACCIÓN'!E29,'PLAN DE ACCIÓN SIN LISTADO'!E38)</f>
        <v/>
      </c>
      <c r="C36" s="85" t="str">
        <f>CONCATENATE('PLAN DE ACCIÓN'!L28,'PLAN DE ACCIÓN SIN LISTADO'!J38)</f>
        <v/>
      </c>
      <c r="D36" s="85" t="str">
        <f>CONCATENATE('PLAN DE ACCIÓN'!M28,'PLAN DE ACCIÓN SIN LISTADO'!K38,'PLAN DE ACCIÓN'!N28,'PLAN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ACCIÓN'!E30,'PLAN DE ACCIÓN SIN LISTADO'!E39)</f>
        <v/>
      </c>
      <c r="C37" s="85" t="str">
        <f>CONCATENATE('PLAN DE ACCIÓN'!L29,'PLAN DE ACCIÓN SIN LISTADO'!J39)</f>
        <v/>
      </c>
      <c r="D37" s="85" t="str">
        <f>CONCATENATE('PLAN DE ACCIÓN'!M29,'PLAN DE ACCIÓN SIN LISTADO'!K39,'PLAN DE ACCIÓN'!N29,'PLAN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E5:G5"/>
    <mergeCell ref="B3:F3"/>
    <mergeCell ref="E6:G6"/>
    <mergeCell ref="P6:P7"/>
    <mergeCell ref="B5:D6"/>
    <mergeCell ref="Q6:Q7"/>
    <mergeCell ref="H5:Q5"/>
    <mergeCell ref="L6:O6"/>
    <mergeCell ref="H6:K6"/>
    <mergeCell ref="M3:N3"/>
    <mergeCell ref="P3:Q3"/>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showRowColHeaders="0" topLeftCell="D4" zoomScale="90" zoomScaleNormal="90" workbookViewId="0">
      <selection activeCell="E8" sqref="E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263" t="s">
        <v>656</v>
      </c>
      <c r="C3" s="263"/>
      <c r="D3" s="263"/>
      <c r="F3" s="80"/>
      <c r="G3" s="48"/>
    </row>
    <row r="4" spans="2:17" ht="18" x14ac:dyDescent="0.2">
      <c r="B4" s="79"/>
      <c r="C4" s="79"/>
      <c r="D4" s="79"/>
    </row>
    <row r="5" spans="2:17" ht="18" x14ac:dyDescent="0.2">
      <c r="B5" s="62" t="s">
        <v>581</v>
      </c>
      <c r="C5" s="96"/>
      <c r="D5" s="96"/>
      <c r="E5" s="274" t="s">
        <v>641</v>
      </c>
      <c r="F5" s="275"/>
      <c r="G5" s="276"/>
      <c r="H5" s="252" t="s">
        <v>642</v>
      </c>
      <c r="I5" s="253"/>
      <c r="J5" s="253"/>
      <c r="K5" s="253"/>
      <c r="L5" s="253"/>
      <c r="M5" s="253"/>
      <c r="N5" s="253"/>
      <c r="O5" s="253"/>
      <c r="P5" s="253"/>
      <c r="Q5" s="254"/>
    </row>
    <row r="6" spans="2:17" x14ac:dyDescent="0.2">
      <c r="E6" s="277" t="s">
        <v>597</v>
      </c>
      <c r="F6" s="278"/>
      <c r="G6" s="279"/>
      <c r="H6" s="258" t="s">
        <v>643</v>
      </c>
      <c r="I6" s="259"/>
      <c r="J6" s="259"/>
      <c r="K6" s="257"/>
      <c r="L6" s="255" t="s">
        <v>644</v>
      </c>
      <c r="M6" s="256"/>
      <c r="N6" s="256"/>
      <c r="O6" s="257"/>
      <c r="P6" s="280" t="s">
        <v>645</v>
      </c>
      <c r="Q6" s="273" t="s">
        <v>646</v>
      </c>
    </row>
    <row r="7" spans="2:17" ht="28.5" x14ac:dyDescent="0.2">
      <c r="B7" s="64" t="s">
        <v>584</v>
      </c>
      <c r="C7" s="64" t="s">
        <v>585</v>
      </c>
      <c r="D7" s="64" t="s">
        <v>0</v>
      </c>
      <c r="E7" s="63" t="s">
        <v>649</v>
      </c>
      <c r="F7" s="63" t="s">
        <v>650</v>
      </c>
      <c r="G7" s="64" t="s">
        <v>651</v>
      </c>
      <c r="H7" s="83" t="s">
        <v>652</v>
      </c>
      <c r="I7" s="83" t="s">
        <v>653</v>
      </c>
      <c r="J7" s="83" t="s">
        <v>654</v>
      </c>
      <c r="K7" s="83" t="s">
        <v>655</v>
      </c>
      <c r="L7" s="84" t="s">
        <v>652</v>
      </c>
      <c r="M7" s="84" t="s">
        <v>653</v>
      </c>
      <c r="N7" s="84" t="s">
        <v>654</v>
      </c>
      <c r="O7" s="84" t="s">
        <v>655</v>
      </c>
      <c r="P7" s="268"/>
      <c r="Q7" s="251"/>
    </row>
    <row r="8" spans="2:17" ht="165.2" customHeight="1" x14ac:dyDescent="0.2">
      <c r="B8" s="85" t="e">
        <f>CONCATENATE('PLAN DE ACCIÓN'!#REF!,'PLAN DE ACCIÓN SIN LISTADO'!E10)</f>
        <v>#REF!</v>
      </c>
      <c r="C8" s="85" t="e">
        <f>CONCATENATE('PLAN DE ACCIÓN'!#REF!,'PLAN DE ACCIÓN SIN LISTADO'!F10)</f>
        <v>#REF!</v>
      </c>
      <c r="D8" s="85" t="e">
        <f>CONCATENATE('PLAN DE ACCIÓN'!#REF!,'PLAN DE ACCIÓN SIN LISTADO'!G10,'PLAN DE ACCIÓN'!#REF!,'PLAN DE ACCIÓN SIN LISTADO'!H10)</f>
        <v>#REF!</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e">
        <f>CONCATENATE('PLAN DE ACCIÓN'!#REF!,'PLAN DE ACCIÓN SIN LISTADO'!E11)</f>
        <v>#REF!</v>
      </c>
      <c r="C9" s="85" t="e">
        <f>CONCATENATE('PLAN DE ACCIÓN'!#REF!,'PLAN DE ACCIÓN SIN LISTADO'!F11)</f>
        <v>#REF!</v>
      </c>
      <c r="D9" s="85" t="e">
        <f>CONCATENATE('PLAN DE ACCIÓN'!#REF!,'PLAN DE ACCIÓN SIN LISTADO'!G11,'PLAN DE ACCIÓN'!#REF!,'PLAN DE ACCIÓN SIN LISTADO'!H11)</f>
        <v>#REF!</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e">
        <f>CONCATENATE('PLAN DE ACCIÓN'!#REF!,'PLAN DE ACCIÓN SIN LISTADO'!E12)</f>
        <v>#REF!</v>
      </c>
      <c r="C10" s="85" t="e">
        <f>CONCATENATE('PLAN DE ACCIÓN'!#REF!,'PLAN DE ACCIÓN SIN LISTADO'!F12)</f>
        <v>#REF!</v>
      </c>
      <c r="D10" s="85" t="e">
        <f>CONCATENATE('PLAN DE ACCIÓN'!#REF!,'PLAN DE ACCIÓN SIN LISTADO'!G12,'PLAN DE ACCIÓN'!#REF!,'PLAN DE ACCIÓN SIN LISTADO'!H12)</f>
        <v>#REF!</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e">
        <f>CONCATENATE('PLAN DE ACCIÓN'!#REF!,'PLAN DE ACCIÓN SIN LISTADO'!E13)</f>
        <v>#REF!</v>
      </c>
      <c r="C11" s="85" t="e">
        <f>CONCATENATE('PLAN DE ACCIÓN'!#REF!,'PLAN DE ACCIÓN SIN LISTADO'!F13)</f>
        <v>#REF!</v>
      </c>
      <c r="D11" s="85" t="e">
        <f>CONCATENATE('PLAN DE ACCIÓN'!#REF!,'PLAN DE ACCIÓN SIN LISTADO'!G13,'PLAN DE ACCIÓN'!#REF!,'PLAN DE ACCIÓN SIN LISTADO'!H13)</f>
        <v>#REF!</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e">
        <f>CONCATENATE('PLAN DE ACCIÓN'!#REF!,'PLAN DE ACCIÓN SIN LISTADO'!E14)</f>
        <v>#REF!</v>
      </c>
      <c r="C12" s="85" t="e">
        <f>CONCATENATE('PLAN DE ACCIÓN'!#REF!,'PLAN DE ACCIÓN SIN LISTADO'!F14)</f>
        <v>#REF!</v>
      </c>
      <c r="D12" s="85" t="e">
        <f>CONCATENATE('PLAN DE ACCIÓN'!#REF!,'PLAN DE ACCIÓN SIN LISTADO'!G14,'PLAN DE ACCIÓN'!#REF!,'PLAN DE ACCIÓN SIN LISTADO'!H14)</f>
        <v>#REF!</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e">
        <f>CONCATENATE('PLAN DE ACCIÓN'!#REF!,'PLAN DE ACCIÓN SIN LISTADO'!E15)</f>
        <v>#REF!</v>
      </c>
      <c r="C13" s="85" t="e">
        <f>CONCATENATE('PLAN DE ACCIÓN'!#REF!,'PLAN DE ACCIÓN SIN LISTADO'!F15)</f>
        <v>#REF!</v>
      </c>
      <c r="D13" s="85" t="e">
        <f>CONCATENATE('PLAN DE ACCIÓN'!#REF!,'PLAN DE ACCIÓN SIN LISTADO'!G15,'PLAN DE ACCIÓN'!#REF!,'PLAN DE ACCIÓN SIN LISTADO'!H15)</f>
        <v>#REF!</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e">
        <f>CONCATENATE('PLAN DE ACCIÓN'!#REF!,'PLAN DE ACCIÓN SIN LISTADO'!E16)</f>
        <v>#REF!</v>
      </c>
      <c r="C14" s="85" t="e">
        <f>CONCATENATE('PLAN DE ACCIÓN'!#REF!,'PLAN DE ACCIÓN SIN LISTADO'!F16)</f>
        <v>#REF!</v>
      </c>
      <c r="D14" s="85" t="e">
        <f>CONCATENATE('PLAN DE ACCIÓN'!#REF!,'PLAN DE ACCIÓN SIN LISTADO'!G16,'PLAN DE ACCIÓN'!#REF!,'PLAN DE ACCIÓN SIN LISTADO'!H16)</f>
        <v>#REF!</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e">
        <f>CONCATENATE('PLAN DE ACCIÓN'!#REF!,'PLAN DE ACCIÓN SIN LISTADO'!E17)</f>
        <v>#REF!</v>
      </c>
      <c r="C15" s="85" t="e">
        <f>CONCATENATE('PLAN DE ACCIÓN'!#REF!,'PLAN DE ACCIÓN SIN LISTADO'!F17)</f>
        <v>#REF!</v>
      </c>
      <c r="D15" s="85" t="e">
        <f>CONCATENATE('PLAN DE ACCIÓN'!#REF!,'PLAN DE ACCIÓN SIN LISTADO'!G17,'PLAN DE ACCIÓN'!#REF!,'PLAN DE ACCIÓN SIN LISTADO'!H17)</f>
        <v>#REF!</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e">
        <f>CONCATENATE('PLAN DE ACCIÓN'!#REF!,'PLAN DE ACCIÓN SIN LISTADO'!E18)</f>
        <v>#REF!</v>
      </c>
      <c r="C16" s="85" t="e">
        <f>CONCATENATE('PLAN DE ACCIÓN'!#REF!,'PLAN DE ACCIÓN SIN LISTADO'!F18)</f>
        <v>#REF!</v>
      </c>
      <c r="D16" s="85" t="e">
        <f>CONCATENATE('PLAN DE ACCIÓN'!#REF!,'PLAN DE ACCIÓN SIN LISTADO'!G18,'PLAN DE ACCIÓN'!#REF!,'PLAN DE ACCIÓN SIN LISTADO'!H18)</f>
        <v>#REF!</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e">
        <f>CONCATENATE('PLAN DE ACCIÓN'!#REF!,'PLAN DE ACCIÓN SIN LISTADO'!E19)</f>
        <v>#REF!</v>
      </c>
      <c r="C17" s="85" t="e">
        <f>CONCATENATE('PLAN DE ACCIÓN'!#REF!,'PLAN DE ACCIÓN SIN LISTADO'!F19)</f>
        <v>#REF!</v>
      </c>
      <c r="D17" s="85" t="e">
        <f>CONCATENATE('PLAN DE ACCIÓN'!#REF!,'PLAN DE ACCIÓN SIN LISTADO'!G19,'PLAN DE ACCIÓN'!#REF!,'PLAN DE ACCIÓN SIN LISTADO'!H19)</f>
        <v>#REF!</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ACCIÓN'!E10,'PLAN DE ACCIÓN SIN LISTADO'!E20)</f>
        <v>Falta de información al publico potencial</v>
      </c>
      <c r="C18" s="85" t="str">
        <f>CONCATENATE('PLAN DE ACCIÓN'!F10,'PLAN DE ACCIÓN SIN LISTADO'!F20)</f>
        <v>1</v>
      </c>
      <c r="D18" s="85" t="e">
        <f>CONCATENATE('PLAN DE ACCIÓN'!#REF!,'PLAN DE ACCIÓN SIN LISTADO'!G20,'PLAN DE ACCIÓN'!#REF!,'PLAN DE ACCIÓN SIN LISTADO'!H20)</f>
        <v>#REF!</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ACCIÓN'!E11,'PLAN DE ACCIÓN SIN LISTADO'!E21)</f>
        <v/>
      </c>
      <c r="C19" s="85" t="str">
        <f>CONCATENATE('PLAN DE ACCIÓN'!F11,'PLAN DE ACCIÓN SIN LISTADO'!F21)</f>
        <v>2</v>
      </c>
      <c r="D19" s="85" t="str">
        <f>CONCATENATE('PLAN DE ACCIÓN'!G10,'PLAN DE ACCIÓN SIN LISTADO'!G21,'PLAN DE ACCIÓN'!H10,'PLAN DE ACCIÓN SIN LISTADO'!H21)</f>
        <v xml:space="preserve">Otra (escríbala en la siguiente columna)Divulgación de información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ACCIÓN'!E12,'PLAN DE ACCIÓN SIN LISTADO'!E22)</f>
        <v>Actos administrativos con falta de motivación y/o indebida motivación.</v>
      </c>
      <c r="C20" s="85" t="str">
        <f>CONCATENATE('PLAN DE ACCIÓN'!F12,'PLAN DE ACCIÓN SIN LISTADO'!F22)</f>
        <v>1</v>
      </c>
      <c r="D20" s="85" t="str">
        <f>CONCATENATE('PLAN DE ACCIÓN'!G11,'PLAN DE ACCIÓN SIN LISTADO'!G22,'PLAN DE ACCIÓN'!H11,'PLAN DE ACCIÓN SIN LISTADO'!H22)</f>
        <v xml:space="preserve">Otra (escríbala en la siguiente columna)Divulgación de información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ACCIÓN'!E13,'PLAN DE ACCIÓN SIN LISTADO'!E23)</f>
        <v/>
      </c>
      <c r="C21" s="85" t="str">
        <f>CONCATENATE('PLAN DE ACCIÓN'!F13,'PLAN DE ACCIÓN SIN LISTADO'!F23)</f>
        <v>2</v>
      </c>
      <c r="D21" s="85" t="str">
        <f>CONCATENATE('PLAN DE ACCIÓN'!G12,'PLAN DE ACCIÓN SIN LISTADO'!G23,'PLAN DE ACCIÓN'!H12,'PLAN DE ACCIÓN SIN LISTADO'!H23)</f>
        <v>Otra (escríbala en la siguiente columna)Socializar los procedimientos y criterios de convalidación definidos en las normas aplicables, así como los asuntos que se han considerado en las decisiones judiciales adversas para el MEN.</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ACCIÓN'!E14,'PLAN DE ACCIÓN SIN LISTADO'!E24)</f>
        <v xml:space="preserve"> Ausencia de lineamientos específicos para abordar los compromisos reglamentarios que se desprenden de las leyes. </v>
      </c>
      <c r="C22" s="85" t="str">
        <f>CONCATENATE('PLAN DE ACCIÓN'!F14,'PLAN DE ACCIÓN SIN LISTADO'!F24)</f>
        <v>1</v>
      </c>
      <c r="D22" s="85" t="str">
        <f>CONCATENATE('PLAN DE ACCIÓN'!G13,'PLAN DE ACCIÓN SIN LISTADO'!G24,'PLAN DE ACCIÓN'!H13,'PLAN DE ACCIÓN SIN LISTADO'!H24)</f>
        <v>Otra (escríbala en la siguiente columna)Socializar  a la Comisión Nacional Intersectorial de Aseguramiento de la Calidad de la Educación Superior de Colombia - CONACES, la circular 050 del 26 de diciembre de 2024, respecto de cuestiones jurídicas como la aplicación del derecho a la igualdad, la seguridad jurídica, la confianza legitima.</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ACCIÓN'!E15,'PLAN DE ACCIÓN SIN LISTADO'!E25)</f>
        <v/>
      </c>
      <c r="C23" s="85" t="str">
        <f>CONCATENATE('PLAN DE ACCIÓN'!F15,'PLAN DE ACCIÓN SIN LISTADO'!F25)</f>
        <v>2</v>
      </c>
      <c r="D23" s="85" t="str">
        <f>CONCATENATE('PLAN DE ACCIÓN'!G14,'PLAN DE ACCIÓN SIN LISTADO'!G25,'PLAN DE ACCIÓN'!H14,'PLAN DE ACCIÓN SIN LISTADO'!H25)</f>
        <v>Fijar Lineamientos</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ACCIÓN'!E16,'PLAN DE ACCIÓN SIN LISTADO'!E26)</f>
        <v/>
      </c>
      <c r="C24" s="85" t="str">
        <f>CONCATENATE('PLAN DE ACCIÓN'!F16,'PLAN DE ACCIÓN SIN LISTADO'!F26)</f>
        <v>3</v>
      </c>
      <c r="D24" s="85" t="str">
        <f>CONCATENATE('PLAN DE ACCIÓN'!G15,'PLAN DE ACCIÓN SIN LISTADO'!G26,'PLAN DE ACCIÓN'!H15,'PLAN DE ACCIÓN SIN LISTADO'!H26)</f>
        <v>Otra (escríbala en la siguiente columna)Socializar  lineamientos sobre los compromisos reglamentarios que se desprenden de las leyes</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ACCIÓN'!E17,'PLAN DE ACCIÓN SIN LISTADO'!E27)</f>
        <v xml:space="preserve"> Incumplimiento en en los tiempos de respuesta a las solicitudes de reconocimiento y pago de cesantías por parte de las ETC y el Fondo de Prestaciones Sociales del Magisterio FOMAG.</v>
      </c>
      <c r="C25" s="85" t="str">
        <f>CONCATENATE('PLAN DE ACCIÓN'!F17,'PLAN DE ACCIÓN SIN LISTADO'!F27)</f>
        <v>1</v>
      </c>
      <c r="D25" s="85" t="str">
        <f>CONCATENATE('PLAN DE ACCIÓN'!G16,'PLAN DE ACCIÓN SIN LISTADO'!G27,'PLAN DE ACCIÓN'!H16,'PLAN DE ACCIÓN SIN LISTADO'!H27)</f>
        <v>Efectuar Seguimiento y control</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ACCIÓN'!E18,'PLAN DE ACCIÓN SIN LISTADO'!E28)</f>
        <v/>
      </c>
      <c r="C26" s="85" t="str">
        <f>CONCATENATE('PLAN DE ACCIÓN'!F18,'PLAN DE ACCIÓN SIN LISTADO'!F28)</f>
        <v/>
      </c>
      <c r="D26" s="85" t="str">
        <f>CONCATENATE('PLAN DE ACCIÓN'!G17,'PLAN DE ACCIÓN SIN LISTADO'!G28,'PLAN DE ACCIÓN'!H17,'PLAN DE ACCIÓN SIN LISTADO'!H28)</f>
        <v>Otra (escríbala en la siguiente columna)Socializar y hacer seguimiento a los lineamientos e instrucciones relacionadas con los términos legales de reconocimiento y pago de cesantías a las ETC</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ACCIÓN'!E20,'PLAN DE ACCIÓN SIN LISTADO'!E29)</f>
        <v/>
      </c>
      <c r="C27" s="85" t="str">
        <f>CONCATENATE('PLAN DE ACCIÓN'!F20,'PLAN DE ACCIÓN SIN LISTADO'!F29)</f>
        <v>2</v>
      </c>
      <c r="D27" s="85" t="str">
        <f>CONCATENATE('PLAN DE ACCIÓN'!G18,'PLAN DE ACCIÓN SIN LISTADO'!G29,'PLAN DE ACCIÓN'!H18,'PLAN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ACCIÓN'!E21,'PLAN DE ACCIÓN SIN LISTADO'!E30)</f>
        <v>Pago tardío por parte de FIDUPREVISORA S.A. de las cesantías parciales y/o definitivas a los docentes oficiales una vez recibe el acto administrativo de reconocimiento.</v>
      </c>
      <c r="C28" s="85" t="str">
        <f>CONCATENATE('PLAN DE ACCIÓN'!F21,'PLAN DE ACCIÓN SIN LISTADO'!F30)</f>
        <v>1</v>
      </c>
      <c r="D28" s="85" t="str">
        <f>CONCATENATE('PLAN DE ACCIÓN'!G20,'PLAN DE ACCIÓN SIN LISTADO'!G30,'PLAN DE ACCIÓN'!H20,'PLAN DE ACCIÓN SIN LISTADO'!H30)</f>
        <v>Efectuar Seguimiento y control</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ACCIÓN'!E22,'PLAN DE ACCIÓN SIN LISTADO'!E31)</f>
        <v/>
      </c>
      <c r="C29" s="85" t="str">
        <f>CONCATENATE('PLAN DE ACCIÓN'!F22,'PLAN DE ACCIÓN SIN LISTADO'!F31)</f>
        <v/>
      </c>
      <c r="D29" s="85" t="str">
        <f>CONCATENATE('PLAN DE ACCIÓN'!G21,'PLAN DE ACCIÓN SIN LISTADO'!G31,'PLAN DE ACCIÓN'!H21,'PLAN DE ACCIÓN SIN LISTADO'!H31)</f>
        <v xml:space="preserve">Otra (escríbala en la siguiente columna)Capacitación y Sensibilización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ACCIÓN'!E23,'PLAN DE ACCIÓN SIN LISTADO'!E32)</f>
        <v/>
      </c>
      <c r="C30" s="85" t="str">
        <f>CONCATENATE('PLAN DE ACCIÓN'!F23,'PLAN DE ACCIÓN SIN LISTADO'!F32)</f>
        <v/>
      </c>
      <c r="D30" s="85" t="str">
        <f>CONCATENATE('PLAN DE ACCIÓN'!G22,'PLAN DE ACCIÓN SIN LISTADO'!G32,'PLAN DE ACCIÓN'!H22,'PLAN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ACCIÓN'!E24,'PLAN DE ACCIÓN SIN LISTADO'!E33)</f>
        <v/>
      </c>
      <c r="C31" s="85" t="str">
        <f>CONCATENATE('PLAN DE ACCIÓN'!F24,'PLAN DE ACCIÓN SIN LISTADO'!F33)</f>
        <v/>
      </c>
      <c r="D31" s="85" t="str">
        <f>CONCATENATE('PLAN DE ACCIÓN'!G23,'PLAN DE ACCIÓN SIN LISTADO'!G33,'PLAN DE ACCIÓN'!H23,'PLAN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ACCIÓN'!E25,'PLAN DE ACCIÓN SIN LISTADO'!E34)</f>
        <v/>
      </c>
      <c r="C32" s="85" t="str">
        <f>CONCATENATE('PLAN DE ACCIÓN'!F25,'PLAN DE ACCIÓN SIN LISTADO'!F34)</f>
        <v/>
      </c>
      <c r="D32" s="85" t="str">
        <f>CONCATENATE('PLAN DE ACCIÓN'!G24,'PLAN DE ACCIÓN SIN LISTADO'!G34,'PLAN DE ACCIÓN'!H24,'PLAN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ACCIÓN'!E26,'PLAN DE ACCIÓN SIN LISTADO'!E35)</f>
        <v/>
      </c>
      <c r="C33" s="85" t="str">
        <f>CONCATENATE('PLAN DE ACCIÓN'!F26,'PLAN DE ACCIÓN SIN LISTADO'!F35)</f>
        <v/>
      </c>
      <c r="D33" s="85" t="str">
        <f>CONCATENATE('PLAN DE ACCIÓN'!G25,'PLAN DE ACCIÓN SIN LISTADO'!G35,'PLAN DE ACCIÓN'!H25,'PLAN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ACCIÓN'!E27,'PLAN DE ACCIÓN SIN LISTADO'!E36)</f>
        <v/>
      </c>
      <c r="C34" s="85" t="str">
        <f>CONCATENATE('PLAN DE ACCIÓN'!F27,'PLAN DE ACCIÓN SIN LISTADO'!F36)</f>
        <v/>
      </c>
      <c r="D34" s="85" t="str">
        <f>CONCATENATE('PLAN DE ACCIÓN'!G26,'PLAN DE ACCIÓN SIN LISTADO'!G36,'PLAN DE ACCIÓN'!H26,'PLAN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ACCIÓN'!E28,'PLAN DE ACCIÓN SIN LISTADO'!E37)</f>
        <v/>
      </c>
      <c r="C35" s="85" t="str">
        <f>CONCATENATE('PLAN DE ACCIÓN'!F28,'PLAN DE ACCIÓN SIN LISTADO'!F37)</f>
        <v/>
      </c>
      <c r="D35" s="85" t="str">
        <f>CONCATENATE('PLAN DE ACCIÓN'!G27,'PLAN DE ACCIÓN SIN LISTADO'!G37,'PLAN DE ACCIÓN'!H27,'PLAN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ACCIÓN'!E29,'PLAN DE ACCIÓN SIN LISTADO'!E38)</f>
        <v/>
      </c>
      <c r="C36" s="85" t="str">
        <f>CONCATENATE('PLAN DE ACCIÓN'!F29,'PLAN DE ACCIÓN SIN LISTADO'!F38)</f>
        <v/>
      </c>
      <c r="D36" s="85" t="str">
        <f>CONCATENATE('PLAN DE ACCIÓN'!G28,'PLAN DE ACCIÓN SIN LISTADO'!G38,'PLAN DE ACCIÓN'!H28,'PLAN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ACCIÓN'!E30,'PLAN DE ACCIÓN SIN LISTADO'!E39)</f>
        <v/>
      </c>
      <c r="C37" s="85" t="str">
        <f>CONCATENATE('PLAN DE ACCIÓN'!F30,'PLAN DE ACCIÓN SIN LISTADO'!F39)</f>
        <v/>
      </c>
      <c r="D37" s="85" t="str">
        <f>CONCATENATE('PLAN DE ACCIÓN'!G29,'PLAN DE ACCIÓN SIN LISTADO'!G39,'PLAN DE ACCIÓN'!H29,'PLAN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263" t="s">
        <v>657</v>
      </c>
      <c r="C3" s="263"/>
      <c r="D3" s="202"/>
      <c r="E3" s="80"/>
      <c r="F3" s="48"/>
      <c r="G3" s="48"/>
    </row>
    <row r="4" spans="2:13" ht="15" x14ac:dyDescent="0.2">
      <c r="B4" s="81"/>
      <c r="C4" s="81"/>
      <c r="E4" s="99"/>
      <c r="F4" s="99"/>
      <c r="G4" s="99"/>
    </row>
    <row r="5" spans="2:13" ht="15" x14ac:dyDescent="0.2">
      <c r="B5" s="62" t="s">
        <v>581</v>
      </c>
      <c r="C5" s="100"/>
      <c r="D5" s="252" t="s">
        <v>642</v>
      </c>
      <c r="E5" s="253"/>
      <c r="F5" s="253"/>
      <c r="G5" s="253"/>
      <c r="H5" s="253"/>
      <c r="I5" s="253"/>
      <c r="J5" s="253"/>
      <c r="K5" s="253"/>
      <c r="L5" s="253"/>
      <c r="M5" s="254"/>
    </row>
    <row r="6" spans="2:13" ht="15" x14ac:dyDescent="0.2">
      <c r="C6" s="101" t="s">
        <v>597</v>
      </c>
      <c r="D6" s="284" t="s">
        <v>643</v>
      </c>
      <c r="E6" s="285"/>
      <c r="F6" s="285"/>
      <c r="G6" s="283"/>
      <c r="H6" s="281" t="s">
        <v>644</v>
      </c>
      <c r="I6" s="282"/>
      <c r="J6" s="282"/>
      <c r="K6" s="283"/>
      <c r="L6" s="267" t="s">
        <v>658</v>
      </c>
      <c r="M6" s="250" t="s">
        <v>646</v>
      </c>
    </row>
    <row r="7" spans="2:13" ht="42.75" x14ac:dyDescent="0.2">
      <c r="B7" s="64" t="s">
        <v>659</v>
      </c>
      <c r="C7" s="64" t="s">
        <v>651</v>
      </c>
      <c r="D7" s="83" t="s">
        <v>660</v>
      </c>
      <c r="E7" s="83" t="s">
        <v>661</v>
      </c>
      <c r="F7" s="83" t="s">
        <v>654</v>
      </c>
      <c r="G7" s="83" t="s">
        <v>655</v>
      </c>
      <c r="H7" s="84" t="s">
        <v>662</v>
      </c>
      <c r="I7" s="84" t="s">
        <v>663</v>
      </c>
      <c r="J7" s="84" t="s">
        <v>654</v>
      </c>
      <c r="K7" s="84" t="s">
        <v>655</v>
      </c>
      <c r="L7" s="268"/>
      <c r="M7" s="251"/>
    </row>
    <row r="8" spans="2:13" ht="50.1" customHeight="1" x14ac:dyDescent="0.2">
      <c r="B8" s="102"/>
      <c r="C8" s="87" t="s">
        <v>664</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02" t="e">
        <f>CONCATENATE('PLAN DE ACCIÓN'!#REF!,'PLAN DE ACCIÓN SIN LISTADO'!C11)</f>
        <v>#REF!</v>
      </c>
      <c r="C9" s="87" t="s">
        <v>665</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02" t="e">
        <f>CONCATENATE('PLAN DE ACCIÓN'!#REF!,'PLAN DE ACCIÓN SIN LISTADO'!C12)</f>
        <v>#REF!</v>
      </c>
      <c r="C10" s="87" t="s">
        <v>666</v>
      </c>
      <c r="D10" s="88"/>
      <c r="E10" s="88"/>
      <c r="F10" s="97" t="str">
        <f t="shared" si="1"/>
        <v/>
      </c>
      <c r="G10" s="103"/>
      <c r="H10" s="91"/>
      <c r="I10" s="104" t="str">
        <f t="shared" si="2"/>
        <v/>
      </c>
      <c r="J10" s="97" t="str">
        <f t="shared" si="3"/>
        <v/>
      </c>
      <c r="K10" s="93"/>
      <c r="L10" s="97" t="str">
        <f t="shared" si="4"/>
        <v/>
      </c>
      <c r="M10" s="94"/>
    </row>
    <row r="11" spans="2:13" ht="50.1" customHeight="1" x14ac:dyDescent="0.2">
      <c r="B11" s="102" t="e">
        <f>CONCATENATE('PLAN DE ACCIÓN'!#REF!,'PLAN DE ACCIÓN SIN LISTADO'!C13)</f>
        <v>#REF!</v>
      </c>
      <c r="C11" s="87" t="s">
        <v>667</v>
      </c>
      <c r="D11" s="88"/>
      <c r="E11" s="88"/>
      <c r="F11" s="97" t="str">
        <f t="shared" si="1"/>
        <v/>
      </c>
      <c r="G11" s="103"/>
      <c r="H11" s="91"/>
      <c r="I11" s="104" t="str">
        <f t="shared" si="2"/>
        <v/>
      </c>
      <c r="J11" s="97" t="str">
        <f t="shared" si="3"/>
        <v/>
      </c>
      <c r="K11" s="93"/>
      <c r="L11" s="97" t="str">
        <f t="shared" si="4"/>
        <v/>
      </c>
      <c r="M11" s="94"/>
    </row>
    <row r="12" spans="2:13" ht="50.1" customHeight="1" x14ac:dyDescent="0.2">
      <c r="B12" s="102" t="e">
        <f>CONCATENATE('PLAN DE ACCIÓN'!#REF!,'PLAN DE ACCIÓN SIN LISTADO'!C14)</f>
        <v>#REF!</v>
      </c>
      <c r="C12" s="87" t="s">
        <v>668</v>
      </c>
      <c r="D12" s="88"/>
      <c r="E12" s="88"/>
      <c r="F12" s="97" t="str">
        <f t="shared" si="1"/>
        <v/>
      </c>
      <c r="G12" s="103"/>
      <c r="H12" s="91"/>
      <c r="I12" s="104" t="str">
        <f t="shared" si="2"/>
        <v/>
      </c>
      <c r="J12" s="97" t="str">
        <f t="shared" si="3"/>
        <v/>
      </c>
      <c r="K12" s="93"/>
      <c r="L12" s="97" t="str">
        <f t="shared" si="4"/>
        <v/>
      </c>
      <c r="M12" s="94"/>
    </row>
    <row r="13" spans="2:13" ht="50.1" customHeight="1" x14ac:dyDescent="0.2">
      <c r="B13" s="102" t="e">
        <f>CONCATENATE('PLAN DE ACCIÓN'!#REF!,'PLAN DE ACCIÓN SIN LISTADO'!C15)</f>
        <v>#REF!</v>
      </c>
      <c r="C13" s="87" t="s">
        <v>669</v>
      </c>
      <c r="D13" s="88"/>
      <c r="E13" s="88"/>
      <c r="F13" s="97" t="str">
        <f t="shared" si="1"/>
        <v/>
      </c>
      <c r="G13" s="103"/>
      <c r="H13" s="91"/>
      <c r="I13" s="104" t="str">
        <f t="shared" si="2"/>
        <v/>
      </c>
      <c r="J13" s="97" t="str">
        <f t="shared" si="3"/>
        <v/>
      </c>
      <c r="K13" s="93"/>
      <c r="L13" s="97" t="str">
        <f t="shared" si="4"/>
        <v/>
      </c>
      <c r="M13" s="94"/>
    </row>
    <row r="14" spans="2:13" ht="50.1" customHeight="1" x14ac:dyDescent="0.2">
      <c r="B14" s="102" t="e">
        <f>CONCATENATE('PLAN DE ACCIÓN'!#REF!,'PLAN DE ACCIÓN SIN LISTADO'!C16)</f>
        <v>#REF!</v>
      </c>
      <c r="C14" s="87" t="s">
        <v>670</v>
      </c>
      <c r="D14" s="88"/>
      <c r="E14" s="88"/>
      <c r="F14" s="97" t="str">
        <f t="shared" si="1"/>
        <v/>
      </c>
      <c r="G14" s="103"/>
      <c r="H14" s="91"/>
      <c r="I14" s="104" t="str">
        <f t="shared" si="2"/>
        <v/>
      </c>
      <c r="J14" s="97" t="str">
        <f t="shared" si="3"/>
        <v/>
      </c>
      <c r="K14" s="93"/>
      <c r="L14" s="97" t="str">
        <f t="shared" si="4"/>
        <v/>
      </c>
      <c r="M14" s="94"/>
    </row>
    <row r="15" spans="2:13" ht="50.1" customHeight="1" x14ac:dyDescent="0.2">
      <c r="B15" s="102" t="e">
        <f>CONCATENATE('PLAN DE ACCIÓN'!#REF!,'PLAN DE ACCIÓN SIN LISTADO'!C17)</f>
        <v>#REF!</v>
      </c>
      <c r="C15" s="87" t="s">
        <v>671</v>
      </c>
      <c r="D15" s="88"/>
      <c r="E15" s="88"/>
      <c r="F15" s="97" t="str">
        <f t="shared" si="1"/>
        <v/>
      </c>
      <c r="G15" s="103"/>
      <c r="H15" s="91"/>
      <c r="I15" s="104" t="str">
        <f t="shared" si="2"/>
        <v/>
      </c>
      <c r="J15" s="97" t="str">
        <f t="shared" si="3"/>
        <v/>
      </c>
      <c r="K15" s="93"/>
      <c r="L15" s="97" t="str">
        <f t="shared" si="4"/>
        <v/>
      </c>
      <c r="M15" s="94"/>
    </row>
    <row r="16" spans="2:13" ht="50.1" customHeight="1" x14ac:dyDescent="0.2">
      <c r="B16" s="102" t="e">
        <f>CONCATENATE('PLAN DE ACCIÓN'!#REF!,'PLAN DE ACCIÓN SIN LISTADO'!C18)</f>
        <v>#REF!</v>
      </c>
      <c r="C16" s="87" t="s">
        <v>672</v>
      </c>
      <c r="D16" s="88"/>
      <c r="E16" s="88"/>
      <c r="F16" s="97" t="str">
        <f t="shared" si="1"/>
        <v/>
      </c>
      <c r="G16" s="103"/>
      <c r="H16" s="91"/>
      <c r="I16" s="104" t="str">
        <f t="shared" si="2"/>
        <v/>
      </c>
      <c r="J16" s="97" t="str">
        <f t="shared" si="3"/>
        <v/>
      </c>
      <c r="K16" s="93"/>
      <c r="L16" s="97" t="str">
        <f t="shared" si="4"/>
        <v/>
      </c>
      <c r="M16" s="94"/>
    </row>
    <row r="17" spans="2:13" ht="50.1" customHeight="1" x14ac:dyDescent="0.2">
      <c r="B17" s="102" t="e">
        <f>CONCATENATE('PLAN DE ACCIÓN'!#REF!,'PLAN DE ACCIÓN SIN LISTADO'!C19)</f>
        <v>#REF!</v>
      </c>
      <c r="C17" s="87" t="s">
        <v>673</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e">
        <f>CONCATENATE('PLAN DE ACCIÓN'!#REF!,'PLAN DE ACCIÓN SIN LISTADO'!C20)</f>
        <v>#REF!</v>
      </c>
      <c r="C18" s="87" t="s">
        <v>674</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ACCIÓN'!C10,'PLAN DE ACCIÓN SIN LISTADO'!C21)</f>
        <v>ILEGALIDAD DEL ACTO ADMINISTRATIVO QUE NIEGA LA HOMOLOGACION O CONVALIDACION DE TITULOS OTORGADOS EN EL EXTRANJERO</v>
      </c>
      <c r="C19" s="87" t="s">
        <v>675</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ACCIÓN'!C11,'PLAN DE ACCIÓN SIN LISTADO'!C22)</f>
        <v/>
      </c>
      <c r="C20" s="87" t="s">
        <v>676</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ACCIÓN'!C12,'PLAN DE ACCIÓN SIN LISTADO'!C23)</f>
        <v/>
      </c>
      <c r="C21" s="87" t="s">
        <v>677</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ACCIÓN'!C13,'PLAN DE ACCIÓN SIN LISTADO'!C24)</f>
        <v/>
      </c>
      <c r="C22" s="87" t="s">
        <v>678</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ACCIÓN'!C14,'PLAN DE ACCIÓN SIN LISTADO'!C25)</f>
        <v>INCUMPLIMIENTO DE NORMA JURIDICA</v>
      </c>
      <c r="C23" s="87" t="s">
        <v>679</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ACCIÓN'!C15,'PLAN DE ACCIÓN SIN LISTADO'!C26)</f>
        <v/>
      </c>
      <c r="C24" s="87" t="s">
        <v>680</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ACCIÓN'!C16,'PLAN DE ACCIÓN SIN LISTADO'!C27)</f>
        <v/>
      </c>
      <c r="C25" s="87" t="s">
        <v>681</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ACCIÓN'!C17,'PLAN DE ACCIÓN SIN LISTADO'!C28)</f>
        <v>INCUMPLIMIENTO EN EL PAGO DE AUXILIO DE CESANTIAS</v>
      </c>
      <c r="C26" s="87" t="s">
        <v>682</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ACCIÓN'!C18,'PLAN DE ACCIÓN SIN LISTADO'!C29)</f>
        <v/>
      </c>
      <c r="C27" s="87" t="s">
        <v>683</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ACCIÓN'!C20,'PLAN DE ACCIÓN SIN LISTADO'!C30)</f>
        <v/>
      </c>
      <c r="C28" s="87" t="s">
        <v>684</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ACCIÓN'!C21,'PLAN DE ACCIÓN SIN LISTADO'!C31)</f>
        <v/>
      </c>
      <c r="C29" s="87" t="s">
        <v>685</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ACCIÓN'!C22,'PLAN DE ACCIÓN SIN LISTADO'!C32)</f>
        <v/>
      </c>
      <c r="C30" s="87" t="s">
        <v>686</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ACCIÓN'!C23,'PLAN DE ACCIÓN SIN LISTADO'!C33)</f>
        <v/>
      </c>
      <c r="C31" s="87" t="s">
        <v>687</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ACCIÓN'!C24,'PLAN DE ACCIÓN SIN LISTADO'!C34)</f>
        <v/>
      </c>
      <c r="C32" s="87" t="s">
        <v>688</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ACCIÓN'!C25,'PLAN DE ACCIÓN SIN LISTADO'!C35)</f>
        <v/>
      </c>
      <c r="C33" s="87" t="s">
        <v>689</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ACCIÓN'!C26,'PLAN DE ACCIÓN SIN LISTADO'!C36)</f>
        <v/>
      </c>
      <c r="C34" s="87" t="s">
        <v>690</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ACCIÓN'!C27,'PLAN DE ACCIÓN SIN LISTADO'!C37)</f>
        <v/>
      </c>
      <c r="C35" s="87" t="s">
        <v>691</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ACCIÓN'!C28,'PLAN DE ACCIÓN SIN LISTADO'!C38)</f>
        <v/>
      </c>
      <c r="C36" s="87" t="s">
        <v>692</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ACCIÓN'!C29,'PLAN DE ACCIÓN SIN LISTADO'!C39)</f>
        <v/>
      </c>
      <c r="C37" s="87" t="s">
        <v>683</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263" t="s">
        <v>693</v>
      </c>
      <c r="C3" s="245"/>
      <c r="D3" s="245"/>
      <c r="E3" s="245"/>
      <c r="F3" s="245"/>
      <c r="G3" s="245"/>
      <c r="H3" s="245"/>
      <c r="I3" s="245"/>
      <c r="AA3" s="75"/>
      <c r="AB3" s="75"/>
      <c r="AC3" s="75"/>
      <c r="AD3" s="75"/>
      <c r="AE3" s="75"/>
      <c r="AF3" s="75"/>
      <c r="AG3" s="75"/>
      <c r="AH3" s="75"/>
    </row>
    <row r="4" spans="1:34" x14ac:dyDescent="0.2">
      <c r="Z4" s="106" t="s">
        <v>694</v>
      </c>
      <c r="AA4" s="106">
        <v>20</v>
      </c>
      <c r="AB4" s="106"/>
      <c r="AC4" s="106"/>
      <c r="AD4" s="75"/>
      <c r="AE4" s="75"/>
      <c r="AF4" s="75"/>
      <c r="AG4" s="75"/>
      <c r="AH4" s="75"/>
    </row>
    <row r="5" spans="1:34" ht="15" x14ac:dyDescent="0.2">
      <c r="B5" s="107"/>
      <c r="C5" s="108" t="s">
        <v>695</v>
      </c>
      <c r="D5" s="108" t="s">
        <v>696</v>
      </c>
      <c r="E5" s="108" t="s">
        <v>697</v>
      </c>
      <c r="Z5" s="106" t="s">
        <v>698</v>
      </c>
      <c r="AA5" s="106">
        <v>20</v>
      </c>
      <c r="AB5" s="106"/>
      <c r="AC5" s="106"/>
      <c r="AD5" s="75"/>
      <c r="AE5" s="75"/>
      <c r="AF5" s="75"/>
      <c r="AG5" s="75"/>
      <c r="AH5" s="75"/>
    </row>
    <row r="6" spans="1:34" x14ac:dyDescent="0.2">
      <c r="B6" s="109" t="s">
        <v>699</v>
      </c>
      <c r="C6" s="110" t="str">
        <f>+'INDICADOR GESTIÓN - MECANISMO'!J63</f>
        <v/>
      </c>
      <c r="D6" s="110" t="str">
        <f>+'INDICADOR GESTIÓN - MECANISMO'!N63</f>
        <v/>
      </c>
      <c r="E6" s="110" t="str">
        <f>+'INDICADOR GESTIÓN - MECANISMO'!P63</f>
        <v/>
      </c>
      <c r="Z6" s="106" t="s">
        <v>700</v>
      </c>
      <c r="AA6" s="106">
        <v>20</v>
      </c>
      <c r="AB6" s="106"/>
      <c r="AC6" s="106"/>
      <c r="AD6" s="75"/>
      <c r="AE6" s="75"/>
      <c r="AF6" s="75"/>
      <c r="AG6" s="75"/>
      <c r="AH6" s="75"/>
    </row>
    <row r="7" spans="1:34" x14ac:dyDescent="0.2">
      <c r="B7" s="109" t="s">
        <v>701</v>
      </c>
      <c r="C7" s="110" t="str">
        <f>+'INDICADOR DE RESULTADO - MEDIDA'!J56</f>
        <v/>
      </c>
      <c r="D7" s="110" t="str">
        <f>+'INDICADOR DE RESULTADO - MEDIDA'!N56</f>
        <v/>
      </c>
      <c r="E7" s="110" t="str">
        <f>+'INDICADOR DE RESULTADO - MEDIDA'!P56</f>
        <v/>
      </c>
      <c r="Z7" s="106" t="s">
        <v>702</v>
      </c>
      <c r="AA7" s="106">
        <v>20</v>
      </c>
      <c r="AB7" s="106"/>
      <c r="AC7" s="106"/>
      <c r="AD7" s="75"/>
      <c r="AE7" s="75"/>
      <c r="AF7" s="75"/>
      <c r="AG7" s="75"/>
      <c r="AH7" s="75"/>
    </row>
    <row r="8" spans="1:34" x14ac:dyDescent="0.2">
      <c r="B8" s="109" t="s">
        <v>703</v>
      </c>
      <c r="C8" s="111" t="str">
        <f>+'INDICADOR IMPACTO-LITIGIO'!F66</f>
        <v/>
      </c>
      <c r="D8" s="111" t="str">
        <f>+'INDICADOR IMPACTO-LITIGIO'!J66</f>
        <v/>
      </c>
      <c r="E8" s="111" t="str">
        <f>+'INDICADOR IMPACTO-LITIGIO'!L66</f>
        <v/>
      </c>
      <c r="Z8" s="106" t="s">
        <v>704</v>
      </c>
      <c r="AA8" s="106">
        <v>20</v>
      </c>
      <c r="AB8" s="106"/>
      <c r="AC8" s="106"/>
      <c r="AD8" s="75"/>
      <c r="AE8" s="75"/>
      <c r="AF8" s="75"/>
      <c r="AG8" s="75"/>
      <c r="AH8" s="75"/>
    </row>
    <row r="9" spans="1:34" x14ac:dyDescent="0.2">
      <c r="Z9" s="106" t="s">
        <v>705</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706</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707</v>
      </c>
      <c r="AA13" s="106" t="e">
        <f>AA11-AA14/2</f>
        <v>#VALUE!</v>
      </c>
      <c r="AB13" s="106"/>
      <c r="AC13" s="106" t="e">
        <f>AC11-AC14/2</f>
        <v>#VALUE!</v>
      </c>
      <c r="AD13" s="75"/>
      <c r="AE13" s="75"/>
      <c r="AF13" s="75"/>
      <c r="AG13" s="75"/>
      <c r="AH13" s="75"/>
    </row>
    <row r="14" spans="1:34" x14ac:dyDescent="0.2">
      <c r="Z14" s="106" t="s">
        <v>708</v>
      </c>
      <c r="AA14" s="106">
        <v>3</v>
      </c>
      <c r="AB14" s="106"/>
      <c r="AC14" s="106">
        <v>3</v>
      </c>
      <c r="AD14" s="75"/>
      <c r="AE14" s="75"/>
      <c r="AF14" s="75"/>
      <c r="AG14" s="75"/>
      <c r="AH14" s="75"/>
    </row>
    <row r="15" spans="1:34" x14ac:dyDescent="0.2">
      <c r="Z15" s="106" t="s">
        <v>709</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86" t="s">
        <v>710</v>
      </c>
      <c r="D24" s="286"/>
    </row>
    <row r="26" spans="3:34" x14ac:dyDescent="0.2">
      <c r="C26" s="287" t="str">
        <f>+E8</f>
        <v/>
      </c>
      <c r="D26" s="288"/>
    </row>
    <row r="27" spans="3:34" x14ac:dyDescent="0.2">
      <c r="C27" s="289"/>
      <c r="D27" s="290"/>
    </row>
    <row r="28" spans="3:34" x14ac:dyDescent="0.2">
      <c r="C28" s="291"/>
      <c r="D28" s="292"/>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11" ht="18" x14ac:dyDescent="0.2">
      <c r="B3" s="263" t="s">
        <v>711</v>
      </c>
      <c r="C3" s="245"/>
      <c r="D3" s="245"/>
      <c r="E3" s="245"/>
      <c r="F3" s="245"/>
      <c r="G3" s="245"/>
      <c r="H3" s="245"/>
      <c r="I3" s="114"/>
      <c r="J3" s="114"/>
      <c r="K3" s="114"/>
    </row>
    <row r="5" spans="2:11" ht="65.099999999999994" customHeight="1" x14ac:dyDescent="0.2">
      <c r="B5" s="204" t="s">
        <v>712</v>
      </c>
      <c r="C5" s="247"/>
      <c r="D5" s="247"/>
      <c r="E5" s="247"/>
      <c r="F5" s="247"/>
      <c r="G5" s="247"/>
      <c r="H5" s="247"/>
      <c r="I5" s="76"/>
      <c r="J5" s="76"/>
      <c r="K5" s="76"/>
    </row>
    <row r="6" spans="2:11" ht="90.75" customHeight="1" x14ac:dyDescent="0.2">
      <c r="B6" s="247"/>
      <c r="C6" s="247"/>
      <c r="D6" s="247"/>
      <c r="E6" s="247"/>
      <c r="F6" s="247"/>
      <c r="G6" s="247"/>
      <c r="H6" s="247"/>
      <c r="I6" s="76"/>
      <c r="J6" s="76"/>
      <c r="K6" s="76"/>
    </row>
    <row r="8" spans="2:11" ht="36.6" customHeight="1" x14ac:dyDescent="0.2">
      <c r="B8" s="204" t="s">
        <v>713</v>
      </c>
      <c r="C8" s="247"/>
      <c r="D8" s="247"/>
      <c r="E8" s="247"/>
      <c r="F8" s="247"/>
      <c r="G8" s="247"/>
      <c r="H8" s="247"/>
      <c r="I8" s="115"/>
      <c r="J8" s="115"/>
      <c r="K8" s="115"/>
    </row>
    <row r="9" spans="2:11" ht="32.1" customHeight="1" x14ac:dyDescent="0.2">
      <c r="B9" s="247"/>
      <c r="C9" s="247"/>
      <c r="D9" s="247"/>
      <c r="E9" s="247"/>
      <c r="F9" s="247"/>
      <c r="G9" s="247"/>
      <c r="H9" s="247"/>
    </row>
    <row r="11" spans="2:11" ht="17.100000000000001" customHeight="1" x14ac:dyDescent="0.2">
      <c r="B11" s="247" t="s">
        <v>714</v>
      </c>
      <c r="C11" s="247"/>
      <c r="D11" s="247"/>
      <c r="E11" s="247"/>
      <c r="F11" s="247"/>
      <c r="G11" s="247"/>
      <c r="H11" s="247"/>
      <c r="I11" s="76"/>
      <c r="J11" s="76"/>
      <c r="K11" s="76"/>
    </row>
    <row r="12" spans="2:11" ht="27.6" customHeight="1" x14ac:dyDescent="0.2">
      <c r="B12" s="247" t="s">
        <v>715</v>
      </c>
      <c r="C12" s="247"/>
      <c r="D12" s="247"/>
      <c r="E12" s="247"/>
      <c r="F12" s="247"/>
      <c r="G12" s="247"/>
      <c r="H12" s="247"/>
    </row>
    <row r="13" spans="2:11" ht="30.6" customHeight="1" x14ac:dyDescent="0.2">
      <c r="B13" s="204" t="s">
        <v>716</v>
      </c>
      <c r="C13" s="204"/>
      <c r="D13" s="204"/>
      <c r="E13" s="204"/>
      <c r="F13" s="204"/>
      <c r="G13" s="204"/>
      <c r="H13" s="204"/>
      <c r="I13" s="76"/>
      <c r="J13" s="76"/>
      <c r="K13" s="76"/>
    </row>
    <row r="14" spans="2:11" ht="13.5" customHeight="1" x14ac:dyDescent="0.2">
      <c r="B14" s="44" t="s">
        <v>717</v>
      </c>
    </row>
    <row r="15" spans="2:11" ht="28.5" customHeight="1" x14ac:dyDescent="0.2">
      <c r="B15" s="293" t="s">
        <v>718</v>
      </c>
      <c r="C15" s="293"/>
      <c r="D15" s="293"/>
      <c r="E15" s="293"/>
      <c r="F15" s="293"/>
      <c r="G15" s="293"/>
      <c r="H15" s="293"/>
      <c r="I15" s="76"/>
      <c r="J15" s="76"/>
      <c r="K15" s="76"/>
    </row>
    <row r="16" spans="2:11" ht="35.25" customHeight="1" x14ac:dyDescent="0.2">
      <c r="B16" s="293" t="s">
        <v>719</v>
      </c>
      <c r="C16" s="293"/>
      <c r="D16" s="293"/>
      <c r="E16" s="293"/>
      <c r="F16" s="293"/>
      <c r="G16" s="293"/>
      <c r="H16" s="293"/>
    </row>
    <row r="17" spans="2:11" ht="34.5" customHeight="1" x14ac:dyDescent="0.2">
      <c r="B17" s="293" t="s">
        <v>720</v>
      </c>
      <c r="C17" s="293"/>
      <c r="D17" s="293"/>
      <c r="E17" s="293"/>
      <c r="F17" s="293"/>
      <c r="G17" s="293"/>
      <c r="H17" s="293"/>
      <c r="I17" s="76"/>
      <c r="J17" s="76"/>
      <c r="K17" s="76"/>
    </row>
    <row r="19" spans="2:11" x14ac:dyDescent="0.2">
      <c r="B19" s="247"/>
      <c r="C19" s="247"/>
      <c r="D19" s="247"/>
      <c r="E19" s="247"/>
      <c r="F19" s="247"/>
      <c r="G19" s="247"/>
      <c r="H19" s="247"/>
      <c r="I19" s="76"/>
      <c r="J19" s="76"/>
      <c r="K19" s="76"/>
    </row>
    <row r="21" spans="2:11" x14ac:dyDescent="0.2">
      <c r="B21" s="247"/>
      <c r="C21" s="247"/>
      <c r="D21" s="247"/>
      <c r="E21" s="247"/>
      <c r="F21" s="247"/>
      <c r="G21" s="247"/>
      <c r="H21" s="247"/>
    </row>
    <row r="22" spans="2:11" x14ac:dyDescent="0.2">
      <c r="B22" s="247"/>
      <c r="C22" s="247"/>
      <c r="D22" s="247"/>
      <c r="E22" s="247"/>
      <c r="F22" s="247"/>
      <c r="G22" s="247"/>
      <c r="H22" s="247"/>
    </row>
    <row r="44" spans="5:6" ht="24.75" x14ac:dyDescent="0.3">
      <c r="E44" s="294"/>
      <c r="F44" s="294"/>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85" t="s">
        <v>721</v>
      </c>
      <c r="C3" s="185"/>
      <c r="D3" s="185"/>
      <c r="E3" s="185"/>
      <c r="F3" s="185"/>
      <c r="G3" s="205"/>
      <c r="H3" s="205"/>
      <c r="I3" s="29"/>
    </row>
    <row r="4" spans="2:9" ht="18.75" x14ac:dyDescent="0.4">
      <c r="B4" s="37"/>
      <c r="C4" s="37"/>
      <c r="D4" s="37"/>
      <c r="E4" s="37"/>
      <c r="F4" s="37"/>
      <c r="G4" s="28"/>
      <c r="H4" s="28"/>
      <c r="I4" s="28"/>
    </row>
    <row r="5" spans="2:9" x14ac:dyDescent="0.25">
      <c r="B5" s="44" t="s">
        <v>722</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32FF-1D97-41C0-A782-2A6F96FB095B}">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85" t="s">
        <v>723</v>
      </c>
      <c r="C3" s="185"/>
      <c r="D3" s="185"/>
      <c r="E3" s="185"/>
      <c r="F3" s="185"/>
      <c r="G3" s="205"/>
      <c r="H3" s="205"/>
      <c r="I3" s="29"/>
    </row>
    <row r="4" spans="2:9" ht="18.75" x14ac:dyDescent="0.4">
      <c r="B4" s="37"/>
      <c r="C4" s="37"/>
      <c r="D4" s="37"/>
      <c r="E4" s="37"/>
      <c r="F4" s="37"/>
      <c r="G4" s="28"/>
      <c r="H4" s="28"/>
      <c r="I4" s="28"/>
    </row>
    <row r="5" spans="2:9" x14ac:dyDescent="0.25">
      <c r="B5" s="44" t="s">
        <v>724</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ColWidth="11.42578125" defaultRowHeight="15" x14ac:dyDescent="0.25"/>
  <cols>
    <col min="1" max="1" width="5.7109375" customWidth="1"/>
  </cols>
  <sheetData>
    <row r="3" spans="2:8" ht="18" x14ac:dyDescent="0.25">
      <c r="B3" s="185" t="s">
        <v>725</v>
      </c>
      <c r="C3" s="185"/>
      <c r="D3" s="185"/>
      <c r="E3" s="185"/>
      <c r="F3" s="185"/>
      <c r="G3" s="205"/>
      <c r="H3" s="205"/>
    </row>
    <row r="5" spans="2:8" x14ac:dyDescent="0.25">
      <c r="B5" s="204" t="s">
        <v>726</v>
      </c>
      <c r="C5" s="204"/>
      <c r="D5" s="204"/>
      <c r="E5" s="204"/>
      <c r="F5" s="204"/>
      <c r="G5" s="205"/>
      <c r="H5" s="205"/>
    </row>
    <row r="6" spans="2:8" x14ac:dyDescent="0.25">
      <c r="B6" s="204"/>
      <c r="C6" s="204"/>
      <c r="D6" s="204"/>
      <c r="E6" s="204"/>
      <c r="F6" s="204"/>
      <c r="G6" s="205"/>
      <c r="H6" s="205"/>
    </row>
    <row r="7" spans="2:8" x14ac:dyDescent="0.25">
      <c r="B7" s="204"/>
      <c r="C7" s="204"/>
      <c r="D7" s="204"/>
      <c r="E7" s="204"/>
      <c r="F7" s="204"/>
      <c r="G7" s="205"/>
      <c r="H7" s="205"/>
    </row>
    <row r="8" spans="2:8" x14ac:dyDescent="0.25">
      <c r="B8" s="204"/>
      <c r="C8" s="204"/>
      <c r="D8" s="204"/>
      <c r="E8" s="204"/>
      <c r="F8" s="204"/>
      <c r="G8" s="205"/>
      <c r="H8" s="205"/>
    </row>
    <row r="9" spans="2:8" x14ac:dyDescent="0.25">
      <c r="B9" s="204"/>
      <c r="C9" s="204"/>
      <c r="D9" s="204"/>
      <c r="E9" s="204"/>
      <c r="F9" s="204"/>
      <c r="G9" s="205"/>
      <c r="H9" s="205"/>
    </row>
    <row r="10" spans="2:8" x14ac:dyDescent="0.25">
      <c r="B10" s="204"/>
      <c r="C10" s="204"/>
      <c r="D10" s="204"/>
      <c r="E10" s="204"/>
      <c r="F10" s="204"/>
      <c r="G10" s="205"/>
      <c r="H10" s="205"/>
    </row>
    <row r="11" spans="2:8" x14ac:dyDescent="0.25">
      <c r="B11" s="204"/>
      <c r="C11" s="204"/>
      <c r="D11" s="204"/>
      <c r="E11" s="204"/>
      <c r="F11" s="204"/>
      <c r="G11" s="205"/>
      <c r="H11" s="205"/>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85" t="s">
        <v>727</v>
      </c>
      <c r="C3" s="247"/>
      <c r="D3" s="247"/>
      <c r="E3" s="247"/>
      <c r="F3" s="247"/>
      <c r="G3" s="247"/>
      <c r="H3" s="247"/>
      <c r="I3" s="116"/>
      <c r="J3" s="116"/>
    </row>
    <row r="4" spans="2:10" x14ac:dyDescent="0.2">
      <c r="B4" s="204" t="s">
        <v>728</v>
      </c>
      <c r="C4" s="205"/>
      <c r="D4" s="205"/>
      <c r="E4" s="205"/>
      <c r="F4" s="205"/>
      <c r="G4" s="205"/>
      <c r="H4" s="205"/>
      <c r="I4" s="43"/>
      <c r="J4" s="43"/>
    </row>
    <row r="5" spans="2:10" x14ac:dyDescent="0.2">
      <c r="B5" s="205"/>
      <c r="C5" s="205"/>
      <c r="D5" s="205"/>
      <c r="E5" s="205"/>
      <c r="F5" s="205"/>
      <c r="G5" s="205"/>
      <c r="H5" s="205"/>
      <c r="I5" s="43"/>
      <c r="J5" s="43"/>
    </row>
    <row r="6" spans="2:10" x14ac:dyDescent="0.2">
      <c r="B6" s="205"/>
      <c r="C6" s="205"/>
      <c r="D6" s="205"/>
      <c r="E6" s="205"/>
      <c r="F6" s="205"/>
      <c r="G6" s="205"/>
      <c r="H6" s="205"/>
      <c r="I6" s="43"/>
      <c r="J6" s="43"/>
    </row>
    <row r="7" spans="2:10" x14ac:dyDescent="0.2">
      <c r="B7" s="205"/>
      <c r="C7" s="205"/>
      <c r="D7" s="205"/>
      <c r="E7" s="205"/>
      <c r="F7" s="205"/>
      <c r="G7" s="205"/>
      <c r="H7" s="205"/>
      <c r="I7" s="43"/>
      <c r="J7" s="43"/>
    </row>
    <row r="8" spans="2:10" x14ac:dyDescent="0.2">
      <c r="B8" s="205"/>
      <c r="C8" s="205"/>
      <c r="D8" s="205"/>
      <c r="E8" s="205"/>
      <c r="F8" s="205"/>
      <c r="G8" s="205"/>
      <c r="H8" s="205"/>
      <c r="I8" s="43"/>
      <c r="J8" s="43"/>
    </row>
    <row r="9" spans="2:10" x14ac:dyDescent="0.2">
      <c r="B9" s="205"/>
      <c r="C9" s="205"/>
      <c r="D9" s="205"/>
      <c r="E9" s="205"/>
      <c r="F9" s="205"/>
      <c r="G9" s="205"/>
      <c r="H9" s="205"/>
      <c r="I9" s="43"/>
      <c r="J9" s="43"/>
    </row>
    <row r="10" spans="2:10" x14ac:dyDescent="0.2">
      <c r="B10" s="205"/>
      <c r="C10" s="205"/>
      <c r="D10" s="205"/>
      <c r="E10" s="205"/>
      <c r="F10" s="205"/>
      <c r="G10" s="205"/>
      <c r="H10" s="205"/>
      <c r="I10" s="43"/>
      <c r="J10" s="43"/>
    </row>
    <row r="11" spans="2:10" x14ac:dyDescent="0.2">
      <c r="B11" s="205"/>
      <c r="C11" s="205"/>
      <c r="D11" s="205"/>
      <c r="E11" s="205"/>
      <c r="F11" s="205"/>
      <c r="G11" s="205"/>
      <c r="H11" s="205"/>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729</v>
      </c>
      <c r="C3" s="205"/>
      <c r="D3" s="205"/>
      <c r="E3" s="205"/>
      <c r="F3" s="205"/>
      <c r="G3" s="205"/>
      <c r="H3" s="205"/>
      <c r="I3" s="117"/>
    </row>
    <row r="4" spans="2:9" x14ac:dyDescent="0.2">
      <c r="B4" s="204" t="s">
        <v>730</v>
      </c>
      <c r="C4" s="247"/>
      <c r="D4" s="247"/>
      <c r="E4" s="247"/>
      <c r="F4" s="247"/>
      <c r="G4" s="247"/>
      <c r="H4" s="247"/>
      <c r="I4" s="43"/>
    </row>
    <row r="5" spans="2:9" x14ac:dyDescent="0.2">
      <c r="B5" s="247"/>
      <c r="C5" s="247"/>
      <c r="D5" s="247"/>
      <c r="E5" s="247"/>
      <c r="F5" s="247"/>
      <c r="G5" s="247"/>
      <c r="H5" s="247"/>
      <c r="I5" s="43"/>
    </row>
    <row r="6" spans="2:9" x14ac:dyDescent="0.2">
      <c r="B6" s="247"/>
      <c r="C6" s="247"/>
      <c r="D6" s="247"/>
      <c r="E6" s="247"/>
      <c r="F6" s="247"/>
      <c r="G6" s="247"/>
      <c r="H6" s="247"/>
      <c r="I6" s="43"/>
    </row>
    <row r="7" spans="2:9" x14ac:dyDescent="0.2">
      <c r="B7" s="247"/>
      <c r="C7" s="247"/>
      <c r="D7" s="247"/>
      <c r="E7" s="247"/>
      <c r="F7" s="247"/>
      <c r="G7" s="247"/>
      <c r="H7" s="247"/>
      <c r="I7" s="43"/>
    </row>
    <row r="8" spans="2:9" x14ac:dyDescent="0.2">
      <c r="B8" s="247"/>
      <c r="C8" s="247"/>
      <c r="D8" s="247"/>
      <c r="E8" s="247"/>
      <c r="F8" s="247"/>
      <c r="G8" s="247"/>
      <c r="H8" s="247"/>
      <c r="I8" s="43"/>
    </row>
    <row r="9" spans="2:9" x14ac:dyDescent="0.2">
      <c r="B9" s="247"/>
      <c r="C9" s="247"/>
      <c r="D9" s="247"/>
      <c r="E9" s="247"/>
      <c r="F9" s="247"/>
      <c r="G9" s="247"/>
      <c r="H9" s="247"/>
      <c r="I9" s="43"/>
    </row>
    <row r="10" spans="2:9" x14ac:dyDescent="0.2">
      <c r="B10" s="247"/>
      <c r="C10" s="247"/>
      <c r="D10" s="247"/>
      <c r="E10" s="247"/>
      <c r="F10" s="247"/>
      <c r="G10" s="247"/>
      <c r="H10" s="247"/>
    </row>
    <row r="11" spans="2:9" x14ac:dyDescent="0.2">
      <c r="B11" s="247"/>
      <c r="C11" s="247"/>
      <c r="D11" s="247"/>
      <c r="E11" s="247"/>
      <c r="F11" s="247"/>
      <c r="G11" s="247"/>
      <c r="H11" s="247"/>
    </row>
    <row r="12" spans="2:9" x14ac:dyDescent="0.2">
      <c r="B12" s="247"/>
      <c r="C12" s="247"/>
      <c r="D12" s="247"/>
      <c r="E12" s="247"/>
      <c r="F12" s="247"/>
      <c r="G12" s="247"/>
      <c r="H12" s="247"/>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731</v>
      </c>
      <c r="C3" s="205"/>
      <c r="D3" s="205"/>
      <c r="E3" s="205"/>
      <c r="F3" s="205"/>
      <c r="G3" s="205"/>
      <c r="H3" s="205"/>
      <c r="I3" s="117"/>
    </row>
    <row r="4" spans="2:9" x14ac:dyDescent="0.2">
      <c r="B4" s="204" t="s">
        <v>732</v>
      </c>
      <c r="C4" s="205"/>
      <c r="D4" s="205"/>
      <c r="E4" s="205"/>
      <c r="F4" s="205"/>
      <c r="G4" s="205"/>
      <c r="H4" s="205"/>
      <c r="I4" s="43"/>
    </row>
    <row r="5" spans="2:9" x14ac:dyDescent="0.2">
      <c r="B5" s="205"/>
      <c r="C5" s="205"/>
      <c r="D5" s="205"/>
      <c r="E5" s="205"/>
      <c r="F5" s="205"/>
      <c r="G5" s="205"/>
      <c r="H5" s="205"/>
      <c r="I5" s="43"/>
    </row>
    <row r="6" spans="2:9" x14ac:dyDescent="0.2">
      <c r="B6" s="205"/>
      <c r="C6" s="205"/>
      <c r="D6" s="205"/>
      <c r="E6" s="205"/>
      <c r="F6" s="205"/>
      <c r="G6" s="205"/>
      <c r="H6" s="205"/>
      <c r="I6" s="43"/>
    </row>
    <row r="7" spans="2:9" x14ac:dyDescent="0.2">
      <c r="B7" s="205"/>
      <c r="C7" s="205"/>
      <c r="D7" s="205"/>
      <c r="E7" s="205"/>
      <c r="F7" s="205"/>
      <c r="G7" s="205"/>
      <c r="H7" s="205"/>
      <c r="I7" s="43"/>
    </row>
    <row r="8" spans="2:9" x14ac:dyDescent="0.2">
      <c r="B8" s="205"/>
      <c r="C8" s="205"/>
      <c r="D8" s="205"/>
      <c r="E8" s="205"/>
      <c r="F8" s="205"/>
      <c r="G8" s="205"/>
      <c r="H8" s="205"/>
      <c r="I8" s="43"/>
    </row>
    <row r="9" spans="2:9" x14ac:dyDescent="0.2">
      <c r="B9" s="205"/>
      <c r="C9" s="205"/>
      <c r="D9" s="205"/>
      <c r="E9" s="205"/>
      <c r="F9" s="205"/>
      <c r="G9" s="205"/>
      <c r="H9" s="205"/>
      <c r="I9" s="43"/>
    </row>
    <row r="10" spans="2:9" x14ac:dyDescent="0.2">
      <c r="B10" s="205"/>
      <c r="C10" s="205"/>
      <c r="D10" s="205"/>
      <c r="E10" s="205"/>
      <c r="F10" s="205"/>
      <c r="G10" s="205"/>
      <c r="H10" s="205"/>
      <c r="I10" s="43"/>
    </row>
    <row r="11" spans="2:9" x14ac:dyDescent="0.2">
      <c r="B11" s="202"/>
      <c r="C11" s="202"/>
      <c r="D11" s="202"/>
      <c r="E11" s="202"/>
      <c r="F11" s="202"/>
      <c r="G11" s="202"/>
      <c r="H11" s="202"/>
      <c r="I11" s="43"/>
    </row>
    <row r="12" spans="2:9" x14ac:dyDescent="0.2">
      <c r="B12" s="202"/>
      <c r="C12" s="202"/>
      <c r="D12" s="202"/>
      <c r="E12" s="202"/>
      <c r="F12" s="202"/>
      <c r="G12" s="202"/>
      <c r="H12" s="202"/>
      <c r="I12" s="43"/>
    </row>
    <row r="13" spans="2:9" x14ac:dyDescent="0.2">
      <c r="B13" s="202"/>
      <c r="C13" s="202"/>
      <c r="D13" s="202"/>
      <c r="E13" s="202"/>
      <c r="F13" s="202"/>
      <c r="G13" s="202"/>
      <c r="H13" s="202"/>
      <c r="I13" s="43"/>
    </row>
    <row r="14" spans="2:9" x14ac:dyDescent="0.2">
      <c r="B14" s="202"/>
      <c r="C14" s="202"/>
      <c r="D14" s="202"/>
      <c r="E14" s="202"/>
      <c r="F14" s="202"/>
      <c r="G14" s="202"/>
      <c r="H14" s="202"/>
    </row>
    <row r="15" spans="2:9" x14ac:dyDescent="0.2">
      <c r="B15" s="202"/>
      <c r="C15" s="202"/>
      <c r="D15" s="202"/>
      <c r="E15" s="202"/>
      <c r="F15" s="202"/>
      <c r="G15" s="202"/>
      <c r="H15" s="202"/>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85" t="s">
        <v>733</v>
      </c>
      <c r="C3" s="205"/>
      <c r="D3" s="205"/>
      <c r="E3" s="205"/>
      <c r="F3" s="205"/>
      <c r="G3" s="205"/>
      <c r="H3" s="205"/>
      <c r="I3" s="117"/>
      <c r="J3" s="117"/>
    </row>
    <row r="4" spans="2:10" x14ac:dyDescent="0.2">
      <c r="B4" s="204" t="s">
        <v>734</v>
      </c>
      <c r="C4" s="205"/>
      <c r="D4" s="205"/>
      <c r="E4" s="205"/>
      <c r="F4" s="205"/>
      <c r="G4" s="205"/>
      <c r="H4" s="205"/>
      <c r="I4" s="43"/>
      <c r="J4" s="43"/>
    </row>
    <row r="5" spans="2:10" x14ac:dyDescent="0.2">
      <c r="B5" s="205"/>
      <c r="C5" s="205"/>
      <c r="D5" s="205"/>
      <c r="E5" s="205"/>
      <c r="F5" s="205"/>
      <c r="G5" s="205"/>
      <c r="H5" s="205"/>
      <c r="I5" s="43"/>
      <c r="J5" s="43"/>
    </row>
    <row r="6" spans="2:10" x14ac:dyDescent="0.2">
      <c r="B6" s="205"/>
      <c r="C6" s="205"/>
      <c r="D6" s="205"/>
      <c r="E6" s="205"/>
      <c r="F6" s="205"/>
      <c r="G6" s="205"/>
      <c r="H6" s="205"/>
      <c r="I6" s="43"/>
      <c r="J6" s="43"/>
    </row>
    <row r="7" spans="2:10" x14ac:dyDescent="0.2">
      <c r="B7" s="205"/>
      <c r="C7" s="205"/>
      <c r="D7" s="205"/>
      <c r="E7" s="205"/>
      <c r="F7" s="205"/>
      <c r="G7" s="205"/>
      <c r="H7" s="205"/>
      <c r="I7" s="43"/>
      <c r="J7" s="43"/>
    </row>
    <row r="8" spans="2:10" x14ac:dyDescent="0.2">
      <c r="B8" s="205"/>
      <c r="C8" s="205"/>
      <c r="D8" s="205"/>
      <c r="E8" s="205"/>
      <c r="F8" s="205"/>
      <c r="G8" s="205"/>
      <c r="H8" s="205"/>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election activeCell="B4" sqref="B4:H12"/>
    </sheetView>
  </sheetViews>
  <sheetFormatPr baseColWidth="10" defaultColWidth="10.85546875" defaultRowHeight="14.25" x14ac:dyDescent="0.2"/>
  <cols>
    <col min="1" max="16384" width="10.85546875" style="44"/>
  </cols>
  <sheetData>
    <row r="3" spans="2:9" ht="18" x14ac:dyDescent="0.25">
      <c r="B3" s="185" t="s">
        <v>735</v>
      </c>
      <c r="C3" s="205"/>
      <c r="D3" s="205"/>
      <c r="E3" s="205"/>
      <c r="F3" s="205"/>
      <c r="G3" s="205"/>
      <c r="H3" s="205"/>
      <c r="I3" s="117"/>
    </row>
    <row r="4" spans="2:9" x14ac:dyDescent="0.2">
      <c r="B4" s="204" t="s">
        <v>736</v>
      </c>
      <c r="C4" s="247"/>
      <c r="D4" s="247"/>
      <c r="E4" s="247"/>
      <c r="F4" s="247"/>
      <c r="G4" s="247"/>
      <c r="H4" s="247"/>
      <c r="I4" s="43"/>
    </row>
    <row r="5" spans="2:9" ht="7.5" customHeight="1" x14ac:dyDescent="0.2">
      <c r="B5" s="247"/>
      <c r="C5" s="247"/>
      <c r="D5" s="247"/>
      <c r="E5" s="247"/>
      <c r="F5" s="247"/>
      <c r="G5" s="247"/>
      <c r="H5" s="247"/>
      <c r="I5" s="43"/>
    </row>
    <row r="6" spans="2:9" x14ac:dyDescent="0.2">
      <c r="B6" s="247"/>
      <c r="C6" s="247"/>
      <c r="D6" s="247"/>
      <c r="E6" s="247"/>
      <c r="F6" s="247"/>
      <c r="G6" s="247"/>
      <c r="H6" s="247"/>
      <c r="I6" s="43"/>
    </row>
    <row r="7" spans="2:9" x14ac:dyDescent="0.2">
      <c r="B7" s="247"/>
      <c r="C7" s="247"/>
      <c r="D7" s="247"/>
      <c r="E7" s="247"/>
      <c r="F7" s="247"/>
      <c r="G7" s="247"/>
      <c r="H7" s="247"/>
      <c r="I7" s="43"/>
    </row>
    <row r="8" spans="2:9" x14ac:dyDescent="0.2">
      <c r="B8" s="247"/>
      <c r="C8" s="247"/>
      <c r="D8" s="247"/>
      <c r="E8" s="247"/>
      <c r="F8" s="247"/>
      <c r="G8" s="247"/>
      <c r="H8" s="247"/>
      <c r="I8" s="43"/>
    </row>
    <row r="9" spans="2:9" x14ac:dyDescent="0.2">
      <c r="B9" s="247"/>
      <c r="C9" s="247"/>
      <c r="D9" s="247"/>
      <c r="E9" s="247"/>
      <c r="F9" s="247"/>
      <c r="G9" s="247"/>
      <c r="H9" s="247"/>
      <c r="I9" s="43"/>
    </row>
    <row r="10" spans="2:9" x14ac:dyDescent="0.2">
      <c r="B10" s="247"/>
      <c r="C10" s="247"/>
      <c r="D10" s="247"/>
      <c r="E10" s="247"/>
      <c r="F10" s="247"/>
      <c r="G10" s="247"/>
      <c r="H10" s="247"/>
      <c r="I10" s="43"/>
    </row>
    <row r="11" spans="2:9" x14ac:dyDescent="0.2">
      <c r="B11" s="295"/>
      <c r="C11" s="295"/>
      <c r="D11" s="295"/>
      <c r="E11" s="295"/>
      <c r="F11" s="295"/>
      <c r="G11" s="295"/>
      <c r="H11" s="295"/>
      <c r="I11" s="43"/>
    </row>
    <row r="12" spans="2:9" ht="15" customHeight="1" x14ac:dyDescent="0.2">
      <c r="B12" s="295"/>
      <c r="C12" s="295"/>
      <c r="D12" s="295"/>
      <c r="E12" s="295"/>
      <c r="F12" s="295"/>
      <c r="G12" s="295"/>
      <c r="H12" s="295"/>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I33" sqref="I33"/>
    </sheetView>
  </sheetViews>
  <sheetFormatPr baseColWidth="10" defaultColWidth="11.42578125" defaultRowHeight="14.25" x14ac:dyDescent="0.2"/>
  <cols>
    <col min="1" max="1" width="5.7109375" style="44" customWidth="1"/>
    <col min="2" max="16384" width="11.42578125" style="44"/>
  </cols>
  <sheetData>
    <row r="3" spans="2:9" ht="18" x14ac:dyDescent="0.25">
      <c r="B3" s="263" t="s">
        <v>737</v>
      </c>
      <c r="C3" s="202"/>
      <c r="D3" s="202"/>
      <c r="E3" s="202"/>
      <c r="F3" s="202"/>
      <c r="G3" s="202"/>
      <c r="H3" s="202"/>
      <c r="I3" s="51"/>
    </row>
    <row r="4" spans="2:9" x14ac:dyDescent="0.2">
      <c r="B4" s="204" t="s">
        <v>738</v>
      </c>
      <c r="C4" s="205"/>
      <c r="D4" s="205"/>
      <c r="E4" s="205"/>
      <c r="F4" s="205"/>
      <c r="G4" s="205"/>
      <c r="H4" s="205"/>
      <c r="I4" s="43"/>
    </row>
    <row r="5" spans="2:9" x14ac:dyDescent="0.2">
      <c r="B5" s="205"/>
      <c r="C5" s="205"/>
      <c r="D5" s="205"/>
      <c r="E5" s="205"/>
      <c r="F5" s="205"/>
      <c r="G5" s="205"/>
      <c r="H5" s="205"/>
      <c r="I5" s="43"/>
    </row>
    <row r="6" spans="2:9" x14ac:dyDescent="0.2">
      <c r="B6" s="205"/>
      <c r="C6" s="205"/>
      <c r="D6" s="205"/>
      <c r="E6" s="205"/>
      <c r="F6" s="205"/>
      <c r="G6" s="205"/>
      <c r="H6" s="205"/>
      <c r="I6" s="43"/>
    </row>
    <row r="7" spans="2:9" x14ac:dyDescent="0.2">
      <c r="B7" s="205"/>
      <c r="C7" s="205"/>
      <c r="D7" s="205"/>
      <c r="E7" s="205"/>
      <c r="F7" s="205"/>
      <c r="G7" s="205"/>
      <c r="H7" s="205"/>
      <c r="I7" s="43"/>
    </row>
    <row r="8" spans="2:9" x14ac:dyDescent="0.2">
      <c r="B8" s="205"/>
      <c r="C8" s="205"/>
      <c r="D8" s="205"/>
      <c r="E8" s="205"/>
      <c r="F8" s="205"/>
      <c r="G8" s="205"/>
      <c r="H8" s="205"/>
      <c r="I8" s="43"/>
    </row>
    <row r="9" spans="2:9" x14ac:dyDescent="0.2">
      <c r="B9" s="205"/>
      <c r="C9" s="205"/>
      <c r="D9" s="205"/>
      <c r="E9" s="205"/>
      <c r="F9" s="205"/>
      <c r="G9" s="205"/>
      <c r="H9" s="205"/>
      <c r="I9" s="43"/>
    </row>
    <row r="10" spans="2:9" x14ac:dyDescent="0.2">
      <c r="B10" s="205"/>
      <c r="C10" s="205"/>
      <c r="D10" s="205"/>
      <c r="E10" s="205"/>
      <c r="F10" s="205"/>
      <c r="G10" s="205"/>
      <c r="H10" s="205"/>
      <c r="I10" s="43"/>
    </row>
    <row r="11" spans="2:9" x14ac:dyDescent="0.2">
      <c r="B11" s="205"/>
      <c r="C11" s="205"/>
      <c r="D11" s="205"/>
      <c r="E11" s="205"/>
      <c r="F11" s="205"/>
      <c r="G11" s="205"/>
      <c r="H11" s="205"/>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739</v>
      </c>
      <c r="C3" s="205"/>
      <c r="D3" s="205"/>
      <c r="E3" s="205"/>
      <c r="F3" s="205"/>
      <c r="G3" s="205"/>
      <c r="H3" s="205"/>
      <c r="I3" s="117"/>
    </row>
    <row r="4" spans="2:9" x14ac:dyDescent="0.2">
      <c r="B4" s="296" t="s">
        <v>740</v>
      </c>
      <c r="C4" s="202"/>
      <c r="D4" s="202"/>
      <c r="E4" s="202"/>
      <c r="F4" s="202"/>
      <c r="G4" s="202"/>
      <c r="H4" s="202"/>
      <c r="I4" s="43"/>
    </row>
    <row r="5" spans="2:9" x14ac:dyDescent="0.2">
      <c r="B5" s="202"/>
      <c r="C5" s="202"/>
      <c r="D5" s="202"/>
      <c r="E5" s="202"/>
      <c r="F5" s="202"/>
      <c r="G5" s="202"/>
      <c r="H5" s="202"/>
      <c r="I5" s="43"/>
    </row>
    <row r="6" spans="2:9" x14ac:dyDescent="0.2">
      <c r="B6" s="202"/>
      <c r="C6" s="202"/>
      <c r="D6" s="202"/>
      <c r="E6" s="202"/>
      <c r="F6" s="202"/>
      <c r="G6" s="202"/>
      <c r="H6" s="202"/>
    </row>
    <row r="7" spans="2:9" x14ac:dyDescent="0.2">
      <c r="B7" s="202"/>
      <c r="C7" s="202"/>
      <c r="D7" s="202"/>
      <c r="E7" s="202"/>
      <c r="F7" s="202"/>
      <c r="G7" s="202"/>
      <c r="H7" s="202"/>
    </row>
    <row r="8" spans="2:9" x14ac:dyDescent="0.2">
      <c r="B8" s="202"/>
      <c r="C8" s="202"/>
      <c r="D8" s="202"/>
      <c r="E8" s="202"/>
      <c r="F8" s="202"/>
      <c r="G8" s="202"/>
      <c r="H8" s="202"/>
    </row>
    <row r="9" spans="2:9" x14ac:dyDescent="0.2">
      <c r="B9" s="202"/>
      <c r="C9" s="202"/>
      <c r="D9" s="202"/>
      <c r="E9" s="202"/>
      <c r="F9" s="202"/>
      <c r="G9" s="202"/>
      <c r="H9" s="202"/>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85" t="s">
        <v>741</v>
      </c>
      <c r="C3" s="205"/>
      <c r="D3" s="205"/>
      <c r="E3" s="205"/>
      <c r="F3" s="205"/>
      <c r="G3" s="205"/>
      <c r="H3" s="205"/>
      <c r="I3" s="117"/>
    </row>
    <row r="4" spans="2:9" x14ac:dyDescent="0.2">
      <c r="B4" s="204" t="s">
        <v>742</v>
      </c>
      <c r="C4" s="247"/>
      <c r="D4" s="247"/>
      <c r="E4" s="247"/>
      <c r="F4" s="247"/>
      <c r="G4" s="247"/>
      <c r="H4" s="247"/>
      <c r="I4" s="43"/>
    </row>
    <row r="5" spans="2:9" x14ac:dyDescent="0.2">
      <c r="B5" s="247"/>
      <c r="C5" s="247"/>
      <c r="D5" s="247"/>
      <c r="E5" s="247"/>
      <c r="F5" s="247"/>
      <c r="G5" s="247"/>
      <c r="H5" s="247"/>
      <c r="I5" s="43"/>
    </row>
    <row r="6" spans="2:9" x14ac:dyDescent="0.2">
      <c r="B6" s="247"/>
      <c r="C6" s="247"/>
      <c r="D6" s="247"/>
      <c r="E6" s="247"/>
      <c r="F6" s="247"/>
      <c r="G6" s="247"/>
      <c r="H6" s="247"/>
      <c r="I6" s="43"/>
    </row>
    <row r="7" spans="2:9" x14ac:dyDescent="0.2">
      <c r="B7" s="247"/>
      <c r="C7" s="247"/>
      <c r="D7" s="247"/>
      <c r="E7" s="247"/>
      <c r="F7" s="247"/>
      <c r="G7" s="247"/>
      <c r="H7" s="247"/>
      <c r="I7" s="43"/>
    </row>
    <row r="8" spans="2:9" x14ac:dyDescent="0.2">
      <c r="B8" s="247"/>
      <c r="C8" s="247"/>
      <c r="D8" s="247"/>
      <c r="E8" s="247"/>
      <c r="F8" s="247"/>
      <c r="G8" s="247"/>
      <c r="H8" s="247"/>
    </row>
    <row r="9" spans="2:9" x14ac:dyDescent="0.2">
      <c r="B9" s="247"/>
      <c r="C9" s="247"/>
      <c r="D9" s="247"/>
      <c r="E9" s="247"/>
      <c r="F9" s="247"/>
      <c r="G9" s="247"/>
      <c r="H9" s="247"/>
    </row>
    <row r="10" spans="2:9" x14ac:dyDescent="0.2">
      <c r="B10" s="247"/>
      <c r="C10" s="247"/>
      <c r="D10" s="247"/>
      <c r="E10" s="247"/>
      <c r="F10" s="247"/>
      <c r="G10" s="247"/>
      <c r="H10" s="247"/>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opLeftCell="A14" zoomScaleNormal="100" workbookViewId="0"/>
  </sheetViews>
  <sheetFormatPr baseColWidth="10" defaultColWidth="11.42578125" defaultRowHeight="14.25" x14ac:dyDescent="0.2"/>
  <cols>
    <col min="1" max="1" width="5.7109375" style="44" customWidth="1"/>
    <col min="2" max="16384" width="11.42578125" style="44"/>
  </cols>
  <sheetData>
    <row r="6" spans="2:14" x14ac:dyDescent="0.2">
      <c r="B6" s="176"/>
      <c r="C6" s="176"/>
      <c r="D6" s="176"/>
      <c r="E6" s="176"/>
      <c r="F6" s="176"/>
      <c r="G6" s="176"/>
      <c r="H6" s="176"/>
      <c r="I6" s="176"/>
      <c r="J6" s="176"/>
      <c r="K6" s="176"/>
      <c r="L6" s="176"/>
      <c r="M6" s="176"/>
      <c r="N6" s="176"/>
    </row>
    <row r="8" spans="2:14" ht="105" customHeight="1" x14ac:dyDescent="0.2">
      <c r="B8" s="174" t="s">
        <v>555</v>
      </c>
      <c r="C8" s="175"/>
      <c r="D8" s="175"/>
      <c r="E8" s="175"/>
      <c r="F8" s="175"/>
      <c r="G8" s="175"/>
      <c r="H8" s="175"/>
      <c r="I8" s="175"/>
      <c r="J8" s="175"/>
      <c r="K8" s="175"/>
      <c r="L8" s="175"/>
      <c r="M8" s="175"/>
      <c r="N8" s="175"/>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77" t="s">
        <v>556</v>
      </c>
      <c r="C11" s="178"/>
      <c r="D11" s="179"/>
      <c r="E11" s="180"/>
      <c r="F11" s="180"/>
      <c r="G11" s="180"/>
      <c r="H11" s="180"/>
      <c r="I11" s="180"/>
      <c r="J11" s="180"/>
      <c r="K11" s="180"/>
      <c r="L11" s="180"/>
      <c r="M11" s="180"/>
      <c r="N11" s="180"/>
    </row>
    <row r="12" spans="2:14" ht="18" x14ac:dyDescent="0.25">
      <c r="B12" s="47"/>
      <c r="C12" s="47"/>
      <c r="D12" s="183"/>
      <c r="E12" s="184"/>
      <c r="F12" s="184"/>
      <c r="G12" s="184"/>
      <c r="H12" s="184"/>
      <c r="I12" s="184"/>
      <c r="J12" s="184"/>
      <c r="K12" s="184"/>
      <c r="L12" s="184"/>
      <c r="M12" s="184"/>
      <c r="N12" s="184"/>
    </row>
    <row r="13" spans="2:14" ht="18" x14ac:dyDescent="0.25">
      <c r="B13" s="47"/>
      <c r="C13" s="47"/>
      <c r="D13" s="184"/>
      <c r="E13" s="184"/>
      <c r="F13" s="184"/>
      <c r="G13" s="184"/>
      <c r="H13" s="184"/>
      <c r="I13" s="184"/>
      <c r="J13" s="184"/>
      <c r="K13" s="184"/>
      <c r="L13" s="184"/>
      <c r="M13" s="184"/>
      <c r="N13" s="184"/>
    </row>
    <row r="15" spans="2:14" ht="24.75" x14ac:dyDescent="0.3">
      <c r="B15" s="181" t="s">
        <v>557</v>
      </c>
      <c r="C15" s="181"/>
      <c r="D15" s="181"/>
      <c r="E15" s="181"/>
      <c r="F15" s="181"/>
      <c r="G15" s="181"/>
      <c r="H15" s="181"/>
      <c r="I15" s="181"/>
      <c r="J15" s="181"/>
      <c r="K15" s="181"/>
      <c r="L15" s="181"/>
      <c r="M15" s="181"/>
      <c r="N15" s="181"/>
    </row>
    <row r="17" spans="2:14" ht="24.75" x14ac:dyDescent="0.3">
      <c r="B17" s="182" t="s">
        <v>558</v>
      </c>
      <c r="C17" s="182"/>
      <c r="D17" s="182"/>
      <c r="E17" s="182"/>
      <c r="F17" s="182"/>
      <c r="G17" s="182"/>
      <c r="H17" s="182"/>
      <c r="I17" s="182"/>
      <c r="J17" s="182"/>
      <c r="K17" s="182"/>
      <c r="L17" s="182"/>
      <c r="M17" s="182"/>
      <c r="N17" s="182"/>
    </row>
    <row r="19" spans="2:14" ht="24.75" x14ac:dyDescent="0.3">
      <c r="B19" s="173" t="s">
        <v>559</v>
      </c>
      <c r="C19" s="173"/>
      <c r="D19" s="173"/>
      <c r="E19" s="173"/>
      <c r="F19" s="173"/>
      <c r="G19" s="173"/>
      <c r="H19" s="173"/>
      <c r="I19" s="173"/>
      <c r="J19" s="173"/>
      <c r="K19" s="173"/>
      <c r="L19" s="173"/>
      <c r="M19" s="173"/>
      <c r="N19" s="173"/>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743</v>
      </c>
      <c r="C3" s="205"/>
      <c r="D3" s="205"/>
      <c r="E3" s="205"/>
      <c r="F3" s="205"/>
      <c r="G3" s="205"/>
      <c r="H3" s="205"/>
      <c r="I3" s="117"/>
    </row>
    <row r="4" spans="2:9" ht="13.5" customHeight="1" x14ac:dyDescent="0.2">
      <c r="B4" s="204" t="s">
        <v>744</v>
      </c>
      <c r="C4" s="247"/>
      <c r="D4" s="247"/>
      <c r="E4" s="247"/>
      <c r="F4" s="247"/>
      <c r="G4" s="247"/>
      <c r="H4" s="247"/>
      <c r="I4" s="43"/>
    </row>
    <row r="5" spans="2:9" x14ac:dyDescent="0.2">
      <c r="B5" s="247"/>
      <c r="C5" s="247"/>
      <c r="D5" s="247"/>
      <c r="E5" s="247"/>
      <c r="F5" s="247"/>
      <c r="G5" s="247"/>
      <c r="H5" s="247"/>
      <c r="I5" s="43"/>
    </row>
    <row r="6" spans="2:9" x14ac:dyDescent="0.2">
      <c r="B6" s="247"/>
      <c r="C6" s="247"/>
      <c r="D6" s="247"/>
      <c r="E6" s="247"/>
      <c r="F6" s="247"/>
      <c r="G6" s="247"/>
      <c r="H6" s="247"/>
      <c r="I6" s="43"/>
    </row>
    <row r="7" spans="2:9" x14ac:dyDescent="0.2">
      <c r="B7" s="247"/>
      <c r="C7" s="247"/>
      <c r="D7" s="247"/>
      <c r="E7" s="247"/>
      <c r="F7" s="247"/>
      <c r="G7" s="247"/>
      <c r="H7" s="247"/>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election activeCell="B4" sqref="B4:H15"/>
    </sheetView>
  </sheetViews>
  <sheetFormatPr baseColWidth="10" defaultColWidth="11.42578125" defaultRowHeight="14.25" x14ac:dyDescent="0.2"/>
  <cols>
    <col min="1" max="1" width="5.7109375" style="44" customWidth="1"/>
    <col min="2" max="16384" width="11.42578125" style="44"/>
  </cols>
  <sheetData>
    <row r="3" spans="2:9" ht="18" x14ac:dyDescent="0.25">
      <c r="B3" s="185" t="s">
        <v>745</v>
      </c>
      <c r="C3" s="205"/>
      <c r="D3" s="205"/>
      <c r="E3" s="205"/>
      <c r="F3" s="205"/>
      <c r="G3" s="205"/>
      <c r="H3" s="205"/>
      <c r="I3" s="117"/>
    </row>
    <row r="4" spans="2:9" ht="34.5" customHeight="1" x14ac:dyDescent="0.2">
      <c r="B4" s="204" t="s">
        <v>746</v>
      </c>
      <c r="C4" s="205"/>
      <c r="D4" s="205"/>
      <c r="E4" s="205"/>
      <c r="F4" s="205"/>
      <c r="G4" s="205"/>
      <c r="H4" s="205"/>
      <c r="I4" s="43"/>
    </row>
    <row r="5" spans="2:9" ht="29.45" customHeight="1" x14ac:dyDescent="0.2">
      <c r="B5" s="205"/>
      <c r="C5" s="205"/>
      <c r="D5" s="205"/>
      <c r="E5" s="205"/>
      <c r="F5" s="205"/>
      <c r="G5" s="205"/>
      <c r="H5" s="205"/>
      <c r="I5" s="43"/>
    </row>
    <row r="6" spans="2:9" x14ac:dyDescent="0.2">
      <c r="B6" s="205"/>
      <c r="C6" s="205"/>
      <c r="D6" s="205"/>
      <c r="E6" s="205"/>
      <c r="F6" s="205"/>
      <c r="G6" s="205"/>
      <c r="H6" s="205"/>
      <c r="I6" s="43"/>
    </row>
    <row r="7" spans="2:9" x14ac:dyDescent="0.2">
      <c r="B7" s="205"/>
      <c r="C7" s="205"/>
      <c r="D7" s="205"/>
      <c r="E7" s="205"/>
      <c r="F7" s="205"/>
      <c r="G7" s="205"/>
      <c r="H7" s="205"/>
      <c r="I7" s="43"/>
    </row>
    <row r="8" spans="2:9" x14ac:dyDescent="0.2">
      <c r="B8" s="205"/>
      <c r="C8" s="205"/>
      <c r="D8" s="205"/>
      <c r="E8" s="205"/>
      <c r="F8" s="205"/>
      <c r="G8" s="205"/>
      <c r="H8" s="205"/>
      <c r="I8" s="43"/>
    </row>
    <row r="9" spans="2:9" x14ac:dyDescent="0.2">
      <c r="B9" s="202"/>
      <c r="C9" s="202"/>
      <c r="D9" s="202"/>
      <c r="E9" s="202"/>
      <c r="F9" s="202"/>
      <c r="G9" s="202"/>
      <c r="H9" s="202"/>
      <c r="I9" s="43"/>
    </row>
    <row r="10" spans="2:9" x14ac:dyDescent="0.2">
      <c r="B10" s="202"/>
      <c r="C10" s="202"/>
      <c r="D10" s="202"/>
      <c r="E10" s="202"/>
      <c r="F10" s="202"/>
      <c r="G10" s="202"/>
      <c r="H10" s="202"/>
      <c r="I10" s="43"/>
    </row>
    <row r="11" spans="2:9" x14ac:dyDescent="0.2">
      <c r="B11" s="202"/>
      <c r="C11" s="202"/>
      <c r="D11" s="202"/>
      <c r="E11" s="202"/>
      <c r="F11" s="202"/>
      <c r="G11" s="202"/>
      <c r="H11" s="202"/>
      <c r="I11" s="43"/>
    </row>
    <row r="12" spans="2:9" x14ac:dyDescent="0.2">
      <c r="B12" s="202"/>
      <c r="C12" s="202"/>
      <c r="D12" s="202"/>
      <c r="E12" s="202"/>
      <c r="F12" s="202"/>
      <c r="G12" s="202"/>
      <c r="H12" s="202"/>
      <c r="I12" s="43"/>
    </row>
    <row r="13" spans="2:9" x14ac:dyDescent="0.2">
      <c r="B13" s="202"/>
      <c r="C13" s="202"/>
      <c r="D13" s="202"/>
      <c r="E13" s="202"/>
      <c r="F13" s="202"/>
      <c r="G13" s="202"/>
      <c r="H13" s="202"/>
    </row>
    <row r="14" spans="2:9" x14ac:dyDescent="0.2">
      <c r="B14" s="202"/>
      <c r="C14" s="202"/>
      <c r="D14" s="202"/>
      <c r="E14" s="202"/>
      <c r="F14" s="202"/>
      <c r="G14" s="202"/>
      <c r="H14" s="202"/>
    </row>
    <row r="15" spans="2:9" x14ac:dyDescent="0.2">
      <c r="B15" s="202"/>
      <c r="C15" s="202"/>
      <c r="D15" s="202"/>
      <c r="E15" s="202"/>
      <c r="F15" s="202"/>
      <c r="G15" s="202"/>
      <c r="H15" s="202"/>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4" sqref="B4:H9"/>
    </sheetView>
  </sheetViews>
  <sheetFormatPr baseColWidth="10" defaultColWidth="11.42578125" defaultRowHeight="14.25" x14ac:dyDescent="0.2"/>
  <cols>
    <col min="1" max="1" width="5.7109375" style="44" customWidth="1"/>
    <col min="2" max="16384" width="11.42578125" style="44"/>
  </cols>
  <sheetData>
    <row r="3" spans="2:9" ht="18" x14ac:dyDescent="0.25">
      <c r="B3" s="185" t="s">
        <v>747</v>
      </c>
      <c r="C3" s="205"/>
      <c r="D3" s="205"/>
      <c r="E3" s="205"/>
      <c r="F3" s="205"/>
      <c r="G3" s="205"/>
      <c r="H3" s="205"/>
      <c r="I3" s="117"/>
    </row>
    <row r="4" spans="2:9" x14ac:dyDescent="0.2">
      <c r="B4" s="204" t="s">
        <v>748</v>
      </c>
      <c r="C4" s="205"/>
      <c r="D4" s="205"/>
      <c r="E4" s="205"/>
      <c r="F4" s="205"/>
      <c r="G4" s="205"/>
      <c r="H4" s="205"/>
      <c r="I4" s="43"/>
    </row>
    <row r="5" spans="2:9" x14ac:dyDescent="0.2">
      <c r="B5" s="205"/>
      <c r="C5" s="205"/>
      <c r="D5" s="205"/>
      <c r="E5" s="205"/>
      <c r="F5" s="205"/>
      <c r="G5" s="205"/>
      <c r="H5" s="205"/>
      <c r="I5" s="43"/>
    </row>
    <row r="6" spans="2:9" x14ac:dyDescent="0.2">
      <c r="B6" s="205"/>
      <c r="C6" s="205"/>
      <c r="D6" s="205"/>
      <c r="E6" s="205"/>
      <c r="F6" s="205"/>
      <c r="G6" s="205"/>
      <c r="H6" s="205"/>
      <c r="I6" s="43"/>
    </row>
    <row r="7" spans="2:9" x14ac:dyDescent="0.2">
      <c r="B7" s="205"/>
      <c r="C7" s="205"/>
      <c r="D7" s="205"/>
      <c r="E7" s="205"/>
      <c r="F7" s="205"/>
      <c r="G7" s="205"/>
      <c r="H7" s="205"/>
      <c r="I7" s="43"/>
    </row>
    <row r="8" spans="2:9" x14ac:dyDescent="0.2">
      <c r="B8" s="205"/>
      <c r="C8" s="205"/>
      <c r="D8" s="205"/>
      <c r="E8" s="205"/>
      <c r="F8" s="205"/>
      <c r="G8" s="205"/>
      <c r="H8" s="205"/>
      <c r="I8" s="43"/>
    </row>
    <row r="9" spans="2:9" x14ac:dyDescent="0.2">
      <c r="B9" s="205"/>
      <c r="C9" s="205"/>
      <c r="D9" s="205"/>
      <c r="E9" s="205"/>
      <c r="F9" s="205"/>
      <c r="G9" s="205"/>
      <c r="H9" s="205"/>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85" t="s">
        <v>749</v>
      </c>
      <c r="C3" s="205"/>
      <c r="D3" s="205"/>
      <c r="E3" s="205"/>
      <c r="F3" s="205"/>
      <c r="G3" s="205"/>
      <c r="H3" s="205"/>
      <c r="I3" s="205"/>
    </row>
    <row r="4" spans="2:9" x14ac:dyDescent="0.2">
      <c r="B4" s="296" t="s">
        <v>750</v>
      </c>
      <c r="C4" s="205"/>
      <c r="D4" s="205"/>
      <c r="E4" s="205"/>
      <c r="F4" s="205"/>
      <c r="G4" s="205"/>
      <c r="H4" s="205"/>
      <c r="I4" s="205"/>
    </row>
    <row r="5" spans="2:9" x14ac:dyDescent="0.2">
      <c r="B5" s="205"/>
      <c r="C5" s="205"/>
      <c r="D5" s="205"/>
      <c r="E5" s="205"/>
      <c r="F5" s="205"/>
      <c r="G5" s="205"/>
      <c r="H5" s="205"/>
      <c r="I5" s="205"/>
    </row>
    <row r="6" spans="2:9" x14ac:dyDescent="0.2">
      <c r="B6" s="205"/>
      <c r="C6" s="205"/>
      <c r="D6" s="205"/>
      <c r="E6" s="205"/>
      <c r="F6" s="205"/>
      <c r="G6" s="205"/>
      <c r="H6" s="205"/>
      <c r="I6" s="205"/>
    </row>
    <row r="7" spans="2:9" x14ac:dyDescent="0.2">
      <c r="B7" s="205"/>
      <c r="C7" s="205"/>
      <c r="D7" s="205"/>
      <c r="E7" s="205"/>
      <c r="F7" s="205"/>
      <c r="G7" s="205"/>
      <c r="H7" s="205"/>
      <c r="I7" s="205"/>
    </row>
    <row r="8" spans="2:9" x14ac:dyDescent="0.2">
      <c r="B8" s="205"/>
      <c r="C8" s="205"/>
      <c r="D8" s="205"/>
      <c r="E8" s="205"/>
      <c r="F8" s="205"/>
      <c r="G8" s="205"/>
      <c r="H8" s="205"/>
      <c r="I8" s="205"/>
    </row>
    <row r="9" spans="2:9" x14ac:dyDescent="0.2">
      <c r="B9" s="205"/>
      <c r="C9" s="205"/>
      <c r="D9" s="205"/>
      <c r="E9" s="205"/>
      <c r="F9" s="205"/>
      <c r="G9" s="205"/>
      <c r="H9" s="205"/>
      <c r="I9" s="205"/>
    </row>
    <row r="10" spans="2:9" x14ac:dyDescent="0.2">
      <c r="B10" s="205"/>
      <c r="C10" s="205"/>
      <c r="D10" s="205"/>
      <c r="E10" s="205"/>
      <c r="F10" s="205"/>
      <c r="G10" s="205"/>
      <c r="H10" s="205"/>
      <c r="I10" s="205"/>
    </row>
    <row r="11" spans="2:9" x14ac:dyDescent="0.2">
      <c r="B11" s="205"/>
      <c r="C11" s="205"/>
      <c r="D11" s="205"/>
      <c r="E11" s="205"/>
      <c r="F11" s="205"/>
      <c r="G11" s="205"/>
      <c r="H11" s="205"/>
      <c r="I11" s="205"/>
    </row>
    <row r="12" spans="2:9" x14ac:dyDescent="0.2">
      <c r="B12" s="205"/>
      <c r="C12" s="205"/>
      <c r="D12" s="205"/>
      <c r="E12" s="205"/>
      <c r="F12" s="205"/>
      <c r="G12" s="205"/>
      <c r="H12" s="205"/>
      <c r="I12" s="205"/>
    </row>
    <row r="13" spans="2:9" x14ac:dyDescent="0.2">
      <c r="B13" s="205"/>
      <c r="C13" s="205"/>
      <c r="D13" s="205"/>
      <c r="E13" s="205"/>
      <c r="F13" s="205"/>
      <c r="G13" s="205"/>
      <c r="H13" s="205"/>
      <c r="I13" s="205"/>
    </row>
    <row r="14" spans="2:9" x14ac:dyDescent="0.2">
      <c r="B14" s="205"/>
      <c r="C14" s="205"/>
      <c r="D14" s="205"/>
      <c r="E14" s="205"/>
      <c r="F14" s="205"/>
      <c r="G14" s="205"/>
      <c r="H14" s="205"/>
      <c r="I14" s="205"/>
    </row>
    <row r="15" spans="2:9" x14ac:dyDescent="0.2">
      <c r="B15" s="205"/>
      <c r="C15" s="205"/>
      <c r="D15" s="205"/>
      <c r="E15" s="205"/>
      <c r="F15" s="205"/>
      <c r="G15" s="205"/>
      <c r="H15" s="205"/>
      <c r="I15" s="205"/>
    </row>
    <row r="16" spans="2:9" x14ac:dyDescent="0.2">
      <c r="B16" s="205"/>
      <c r="C16" s="205"/>
      <c r="D16" s="205"/>
      <c r="E16" s="205"/>
      <c r="F16" s="205"/>
      <c r="G16" s="205"/>
      <c r="H16" s="205"/>
      <c r="I16" s="205"/>
    </row>
    <row r="17" spans="2:9" x14ac:dyDescent="0.2">
      <c r="B17" s="205"/>
      <c r="C17" s="205"/>
      <c r="D17" s="205"/>
      <c r="E17" s="205"/>
      <c r="F17" s="205"/>
      <c r="G17" s="205"/>
      <c r="H17" s="205"/>
      <c r="I17" s="205"/>
    </row>
    <row r="18" spans="2:9" x14ac:dyDescent="0.2">
      <c r="B18" s="205"/>
      <c r="C18" s="205"/>
      <c r="D18" s="205"/>
      <c r="E18" s="205"/>
      <c r="F18" s="205"/>
      <c r="G18" s="205"/>
      <c r="H18" s="205"/>
      <c r="I18" s="205"/>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85" t="s">
        <v>751</v>
      </c>
      <c r="C3" s="205"/>
      <c r="D3" s="205"/>
      <c r="E3" s="205"/>
      <c r="F3" s="205"/>
      <c r="G3" s="205"/>
      <c r="H3" s="205"/>
      <c r="I3" s="117"/>
      <c r="J3" s="117"/>
    </row>
    <row r="4" spans="2:10" x14ac:dyDescent="0.2">
      <c r="B4" s="296" t="s">
        <v>752</v>
      </c>
      <c r="C4" s="205"/>
      <c r="D4" s="205"/>
      <c r="E4" s="205"/>
      <c r="F4" s="205"/>
      <c r="G4" s="205"/>
      <c r="H4" s="205"/>
      <c r="I4" s="43"/>
      <c r="J4" s="43"/>
    </row>
    <row r="5" spans="2:10" x14ac:dyDescent="0.2">
      <c r="B5" s="205"/>
      <c r="C5" s="205"/>
      <c r="D5" s="205"/>
      <c r="E5" s="205"/>
      <c r="F5" s="205"/>
      <c r="G5" s="205"/>
      <c r="H5" s="205"/>
      <c r="I5" s="43"/>
      <c r="J5" s="43"/>
    </row>
    <row r="6" spans="2:10" x14ac:dyDescent="0.2">
      <c r="B6" s="205"/>
      <c r="C6" s="205"/>
      <c r="D6" s="205"/>
      <c r="E6" s="205"/>
      <c r="F6" s="205"/>
      <c r="G6" s="205"/>
      <c r="H6" s="205"/>
      <c r="I6" s="43"/>
      <c r="J6" s="43"/>
    </row>
    <row r="7" spans="2:10" x14ac:dyDescent="0.2">
      <c r="B7" s="205"/>
      <c r="C7" s="205"/>
      <c r="D7" s="205"/>
      <c r="E7" s="205"/>
      <c r="F7" s="205"/>
      <c r="G7" s="205"/>
      <c r="H7" s="205"/>
      <c r="I7" s="43"/>
      <c r="J7" s="43"/>
    </row>
    <row r="8" spans="2:10" x14ac:dyDescent="0.2">
      <c r="B8" s="205"/>
      <c r="C8" s="205"/>
      <c r="D8" s="205"/>
      <c r="E8" s="205"/>
      <c r="F8" s="205"/>
      <c r="G8" s="205"/>
      <c r="H8" s="205"/>
      <c r="I8" s="43"/>
      <c r="J8" s="43"/>
    </row>
    <row r="9" spans="2:10" x14ac:dyDescent="0.2">
      <c r="B9" s="205"/>
      <c r="C9" s="205"/>
      <c r="D9" s="205"/>
      <c r="E9" s="205"/>
      <c r="F9" s="205"/>
      <c r="G9" s="205"/>
      <c r="H9" s="205"/>
      <c r="I9" s="43"/>
      <c r="J9" s="43"/>
    </row>
    <row r="10" spans="2:10" x14ac:dyDescent="0.2">
      <c r="B10" s="205"/>
      <c r="C10" s="205"/>
      <c r="D10" s="205"/>
      <c r="E10" s="205"/>
      <c r="F10" s="205"/>
      <c r="G10" s="205"/>
      <c r="H10" s="205"/>
      <c r="I10" s="43"/>
      <c r="J10" s="43"/>
    </row>
    <row r="11" spans="2:10" x14ac:dyDescent="0.2">
      <c r="B11" s="205"/>
      <c r="C11" s="205"/>
      <c r="D11" s="205"/>
      <c r="E11" s="205"/>
      <c r="F11" s="205"/>
      <c r="G11" s="205"/>
      <c r="H11" s="205"/>
      <c r="I11" s="43"/>
      <c r="J11" s="43"/>
    </row>
    <row r="12" spans="2:10" x14ac:dyDescent="0.2">
      <c r="B12" s="205"/>
      <c r="C12" s="205"/>
      <c r="D12" s="205"/>
      <c r="E12" s="205"/>
      <c r="F12" s="205"/>
      <c r="G12" s="205"/>
      <c r="H12" s="205"/>
      <c r="I12" s="43"/>
      <c r="J12" s="43"/>
    </row>
    <row r="13" spans="2:10" x14ac:dyDescent="0.2">
      <c r="B13" s="205"/>
      <c r="C13" s="205"/>
      <c r="D13" s="205"/>
      <c r="E13" s="205"/>
      <c r="F13" s="205"/>
      <c r="G13" s="205"/>
      <c r="H13" s="205"/>
      <c r="I13" s="43"/>
      <c r="J13" s="43"/>
    </row>
    <row r="14" spans="2:10" x14ac:dyDescent="0.2">
      <c r="B14" s="205"/>
      <c r="C14" s="205"/>
      <c r="D14" s="205"/>
      <c r="E14" s="205"/>
      <c r="F14" s="205"/>
      <c r="G14" s="205"/>
      <c r="H14" s="205"/>
      <c r="I14" s="43"/>
      <c r="J14" s="43"/>
    </row>
    <row r="15" spans="2:10" x14ac:dyDescent="0.2">
      <c r="B15" s="205"/>
      <c r="C15" s="205"/>
      <c r="D15" s="205"/>
      <c r="E15" s="205"/>
      <c r="F15" s="205"/>
      <c r="G15" s="205"/>
      <c r="H15" s="205"/>
      <c r="I15" s="43"/>
      <c r="J15" s="43"/>
    </row>
    <row r="16" spans="2:10" x14ac:dyDescent="0.2">
      <c r="B16" s="205"/>
      <c r="C16" s="205"/>
      <c r="D16" s="205"/>
      <c r="E16" s="205"/>
      <c r="F16" s="205"/>
      <c r="G16" s="205"/>
      <c r="H16" s="205"/>
      <c r="I16" s="43"/>
      <c r="J16" s="43"/>
    </row>
    <row r="17" spans="2:10" x14ac:dyDescent="0.2">
      <c r="B17" s="205"/>
      <c r="C17" s="205"/>
      <c r="D17" s="205"/>
      <c r="E17" s="205"/>
      <c r="F17" s="205"/>
      <c r="G17" s="205"/>
      <c r="H17" s="205"/>
      <c r="I17" s="43"/>
      <c r="J17" s="43"/>
    </row>
    <row r="18" spans="2:10" x14ac:dyDescent="0.2">
      <c r="B18" s="205"/>
      <c r="C18" s="205"/>
      <c r="D18" s="205"/>
      <c r="E18" s="205"/>
      <c r="F18" s="205"/>
      <c r="G18" s="205"/>
      <c r="H18" s="205"/>
      <c r="I18" s="43"/>
      <c r="J18" s="43"/>
    </row>
    <row r="19" spans="2:10" x14ac:dyDescent="0.2">
      <c r="B19" s="205"/>
      <c r="C19" s="205"/>
      <c r="D19" s="205"/>
      <c r="E19" s="205"/>
      <c r="F19" s="205"/>
      <c r="G19" s="205"/>
      <c r="H19" s="205"/>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85" t="s">
        <v>753</v>
      </c>
      <c r="C3" s="205"/>
      <c r="D3" s="205"/>
      <c r="E3" s="205"/>
      <c r="F3" s="205"/>
      <c r="G3" s="205"/>
      <c r="H3" s="205"/>
      <c r="I3" s="117"/>
    </row>
    <row r="4" spans="2:9" ht="13.5" customHeight="1" x14ac:dyDescent="0.2">
      <c r="B4" s="296" t="s">
        <v>754</v>
      </c>
      <c r="C4" s="205"/>
      <c r="D4" s="205"/>
      <c r="E4" s="205"/>
      <c r="F4" s="205"/>
      <c r="G4" s="205"/>
      <c r="H4" s="205"/>
      <c r="I4" s="43"/>
    </row>
    <row r="5" spans="2:9" x14ac:dyDescent="0.2">
      <c r="B5" s="205"/>
      <c r="C5" s="205"/>
      <c r="D5" s="205"/>
      <c r="E5" s="205"/>
      <c r="F5" s="205"/>
      <c r="G5" s="205"/>
      <c r="H5" s="205"/>
      <c r="I5" s="43"/>
    </row>
    <row r="6" spans="2:9" x14ac:dyDescent="0.2">
      <c r="B6" s="205"/>
      <c r="C6" s="205"/>
      <c r="D6" s="205"/>
      <c r="E6" s="205"/>
      <c r="F6" s="205"/>
      <c r="G6" s="205"/>
      <c r="H6" s="205"/>
      <c r="I6" s="43"/>
    </row>
    <row r="7" spans="2:9" x14ac:dyDescent="0.2">
      <c r="B7" s="205"/>
      <c r="C7" s="205"/>
      <c r="D7" s="205"/>
      <c r="E7" s="205"/>
      <c r="F7" s="205"/>
      <c r="G7" s="205"/>
      <c r="H7" s="205"/>
      <c r="I7" s="43"/>
    </row>
    <row r="8" spans="2:9" x14ac:dyDescent="0.2">
      <c r="B8" s="205"/>
      <c r="C8" s="205"/>
      <c r="D8" s="205"/>
      <c r="E8" s="205"/>
      <c r="F8" s="205"/>
      <c r="G8" s="205"/>
      <c r="H8" s="205"/>
      <c r="I8" s="43"/>
    </row>
    <row r="9" spans="2:9" x14ac:dyDescent="0.2">
      <c r="B9" s="205"/>
      <c r="C9" s="205"/>
      <c r="D9" s="205"/>
      <c r="E9" s="205"/>
      <c r="F9" s="205"/>
      <c r="G9" s="205"/>
      <c r="H9" s="205"/>
      <c r="I9" s="43"/>
    </row>
    <row r="10" spans="2:9" x14ac:dyDescent="0.2">
      <c r="B10" s="205"/>
      <c r="C10" s="205"/>
      <c r="D10" s="205"/>
      <c r="E10" s="205"/>
      <c r="F10" s="205"/>
      <c r="G10" s="205"/>
      <c r="H10" s="205"/>
      <c r="I10" s="43"/>
    </row>
    <row r="11" spans="2:9" x14ac:dyDescent="0.2">
      <c r="B11" s="205"/>
      <c r="C11" s="205"/>
      <c r="D11" s="205"/>
      <c r="E11" s="205"/>
      <c r="F11" s="205"/>
      <c r="G11" s="205"/>
      <c r="H11" s="205"/>
      <c r="I11" s="43"/>
    </row>
    <row r="12" spans="2:9" x14ac:dyDescent="0.2">
      <c r="B12" s="205"/>
      <c r="C12" s="205"/>
      <c r="D12" s="205"/>
      <c r="E12" s="205"/>
      <c r="F12" s="205"/>
      <c r="G12" s="205"/>
      <c r="H12" s="205"/>
      <c r="I12" s="43"/>
    </row>
    <row r="13" spans="2:9" x14ac:dyDescent="0.2">
      <c r="B13" s="205"/>
      <c r="C13" s="205"/>
      <c r="D13" s="205"/>
      <c r="E13" s="205"/>
      <c r="F13" s="205"/>
      <c r="G13" s="205"/>
      <c r="H13" s="205"/>
      <c r="I13" s="43"/>
    </row>
    <row r="14" spans="2:9" x14ac:dyDescent="0.2">
      <c r="B14" s="205"/>
      <c r="C14" s="205"/>
      <c r="D14" s="205"/>
      <c r="E14" s="205"/>
      <c r="F14" s="205"/>
      <c r="G14" s="205"/>
      <c r="H14" s="205"/>
      <c r="I14" s="43"/>
    </row>
    <row r="15" spans="2:9" x14ac:dyDescent="0.2">
      <c r="B15" s="205"/>
      <c r="C15" s="205"/>
      <c r="D15" s="205"/>
      <c r="E15" s="205"/>
      <c r="F15" s="205"/>
      <c r="G15" s="205"/>
      <c r="H15" s="205"/>
      <c r="I15" s="43"/>
    </row>
    <row r="16" spans="2:9" x14ac:dyDescent="0.2">
      <c r="B16" s="205"/>
      <c r="C16" s="205"/>
      <c r="D16" s="205"/>
      <c r="E16" s="205"/>
      <c r="F16" s="205"/>
      <c r="G16" s="205"/>
      <c r="H16" s="205"/>
      <c r="I16" s="43"/>
    </row>
    <row r="17" spans="2:9" x14ac:dyDescent="0.2">
      <c r="B17" s="205"/>
      <c r="C17" s="205"/>
      <c r="D17" s="205"/>
      <c r="E17" s="205"/>
      <c r="F17" s="205"/>
      <c r="G17" s="205"/>
      <c r="H17" s="205"/>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755</v>
      </c>
      <c r="B2" s="3" t="s">
        <v>756</v>
      </c>
      <c r="C2" s="3" t="s">
        <v>757</v>
      </c>
      <c r="D2" s="3" t="s">
        <v>758</v>
      </c>
      <c r="E2" s="3" t="s">
        <v>759</v>
      </c>
      <c r="F2" s="3" t="s">
        <v>760</v>
      </c>
      <c r="G2" s="2" t="s">
        <v>761</v>
      </c>
      <c r="H2" s="3" t="s">
        <v>762</v>
      </c>
      <c r="I2" s="3" t="s">
        <v>763</v>
      </c>
      <c r="J2" s="2" t="s">
        <v>764</v>
      </c>
      <c r="K2" s="2" t="s">
        <v>765</v>
      </c>
      <c r="L2" s="2" t="s">
        <v>766</v>
      </c>
      <c r="M2" s="3" t="s">
        <v>767</v>
      </c>
      <c r="N2" s="1" t="s">
        <v>768</v>
      </c>
    </row>
    <row r="3" spans="1:14" ht="15" customHeight="1" x14ac:dyDescent="0.25">
      <c r="A3" s="1">
        <f>+Tabla15[[#This Row],[1]]</f>
        <v>1</v>
      </c>
      <c r="B3" s="5" t="s">
        <v>769</v>
      </c>
      <c r="C3" s="1">
        <v>1</v>
      </c>
      <c r="D3" s="1">
        <f>+IF(Tabla15[[#This Row],[NOMBRE DE LA CAUSA 2018]]=0,0,1)</f>
        <v>1</v>
      </c>
      <c r="E3" s="1">
        <f>+E2+Tabla15[[#This Row],[NOMBRE DE LA CAUSA 2019]]</f>
        <v>1</v>
      </c>
      <c r="F3" s="1">
        <f>+Tabla15[[#This Row],[0]]*Tabla15[[#This Row],[NOMBRE DE LA CAUSA 2019]]</f>
        <v>1</v>
      </c>
      <c r="G3" s="1" t="s">
        <v>770</v>
      </c>
      <c r="I3" s="5" t="s">
        <v>771</v>
      </c>
      <c r="K3" s="5" t="s">
        <v>772</v>
      </c>
      <c r="L3" s="5" t="s">
        <v>773</v>
      </c>
      <c r="M3" s="4">
        <v>2311</v>
      </c>
      <c r="N3" s="1" t="str">
        <f>+Tabla15[[#This Row],[NOMBRE DE LA CAUSA 2017]]</f>
        <v>ACCESION POR ALUVION</v>
      </c>
    </row>
    <row r="4" spans="1:14" ht="15" customHeight="1" x14ac:dyDescent="0.25">
      <c r="A4" s="1">
        <f>+Tabla15[[#This Row],[1]]</f>
        <v>2</v>
      </c>
      <c r="B4" s="1" t="s">
        <v>774</v>
      </c>
      <c r="C4" s="1">
        <v>1</v>
      </c>
      <c r="D4" s="1">
        <f>+IF(Tabla15[[#This Row],[NOMBRE DE LA CAUSA 2018]]=0,0,1)</f>
        <v>1</v>
      </c>
      <c r="E4" s="1">
        <f>+E3+Tabla15[[#This Row],[NOMBRE DE LA CAUSA 2019]]</f>
        <v>2</v>
      </c>
      <c r="F4" s="1">
        <f>+Tabla15[[#This Row],[0]]*Tabla15[[#This Row],[NOMBRE DE LA CAUSA 2019]]</f>
        <v>2</v>
      </c>
      <c r="G4" s="1" t="s">
        <v>775</v>
      </c>
      <c r="J4" s="1" t="s">
        <v>776</v>
      </c>
      <c r="K4" s="1" t="s">
        <v>772</v>
      </c>
      <c r="L4" s="1" t="s">
        <v>777</v>
      </c>
      <c r="M4" s="4">
        <v>822</v>
      </c>
      <c r="N4" s="1" t="str">
        <f>+Tabla15[[#This Row],[NOMBRE DE LA CAUSA 2017]]</f>
        <v>ACCESO CARNAL O ACTO SEXUAL CON INCAPAZ DE RESISTIR</v>
      </c>
    </row>
    <row r="5" spans="1:14" ht="15" customHeight="1" x14ac:dyDescent="0.25">
      <c r="A5" s="1">
        <f>+Tabla15[[#This Row],[1]]</f>
        <v>3</v>
      </c>
      <c r="B5" s="1" t="s">
        <v>778</v>
      </c>
      <c r="C5" s="1">
        <v>1</v>
      </c>
      <c r="D5" s="1">
        <f>+IF(Tabla15[[#This Row],[NOMBRE DE LA CAUSA 2018]]=0,0,1)</f>
        <v>1</v>
      </c>
      <c r="E5" s="1">
        <f>+E4+Tabla15[[#This Row],[NOMBRE DE LA CAUSA 2019]]</f>
        <v>3</v>
      </c>
      <c r="F5" s="1">
        <f>+Tabla15[[#This Row],[0]]*Tabla15[[#This Row],[NOMBRE DE LA CAUSA 2019]]</f>
        <v>3</v>
      </c>
      <c r="G5" s="1" t="s">
        <v>775</v>
      </c>
      <c r="J5" s="1" t="s">
        <v>776</v>
      </c>
      <c r="K5" s="1" t="s">
        <v>772</v>
      </c>
      <c r="L5" s="1" t="s">
        <v>779</v>
      </c>
      <c r="M5" s="4">
        <v>174</v>
      </c>
      <c r="N5" s="1" t="str">
        <f>+Tabla15[[#This Row],[NOMBRE DE LA CAUSA 2017]]</f>
        <v>ACCESO CARNAL O ACTO SEXUAL VIOLENTO</v>
      </c>
    </row>
    <row r="6" spans="1:14" ht="15" customHeight="1" x14ac:dyDescent="0.25">
      <c r="A6" s="1">
        <f>+Tabla15[[#This Row],[1]]</f>
        <v>4</v>
      </c>
      <c r="B6" s="1" t="s">
        <v>780</v>
      </c>
      <c r="C6" s="1">
        <v>1</v>
      </c>
      <c r="D6" s="1">
        <f>+IF(Tabla15[[#This Row],[NOMBRE DE LA CAUSA 2018]]=0,0,1)</f>
        <v>1</v>
      </c>
      <c r="E6" s="1">
        <f>+E5+Tabla15[[#This Row],[NOMBRE DE LA CAUSA 2019]]</f>
        <v>4</v>
      </c>
      <c r="F6" s="1">
        <f>+Tabla15[[#This Row],[0]]*Tabla15[[#This Row],[NOMBRE DE LA CAUSA 2019]]</f>
        <v>4</v>
      </c>
      <c r="G6" s="1" t="s">
        <v>775</v>
      </c>
      <c r="J6" s="1" t="s">
        <v>776</v>
      </c>
      <c r="K6" s="1" t="s">
        <v>772</v>
      </c>
      <c r="L6" s="1" t="s">
        <v>781</v>
      </c>
      <c r="M6" s="4">
        <v>517</v>
      </c>
      <c r="N6" s="1" t="str">
        <f>+Tabla15[[#This Row],[NOMBRE DE LA CAUSA 2017]]</f>
        <v>ACCIDENTE DE TRABAJO O ENFERMEDAD PROFESIONAL POR CULPA PATRONAL</v>
      </c>
    </row>
    <row r="7" spans="1:14" ht="15" customHeight="1" x14ac:dyDescent="0.25">
      <c r="A7" s="1">
        <f>+Tabla15[[#This Row],[1]]</f>
        <v>5</v>
      </c>
      <c r="B7" s="1" t="s">
        <v>782</v>
      </c>
      <c r="C7" s="1">
        <v>1</v>
      </c>
      <c r="D7" s="1">
        <f>+IF(Tabla15[[#This Row],[NOMBRE DE LA CAUSA 2018]]=0,0,1)</f>
        <v>1</v>
      </c>
      <c r="E7" s="1">
        <f>+E6+Tabla15[[#This Row],[NOMBRE DE LA CAUSA 2019]]</f>
        <v>5</v>
      </c>
      <c r="F7" s="1">
        <f>+Tabla15[[#This Row],[0]]*Tabla15[[#This Row],[NOMBRE DE LA CAUSA 2019]]</f>
        <v>5</v>
      </c>
      <c r="G7" s="1" t="s">
        <v>775</v>
      </c>
      <c r="J7" s="1" t="s">
        <v>776</v>
      </c>
      <c r="K7" s="1" t="s">
        <v>772</v>
      </c>
      <c r="L7" s="1" t="s">
        <v>783</v>
      </c>
      <c r="M7" s="4">
        <v>459</v>
      </c>
      <c r="N7" s="1" t="str">
        <f>+Tabla15[[#This Row],[NOMBRE DE LA CAUSA 2017]]</f>
        <v>ACOSO LABORAL</v>
      </c>
    </row>
    <row r="8" spans="1:14" ht="15" customHeight="1" x14ac:dyDescent="0.25">
      <c r="A8" s="1">
        <f>+Tabla15[[#This Row],[1]]</f>
        <v>6</v>
      </c>
      <c r="B8" s="1" t="s">
        <v>784</v>
      </c>
      <c r="C8" s="1">
        <v>1</v>
      </c>
      <c r="D8" s="1">
        <f>+IF(Tabla15[[#This Row],[NOMBRE DE LA CAUSA 2018]]=0,0,1)</f>
        <v>1</v>
      </c>
      <c r="E8" s="1">
        <f>+E7+Tabla15[[#This Row],[NOMBRE DE LA CAUSA 2019]]</f>
        <v>6</v>
      </c>
      <c r="F8" s="1">
        <f>+Tabla15[[#This Row],[0]]*Tabla15[[#This Row],[NOMBRE DE LA CAUSA 2019]]</f>
        <v>6</v>
      </c>
      <c r="G8" s="1" t="s">
        <v>775</v>
      </c>
      <c r="J8" s="1" t="s">
        <v>776</v>
      </c>
      <c r="K8" s="1" t="s">
        <v>772</v>
      </c>
      <c r="L8" s="1" t="s">
        <v>785</v>
      </c>
      <c r="M8" s="4">
        <v>823</v>
      </c>
      <c r="N8" s="1" t="str">
        <f>+Tabla15[[#This Row],[NOMBRE DE LA CAUSA 2017]]</f>
        <v>ACOSO SEXUAL</v>
      </c>
    </row>
    <row r="9" spans="1:14" ht="15" customHeight="1" x14ac:dyDescent="0.25">
      <c r="A9" s="1">
        <f>+Tabla15[[#This Row],[1]]</f>
        <v>7</v>
      </c>
      <c r="B9" s="1" t="s">
        <v>786</v>
      </c>
      <c r="C9" s="1">
        <v>1</v>
      </c>
      <c r="D9" s="1">
        <f>+IF(Tabla15[[#This Row],[NOMBRE DE LA CAUSA 2018]]=0,0,1)</f>
        <v>1</v>
      </c>
      <c r="E9" s="1">
        <f>+E8+Tabla15[[#This Row],[NOMBRE DE LA CAUSA 2019]]</f>
        <v>7</v>
      </c>
      <c r="F9" s="1">
        <f>+Tabla15[[#This Row],[0]]*Tabla15[[#This Row],[NOMBRE DE LA CAUSA 2019]]</f>
        <v>7</v>
      </c>
      <c r="G9" s="1" t="s">
        <v>775</v>
      </c>
      <c r="J9" s="1" t="s">
        <v>776</v>
      </c>
      <c r="K9" s="1" t="s">
        <v>772</v>
      </c>
      <c r="L9" s="1" t="s">
        <v>787</v>
      </c>
      <c r="M9" s="4">
        <v>669</v>
      </c>
      <c r="N9" s="1" t="str">
        <f>+Tabla15[[#This Row],[NOMBRE DE LA CAUSA 2017]]</f>
        <v>ACTOS SEXUALES CON MENOR DE CATORCE AÑOS</v>
      </c>
    </row>
    <row r="10" spans="1:14" ht="15" customHeight="1" x14ac:dyDescent="0.25">
      <c r="A10" s="1">
        <f>+Tabla15[[#This Row],[1]]</f>
        <v>8</v>
      </c>
      <c r="B10" s="1" t="s">
        <v>788</v>
      </c>
      <c r="C10" s="1">
        <v>1</v>
      </c>
      <c r="D10" s="1">
        <f>+IF(Tabla15[[#This Row],[NOMBRE DE LA CAUSA 2018]]=0,0,1)</f>
        <v>1</v>
      </c>
      <c r="E10" s="1">
        <f>+E9+Tabla15[[#This Row],[NOMBRE DE LA CAUSA 2019]]</f>
        <v>8</v>
      </c>
      <c r="F10" s="1">
        <f>+Tabla15[[#This Row],[0]]*Tabla15[[#This Row],[NOMBRE DE LA CAUSA 2019]]</f>
        <v>8</v>
      </c>
      <c r="G10" s="1" t="s">
        <v>775</v>
      </c>
      <c r="J10" s="1" t="s">
        <v>776</v>
      </c>
      <c r="K10" s="1" t="s">
        <v>772</v>
      </c>
      <c r="L10" s="1" t="s">
        <v>789</v>
      </c>
      <c r="M10" s="4">
        <v>349</v>
      </c>
      <c r="N10" s="1" t="str">
        <f>+Tabla15[[#This Row],[NOMBRE DE LA CAUSA 2017]]</f>
        <v>ALLANAMIENTO ILEGAL</v>
      </c>
    </row>
    <row r="11" spans="1:14" ht="15" customHeight="1" x14ac:dyDescent="0.25">
      <c r="A11" s="1">
        <f>+Tabla15[[#This Row],[1]]</f>
        <v>9</v>
      </c>
      <c r="B11" s="5" t="s">
        <v>790</v>
      </c>
      <c r="C11" s="1">
        <v>1</v>
      </c>
      <c r="D11" s="1">
        <f>+IF(Tabla15[[#This Row],[NOMBRE DE LA CAUSA 2018]]=0,0,1)</f>
        <v>1</v>
      </c>
      <c r="E11" s="1">
        <f>+E10+Tabla15[[#This Row],[NOMBRE DE LA CAUSA 2019]]</f>
        <v>9</v>
      </c>
      <c r="F11" s="1">
        <f>+Tabla15[[#This Row],[0]]*Tabla15[[#This Row],[NOMBRE DE LA CAUSA 2019]]</f>
        <v>9</v>
      </c>
      <c r="G11" s="5" t="s">
        <v>775</v>
      </c>
      <c r="I11" s="5" t="s">
        <v>499</v>
      </c>
      <c r="J11" s="1" t="s">
        <v>776</v>
      </c>
      <c r="K11" s="1" t="s">
        <v>772</v>
      </c>
      <c r="L11" s="5" t="s">
        <v>791</v>
      </c>
      <c r="M11" s="4">
        <v>1967</v>
      </c>
      <c r="N11" s="1" t="str">
        <f>+Tabla15[[#This Row],[NOMBRE DE LA CAUSA 2017]]</f>
        <v>APREHENSION ILEGAL DE MERCANCIAS</v>
      </c>
    </row>
    <row r="12" spans="1:14" ht="15" customHeight="1" x14ac:dyDescent="0.25">
      <c r="A12" s="1">
        <f>+Tabla15[[#This Row],[1]]</f>
        <v>10</v>
      </c>
      <c r="B12" s="1" t="s">
        <v>792</v>
      </c>
      <c r="C12" s="1">
        <v>1</v>
      </c>
      <c r="D12" s="1">
        <f>+IF(Tabla15[[#This Row],[NOMBRE DE LA CAUSA 2018]]=0,0,1)</f>
        <v>1</v>
      </c>
      <c r="E12" s="1">
        <f>+E11+Tabla15[[#This Row],[NOMBRE DE LA CAUSA 2019]]</f>
        <v>10</v>
      </c>
      <c r="F12" s="1">
        <f>+Tabla15[[#This Row],[0]]*Tabla15[[#This Row],[NOMBRE DE LA CAUSA 2019]]</f>
        <v>10</v>
      </c>
      <c r="G12" s="5" t="s">
        <v>775</v>
      </c>
      <c r="I12" s="5" t="s">
        <v>499</v>
      </c>
      <c r="J12" s="1" t="s">
        <v>776</v>
      </c>
      <c r="K12" s="1" t="s">
        <v>772</v>
      </c>
      <c r="L12" s="5" t="s">
        <v>793</v>
      </c>
      <c r="M12" s="4">
        <v>1958</v>
      </c>
      <c r="N12" s="1" t="str">
        <f>+Tabla15[[#This Row],[NOMBRE DE LA CAUSA 2017]]</f>
        <v>CADUCIDAD DE LA ACCION SANCIONATORIA ADUANERA</v>
      </c>
    </row>
    <row r="13" spans="1:14" ht="15" customHeight="1" x14ac:dyDescent="0.25">
      <c r="A13" s="1">
        <f>+Tabla15[[#This Row],[1]]</f>
        <v>11</v>
      </c>
      <c r="B13" s="1" t="s">
        <v>794</v>
      </c>
      <c r="C13" s="1">
        <v>1</v>
      </c>
      <c r="D13" s="1">
        <f>+IF(Tabla15[[#This Row],[NOMBRE DE LA CAUSA 2018]]=0,0,1)</f>
        <v>1</v>
      </c>
      <c r="E13" s="1">
        <f>+E12+Tabla15[[#This Row],[NOMBRE DE LA CAUSA 2019]]</f>
        <v>11</v>
      </c>
      <c r="F13" s="1">
        <f>+Tabla15[[#This Row],[0]]*Tabla15[[#This Row],[NOMBRE DE LA CAUSA 2019]]</f>
        <v>11</v>
      </c>
      <c r="G13" s="1" t="s">
        <v>775</v>
      </c>
      <c r="J13" s="1" t="s">
        <v>776</v>
      </c>
      <c r="K13" s="1" t="s">
        <v>772</v>
      </c>
      <c r="L13" s="1" t="s">
        <v>795</v>
      </c>
      <c r="M13" s="4">
        <v>216</v>
      </c>
      <c r="N13" s="1" t="str">
        <f>+Tabla15[[#This Row],[NOMBRE DE LA CAUSA 2017]]</f>
        <v>CAPITALIZACION DE INTERESES</v>
      </c>
    </row>
    <row r="14" spans="1:14" ht="15" customHeight="1" x14ac:dyDescent="0.25">
      <c r="A14" s="1">
        <f>+Tabla15[[#This Row],[1]]</f>
        <v>12</v>
      </c>
      <c r="B14" s="1" t="s">
        <v>796</v>
      </c>
      <c r="C14" s="1">
        <v>1</v>
      </c>
      <c r="D14" s="1">
        <f>+IF(Tabla15[[#This Row],[NOMBRE DE LA CAUSA 2018]]=0,0,1)</f>
        <v>1</v>
      </c>
      <c r="E14" s="1">
        <f>+E13+Tabla15[[#This Row],[NOMBRE DE LA CAUSA 2019]]</f>
        <v>12</v>
      </c>
      <c r="F14" s="1">
        <f>+Tabla15[[#This Row],[0]]*Tabla15[[#This Row],[NOMBRE DE LA CAUSA 2019]]</f>
        <v>12</v>
      </c>
      <c r="G14" s="1" t="s">
        <v>775</v>
      </c>
      <c r="H14" s="6"/>
      <c r="J14" s="1" t="s">
        <v>776</v>
      </c>
      <c r="K14" s="1" t="s">
        <v>772</v>
      </c>
      <c r="L14" s="1" t="s">
        <v>797</v>
      </c>
      <c r="M14" s="4">
        <v>704</v>
      </c>
      <c r="N14" s="1" t="str">
        <f>+Tabla15[[#This Row],[NOMBRE DE LA CAUSA 2017]]</f>
        <v>CAPTACION ILEGAL DE DINERO</v>
      </c>
    </row>
    <row r="15" spans="1:14" ht="15" customHeight="1" x14ac:dyDescent="0.25">
      <c r="A15" s="1">
        <f>+Tabla15[[#This Row],[1]]</f>
        <v>13</v>
      </c>
      <c r="B15" s="1" t="s">
        <v>798</v>
      </c>
      <c r="C15" s="1">
        <v>1</v>
      </c>
      <c r="D15" s="1">
        <f>+IF(Tabla15[[#This Row],[NOMBRE DE LA CAUSA 2018]]=0,0,1)</f>
        <v>1</v>
      </c>
      <c r="E15" s="1">
        <f>+E14+Tabla15[[#This Row],[NOMBRE DE LA CAUSA 2019]]</f>
        <v>13</v>
      </c>
      <c r="F15" s="1">
        <f>+Tabla15[[#This Row],[0]]*Tabla15[[#This Row],[NOMBRE DE LA CAUSA 2019]]</f>
        <v>13</v>
      </c>
      <c r="G15" s="5" t="s">
        <v>775</v>
      </c>
      <c r="J15" s="1" t="s">
        <v>776</v>
      </c>
      <c r="K15" s="1" t="s">
        <v>772</v>
      </c>
      <c r="L15" s="5" t="s">
        <v>799</v>
      </c>
      <c r="M15" s="4">
        <v>1970</v>
      </c>
      <c r="N15" s="1" t="str">
        <f>+Tabla15[[#This Row],[NOMBRE DE LA CAUSA 2017]]</f>
        <v>CAUSA DIAN POR DEFINIR</v>
      </c>
    </row>
    <row r="16" spans="1:14" ht="15" customHeight="1" x14ac:dyDescent="0.25">
      <c r="A16" s="1">
        <f>+Tabla15[[#This Row],[1]]</f>
        <v>14</v>
      </c>
      <c r="B16" s="5" t="s">
        <v>800</v>
      </c>
      <c r="C16" s="1">
        <v>1</v>
      </c>
      <c r="D16" s="1">
        <f>+IF(Tabla15[[#This Row],[NOMBRE DE LA CAUSA 2018]]=0,0,1)</f>
        <v>1</v>
      </c>
      <c r="E16" s="1">
        <f>+E15+Tabla15[[#This Row],[NOMBRE DE LA CAUSA 2019]]</f>
        <v>14</v>
      </c>
      <c r="F16" s="1">
        <f>+Tabla15[[#This Row],[0]]*Tabla15[[#This Row],[NOMBRE DE LA CAUSA 2019]]</f>
        <v>14</v>
      </c>
      <c r="G16" s="1" t="s">
        <v>770</v>
      </c>
      <c r="I16" s="5" t="s">
        <v>771</v>
      </c>
      <c r="K16" s="5" t="s">
        <v>772</v>
      </c>
      <c r="L16" s="5" t="s">
        <v>801</v>
      </c>
      <c r="M16" s="4">
        <v>2313</v>
      </c>
      <c r="N16" s="1" t="str">
        <f>+Tabla15[[#This Row],[NOMBRE DE LA CAUSA 2017]]</f>
        <v>COBRO INDEBIDO DE OBLIGACION</v>
      </c>
    </row>
    <row r="17" spans="1:14" ht="15" customHeight="1" x14ac:dyDescent="0.25">
      <c r="A17" s="1">
        <f>+Tabla15[[#This Row],[1]]</f>
        <v>15</v>
      </c>
      <c r="B17" s="1" t="s">
        <v>802</v>
      </c>
      <c r="C17" s="1">
        <v>1</v>
      </c>
      <c r="D17" s="1">
        <f>+IF(Tabla15[[#This Row],[NOMBRE DE LA CAUSA 2018]]=0,0,1)</f>
        <v>1</v>
      </c>
      <c r="E17" s="1">
        <f>+E16+Tabla15[[#This Row],[NOMBRE DE LA CAUSA 2019]]</f>
        <v>15</v>
      </c>
      <c r="F17" s="1">
        <f>+Tabla15[[#This Row],[0]]*Tabla15[[#This Row],[NOMBRE DE LA CAUSA 2019]]</f>
        <v>15</v>
      </c>
      <c r="G17" s="1" t="s">
        <v>775</v>
      </c>
      <c r="J17" s="1" t="s">
        <v>776</v>
      </c>
      <c r="K17" s="1" t="s">
        <v>772</v>
      </c>
      <c r="L17" s="1" t="s">
        <v>803</v>
      </c>
      <c r="M17" s="4">
        <v>416</v>
      </c>
      <c r="N17" s="1" t="str">
        <f>+Tabla15[[#This Row],[NOMBRE DE LA CAUSA 2017]]</f>
        <v>COMPETENCIA DESLEAL</v>
      </c>
    </row>
    <row r="18" spans="1:14" ht="15" customHeight="1" x14ac:dyDescent="0.25">
      <c r="A18" s="1">
        <f>+Tabla15[[#This Row],[1]]</f>
        <v>16</v>
      </c>
      <c r="B18" s="1" t="s">
        <v>804</v>
      </c>
      <c r="C18" s="1">
        <v>1</v>
      </c>
      <c r="D18" s="1">
        <f>+IF(Tabla15[[#This Row],[NOMBRE DE LA CAUSA 2018]]=0,0,1)</f>
        <v>1</v>
      </c>
      <c r="E18" s="1">
        <f>+E17+Tabla15[[#This Row],[NOMBRE DE LA CAUSA 2019]]</f>
        <v>16</v>
      </c>
      <c r="F18" s="1">
        <f>+Tabla15[[#This Row],[0]]*Tabla15[[#This Row],[NOMBRE DE LA CAUSA 2019]]</f>
        <v>16</v>
      </c>
      <c r="G18" s="1" t="s">
        <v>775</v>
      </c>
      <c r="J18" s="1" t="s">
        <v>776</v>
      </c>
      <c r="K18" s="1" t="s">
        <v>772</v>
      </c>
      <c r="L18" s="1" t="s">
        <v>805</v>
      </c>
      <c r="M18" s="4">
        <v>261</v>
      </c>
      <c r="N18" s="1" t="str">
        <f>+Tabla15[[#This Row],[NOMBRE DE LA CAUSA 2017]]</f>
        <v>CONFIGURACION DEL CONTRATO REALIDAD</v>
      </c>
    </row>
    <row r="19" spans="1:14" ht="15" customHeight="1" x14ac:dyDescent="0.25">
      <c r="A19" s="1">
        <f>+Tabla15[[#This Row],[1]]</f>
        <v>17</v>
      </c>
      <c r="B19" s="1" t="s">
        <v>806</v>
      </c>
      <c r="C19" s="1">
        <v>1</v>
      </c>
      <c r="D19" s="1">
        <f>+IF(Tabla15[[#This Row],[NOMBRE DE LA CAUSA 2018]]=0,0,1)</f>
        <v>1</v>
      </c>
      <c r="E19" s="1">
        <f>+E18+Tabla15[[#This Row],[NOMBRE DE LA CAUSA 2019]]</f>
        <v>17</v>
      </c>
      <c r="F19" s="1">
        <f>+Tabla15[[#This Row],[0]]*Tabla15[[#This Row],[NOMBRE DE LA CAUSA 2019]]</f>
        <v>17</v>
      </c>
      <c r="G19" s="1" t="s">
        <v>775</v>
      </c>
      <c r="J19" s="1" t="s">
        <v>776</v>
      </c>
      <c r="K19" s="1" t="s">
        <v>772</v>
      </c>
      <c r="L19" s="1" t="s">
        <v>807</v>
      </c>
      <c r="M19" s="4">
        <v>422</v>
      </c>
      <c r="N19" s="1" t="str">
        <f>+Tabla15[[#This Row],[NOMBRE DE LA CAUSA 2017]]</f>
        <v>CONSTITUCION DE SERVIDUMBRE</v>
      </c>
    </row>
    <row r="20" spans="1:14" ht="15" customHeight="1" x14ac:dyDescent="0.25">
      <c r="A20" s="1">
        <f>+Tabla15[[#This Row],[1]]</f>
        <v>18</v>
      </c>
      <c r="B20" s="1" t="s">
        <v>808</v>
      </c>
      <c r="C20" s="1">
        <v>1</v>
      </c>
      <c r="D20" s="1">
        <f>+IF(Tabla15[[#This Row],[NOMBRE DE LA CAUSA 2018]]=0,0,1)</f>
        <v>1</v>
      </c>
      <c r="E20" s="1">
        <f>+E19+Tabla15[[#This Row],[NOMBRE DE LA CAUSA 2019]]</f>
        <v>18</v>
      </c>
      <c r="F20" s="1">
        <f>+Tabla15[[#This Row],[0]]*Tabla15[[#This Row],[NOMBRE DE LA CAUSA 2019]]</f>
        <v>18</v>
      </c>
      <c r="G20" s="1" t="s">
        <v>775</v>
      </c>
      <c r="J20" s="1" t="s">
        <v>776</v>
      </c>
      <c r="K20" s="1" t="s">
        <v>772</v>
      </c>
      <c r="L20" s="1" t="s">
        <v>809</v>
      </c>
      <c r="M20" s="4">
        <v>239</v>
      </c>
      <c r="N20" s="1" t="str">
        <f>+Tabla15[[#This Row],[NOMBRE DE LA CAUSA 2017]]</f>
        <v>CONTROVERSIAS SOBRE LAUDO ARBITRAL</v>
      </c>
    </row>
    <row r="21" spans="1:14" ht="15" customHeight="1" x14ac:dyDescent="0.25">
      <c r="A21" s="1">
        <f>+Tabla15[[#This Row],[1]]</f>
        <v>19</v>
      </c>
      <c r="B21" s="1" t="s">
        <v>810</v>
      </c>
      <c r="C21" s="1">
        <v>1</v>
      </c>
      <c r="D21" s="1">
        <f>+IF(Tabla15[[#This Row],[NOMBRE DE LA CAUSA 2018]]=0,0,1)</f>
        <v>1</v>
      </c>
      <c r="E21" s="1">
        <f>+E20+Tabla15[[#This Row],[NOMBRE DE LA CAUSA 2019]]</f>
        <v>19</v>
      </c>
      <c r="F21" s="1">
        <f>+Tabla15[[#This Row],[0]]*Tabla15[[#This Row],[NOMBRE DE LA CAUSA 2019]]</f>
        <v>19</v>
      </c>
      <c r="G21" s="1" t="s">
        <v>775</v>
      </c>
      <c r="J21" s="1" t="s">
        <v>776</v>
      </c>
      <c r="K21" s="1" t="s">
        <v>772</v>
      </c>
      <c r="L21" s="1" t="s">
        <v>811</v>
      </c>
      <c r="M21" s="4">
        <v>2012</v>
      </c>
      <c r="N21" s="1" t="str">
        <f>+Tabla15[[#This Row],[NOMBRE DE LA CAUSA 2017]]</f>
        <v>CUMPLIMIENTO DE REQUISITOS LEGALES PARA LEVANTAMIENTO DE FUERO SINDICAL</v>
      </c>
    </row>
    <row r="22" spans="1:14" ht="15" customHeight="1" x14ac:dyDescent="0.25">
      <c r="A22" s="1">
        <f>+Tabla15[[#This Row],[1]]</f>
        <v>20</v>
      </c>
      <c r="B22" s="1" t="s">
        <v>812</v>
      </c>
      <c r="C22" s="1">
        <v>1</v>
      </c>
      <c r="D22" s="1">
        <f>+IF(Tabla15[[#This Row],[NOMBRE DE LA CAUSA 2018]]=0,0,1)</f>
        <v>1</v>
      </c>
      <c r="E22" s="1">
        <f>+E21+Tabla15[[#This Row],[NOMBRE DE LA CAUSA 2019]]</f>
        <v>20</v>
      </c>
      <c r="F22" s="1">
        <f>+Tabla15[[#This Row],[0]]*Tabla15[[#This Row],[NOMBRE DE LA CAUSA 2019]]</f>
        <v>20</v>
      </c>
      <c r="G22" s="1" t="s">
        <v>813</v>
      </c>
      <c r="H22" s="1" t="s">
        <v>814</v>
      </c>
      <c r="K22" s="1" t="s">
        <v>772</v>
      </c>
      <c r="L22" s="1" t="s">
        <v>815</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816</v>
      </c>
      <c r="C23" s="1">
        <v>1</v>
      </c>
      <c r="D23" s="1">
        <f>+IF(Tabla15[[#This Row],[NOMBRE DE LA CAUSA 2018]]=0,0,1)</f>
        <v>1</v>
      </c>
      <c r="E23" s="1">
        <f>+E22+Tabla15[[#This Row],[NOMBRE DE LA CAUSA 2019]]</f>
        <v>21</v>
      </c>
      <c r="F23" s="1">
        <f>+Tabla15[[#This Row],[0]]*Tabla15[[#This Row],[NOMBRE DE LA CAUSA 2019]]</f>
        <v>21</v>
      </c>
      <c r="G23" s="1" t="s">
        <v>775</v>
      </c>
      <c r="J23" s="1" t="s">
        <v>776</v>
      </c>
      <c r="K23" s="1" t="s">
        <v>772</v>
      </c>
      <c r="L23" s="1" t="s">
        <v>817</v>
      </c>
      <c r="M23" s="4">
        <v>120</v>
      </c>
      <c r="N23" s="1" t="str">
        <f>+Tabla15[[#This Row],[NOMBRE DE LA CAUSA 2017]]</f>
        <v>DAÑO O AMENAZA AMBIENTAL POR ACTIVIDAD AGROPECUARIA</v>
      </c>
    </row>
    <row r="24" spans="1:14" ht="15" customHeight="1" x14ac:dyDescent="0.25">
      <c r="A24" s="1">
        <f>+Tabla15[[#This Row],[1]]</f>
        <v>22</v>
      </c>
      <c r="B24" s="1" t="s">
        <v>818</v>
      </c>
      <c r="C24" s="1">
        <v>1</v>
      </c>
      <c r="D24" s="1">
        <f>+IF(Tabla15[[#This Row],[NOMBRE DE LA CAUSA 2018]]=0,0,1)</f>
        <v>1</v>
      </c>
      <c r="E24" s="1">
        <f>+E23+Tabla15[[#This Row],[NOMBRE DE LA CAUSA 2019]]</f>
        <v>22</v>
      </c>
      <c r="F24" s="1">
        <f>+Tabla15[[#This Row],[0]]*Tabla15[[#This Row],[NOMBRE DE LA CAUSA 2019]]</f>
        <v>22</v>
      </c>
      <c r="G24" s="1" t="s">
        <v>775</v>
      </c>
      <c r="J24" s="1" t="s">
        <v>776</v>
      </c>
      <c r="K24" s="1" t="s">
        <v>772</v>
      </c>
      <c r="L24" s="1" t="s">
        <v>819</v>
      </c>
      <c r="M24" s="4">
        <v>126</v>
      </c>
      <c r="N24" s="1" t="str">
        <f>+Tabla15[[#This Row],[NOMBRE DE LA CAUSA 2017]]</f>
        <v>DAÑO O AMENAZA AMBIENTAL POR ACTIVIDAD DEL SECTOR DE HIDROCARBUROS</v>
      </c>
    </row>
    <row r="25" spans="1:14" ht="15" customHeight="1" x14ac:dyDescent="0.25">
      <c r="A25" s="1">
        <f>+Tabla15[[#This Row],[1]]</f>
        <v>23</v>
      </c>
      <c r="B25" s="1" t="s">
        <v>820</v>
      </c>
      <c r="C25" s="1">
        <v>1</v>
      </c>
      <c r="D25" s="1">
        <f>+IF(Tabla15[[#This Row],[NOMBRE DE LA CAUSA 2018]]=0,0,1)</f>
        <v>1</v>
      </c>
      <c r="E25" s="1">
        <f>+E24+Tabla15[[#This Row],[NOMBRE DE LA CAUSA 2019]]</f>
        <v>23</v>
      </c>
      <c r="F25" s="1">
        <f>+Tabla15[[#This Row],[0]]*Tabla15[[#This Row],[NOMBRE DE LA CAUSA 2019]]</f>
        <v>23</v>
      </c>
      <c r="G25" s="1" t="s">
        <v>775</v>
      </c>
      <c r="J25" s="1" t="s">
        <v>776</v>
      </c>
      <c r="K25" s="1" t="s">
        <v>772</v>
      </c>
      <c r="L25" s="1" t="s">
        <v>821</v>
      </c>
      <c r="M25" s="4">
        <v>119</v>
      </c>
      <c r="N25" s="1" t="str">
        <f>+Tabla15[[#This Row],[NOMBRE DE LA CAUSA 2017]]</f>
        <v>DAÑO O AMENAZA AMBIENTAL POR ACTIVIDAD INDUSTRIAL</v>
      </c>
    </row>
    <row r="26" spans="1:14" ht="15" customHeight="1" x14ac:dyDescent="0.25">
      <c r="A26" s="1">
        <f>+Tabla15[[#This Row],[1]]</f>
        <v>24</v>
      </c>
      <c r="B26" s="1" t="s">
        <v>822</v>
      </c>
      <c r="C26" s="1">
        <v>1</v>
      </c>
      <c r="D26" s="1">
        <f>+IF(Tabla15[[#This Row],[NOMBRE DE LA CAUSA 2018]]=0,0,1)</f>
        <v>1</v>
      </c>
      <c r="E26" s="1">
        <f>+E25+Tabla15[[#This Row],[NOMBRE DE LA CAUSA 2019]]</f>
        <v>24</v>
      </c>
      <c r="F26" s="1">
        <f>+Tabla15[[#This Row],[0]]*Tabla15[[#This Row],[NOMBRE DE LA CAUSA 2019]]</f>
        <v>24</v>
      </c>
      <c r="G26" s="1" t="s">
        <v>775</v>
      </c>
      <c r="J26" s="1" t="s">
        <v>776</v>
      </c>
      <c r="K26" s="1" t="s">
        <v>772</v>
      </c>
      <c r="L26" s="1" t="s">
        <v>823</v>
      </c>
      <c r="M26" s="4">
        <v>118</v>
      </c>
      <c r="N26" s="1" t="str">
        <f>+Tabla15[[#This Row],[NOMBRE DE LA CAUSA 2017]]</f>
        <v>DAÑO O AMENAZA AMBIENTAL POR ACTIVIDAD MINERA</v>
      </c>
    </row>
    <row r="27" spans="1:14" ht="15" customHeight="1" x14ac:dyDescent="0.25">
      <c r="A27" s="1">
        <f>+Tabla15[[#This Row],[1]]</f>
        <v>25</v>
      </c>
      <c r="B27" s="1" t="s">
        <v>824</v>
      </c>
      <c r="C27" s="1">
        <v>1</v>
      </c>
      <c r="D27" s="1">
        <f>+IF(Tabla15[[#This Row],[NOMBRE DE LA CAUSA 2018]]=0,0,1)</f>
        <v>1</v>
      </c>
      <c r="E27" s="1">
        <f>+E26+Tabla15[[#This Row],[NOMBRE DE LA CAUSA 2019]]</f>
        <v>25</v>
      </c>
      <c r="F27" s="1">
        <f>+Tabla15[[#This Row],[0]]*Tabla15[[#This Row],[NOMBRE DE LA CAUSA 2019]]</f>
        <v>25</v>
      </c>
      <c r="G27" s="1" t="s">
        <v>775</v>
      </c>
      <c r="J27" s="1" t="s">
        <v>776</v>
      </c>
      <c r="K27" s="1" t="s">
        <v>772</v>
      </c>
      <c r="L27" s="1" t="s">
        <v>825</v>
      </c>
      <c r="M27" s="4">
        <v>132</v>
      </c>
      <c r="N27" s="1" t="str">
        <f>+Tabla15[[#This Row],[NOMBRE DE LA CAUSA 2017]]</f>
        <v>DAÑO O AMENAZA AMBIENTAL POR ACTO TERRORISTA</v>
      </c>
    </row>
    <row r="28" spans="1:14" ht="15" customHeight="1" x14ac:dyDescent="0.25">
      <c r="A28" s="1">
        <f>+Tabla15[[#This Row],[1]]</f>
        <v>26</v>
      </c>
      <c r="B28" s="1" t="s">
        <v>826</v>
      </c>
      <c r="C28" s="1">
        <v>1</v>
      </c>
      <c r="D28" s="1">
        <f>+IF(Tabla15[[#This Row],[NOMBRE DE LA CAUSA 2018]]=0,0,1)</f>
        <v>1</v>
      </c>
      <c r="E28" s="1">
        <f>+E27+Tabla15[[#This Row],[NOMBRE DE LA CAUSA 2019]]</f>
        <v>26</v>
      </c>
      <c r="F28" s="1">
        <f>+Tabla15[[#This Row],[0]]*Tabla15[[#This Row],[NOMBRE DE LA CAUSA 2019]]</f>
        <v>26</v>
      </c>
      <c r="G28" s="1" t="s">
        <v>775</v>
      </c>
      <c r="J28" s="1" t="s">
        <v>776</v>
      </c>
      <c r="K28" s="1" t="s">
        <v>772</v>
      </c>
      <c r="L28" s="1" t="s">
        <v>827</v>
      </c>
      <c r="M28" s="4">
        <v>129</v>
      </c>
      <c r="N28" s="1" t="str">
        <f>+Tabla15[[#This Row],[NOMBRE DE LA CAUSA 2017]]</f>
        <v>DAÑO O AMENAZA AMBIENTAL POR CONTAMINACION AUDITIVA</v>
      </c>
    </row>
    <row r="29" spans="1:14" ht="15" customHeight="1" x14ac:dyDescent="0.25">
      <c r="A29" s="1">
        <f>+Tabla15[[#This Row],[1]]</f>
        <v>27</v>
      </c>
      <c r="B29" s="1" t="s">
        <v>828</v>
      </c>
      <c r="C29" s="1">
        <v>1</v>
      </c>
      <c r="D29" s="1">
        <f>+IF(Tabla15[[#This Row],[NOMBRE DE LA CAUSA 2018]]=0,0,1)</f>
        <v>1</v>
      </c>
      <c r="E29" s="1">
        <f>+E28+Tabla15[[#This Row],[NOMBRE DE LA CAUSA 2019]]</f>
        <v>27</v>
      </c>
      <c r="F29" s="1">
        <f>+Tabla15[[#This Row],[0]]*Tabla15[[#This Row],[NOMBRE DE LA CAUSA 2019]]</f>
        <v>27</v>
      </c>
      <c r="G29" s="1" t="s">
        <v>775</v>
      </c>
      <c r="J29" s="1" t="s">
        <v>776</v>
      </c>
      <c r="K29" s="1" t="s">
        <v>772</v>
      </c>
      <c r="L29" s="1" t="s">
        <v>829</v>
      </c>
      <c r="M29" s="4">
        <v>268</v>
      </c>
      <c r="N29" s="1" t="str">
        <f>+Tabla15[[#This Row],[NOMBRE DE LA CAUSA 2017]]</f>
        <v>DAÑO O AMENAZA AMBIENTAL POR CONTAMINACION POR OLORES</v>
      </c>
    </row>
    <row r="30" spans="1:14" ht="15" customHeight="1" x14ac:dyDescent="0.25">
      <c r="A30" s="1">
        <f>+Tabla15[[#This Row],[1]]</f>
        <v>28</v>
      </c>
      <c r="B30" s="1" t="s">
        <v>830</v>
      </c>
      <c r="C30" s="1">
        <v>1</v>
      </c>
      <c r="D30" s="1">
        <f>+IF(Tabla15[[#This Row],[NOMBRE DE LA CAUSA 2018]]=0,0,1)</f>
        <v>1</v>
      </c>
      <c r="E30" s="1">
        <f>+E29+Tabla15[[#This Row],[NOMBRE DE LA CAUSA 2019]]</f>
        <v>28</v>
      </c>
      <c r="F30" s="1">
        <f>+Tabla15[[#This Row],[0]]*Tabla15[[#This Row],[NOMBRE DE LA CAUSA 2019]]</f>
        <v>28</v>
      </c>
      <c r="G30" s="1" t="s">
        <v>775</v>
      </c>
      <c r="J30" s="1" t="s">
        <v>776</v>
      </c>
      <c r="K30" s="1" t="s">
        <v>772</v>
      </c>
      <c r="L30" s="1" t="s">
        <v>831</v>
      </c>
      <c r="M30" s="4">
        <v>124</v>
      </c>
      <c r="N30" s="1" t="str">
        <f>+Tabla15[[#This Row],[NOMBRE DE LA CAUSA 2017]]</f>
        <v>DAÑO O AMENAZA AMBIENTAL POR DESVIACION DEL CAUCE DE UN RIO</v>
      </c>
    </row>
    <row r="31" spans="1:14" ht="15" customHeight="1" x14ac:dyDescent="0.25">
      <c r="A31" s="1">
        <f>+Tabla15[[#This Row],[1]]</f>
        <v>29</v>
      </c>
      <c r="B31" s="1" t="s">
        <v>832</v>
      </c>
      <c r="C31" s="1">
        <v>1</v>
      </c>
      <c r="D31" s="1">
        <f>+IF(Tabla15[[#This Row],[NOMBRE DE LA CAUSA 2018]]=0,0,1)</f>
        <v>1</v>
      </c>
      <c r="E31" s="1">
        <f>+E30+Tabla15[[#This Row],[NOMBRE DE LA CAUSA 2019]]</f>
        <v>29</v>
      </c>
      <c r="F31" s="1">
        <f>+Tabla15[[#This Row],[0]]*Tabla15[[#This Row],[NOMBRE DE LA CAUSA 2019]]</f>
        <v>29</v>
      </c>
      <c r="G31" s="1" t="s">
        <v>775</v>
      </c>
      <c r="J31" s="1" t="s">
        <v>776</v>
      </c>
      <c r="K31" s="1" t="s">
        <v>772</v>
      </c>
      <c r="L31" s="1" t="s">
        <v>833</v>
      </c>
      <c r="M31" s="4">
        <v>134</v>
      </c>
      <c r="N31" s="1" t="str">
        <f>+Tabla15[[#This Row],[NOMBRE DE LA CAUSA 2017]]</f>
        <v>DAÑO O AMENAZA AMBIENTAL POR DISPOSICION FINAL DE RESIDUOS NUCLEARES</v>
      </c>
    </row>
    <row r="32" spans="1:14" ht="15" customHeight="1" x14ac:dyDescent="0.25">
      <c r="A32" s="1">
        <f>+Tabla15[[#This Row],[1]]</f>
        <v>30</v>
      </c>
      <c r="B32" s="1" t="s">
        <v>834</v>
      </c>
      <c r="C32" s="1">
        <v>1</v>
      </c>
      <c r="D32" s="1">
        <f>+IF(Tabla15[[#This Row],[NOMBRE DE LA CAUSA 2018]]=0,0,1)</f>
        <v>1</v>
      </c>
      <c r="E32" s="1">
        <f>+E31+Tabla15[[#This Row],[NOMBRE DE LA CAUSA 2019]]</f>
        <v>30</v>
      </c>
      <c r="F32" s="1">
        <f>+Tabla15[[#This Row],[0]]*Tabla15[[#This Row],[NOMBRE DE LA CAUSA 2019]]</f>
        <v>30</v>
      </c>
      <c r="G32" s="1" t="s">
        <v>775</v>
      </c>
      <c r="J32" s="1" t="s">
        <v>776</v>
      </c>
      <c r="K32" s="1" t="s">
        <v>772</v>
      </c>
      <c r="L32" s="1" t="s">
        <v>835</v>
      </c>
      <c r="M32" s="4">
        <v>117</v>
      </c>
      <c r="N32" s="1" t="str">
        <f>+Tabla15[[#This Row],[NOMBRE DE LA CAUSA 2017]]</f>
        <v>DAÑO O AMENAZA AMBIENTAL POR DISPOSICION FINAL DE RESIDUOS SOLIDOS</v>
      </c>
    </row>
    <row r="33" spans="1:14" ht="15" customHeight="1" x14ac:dyDescent="0.25">
      <c r="A33" s="1">
        <f>+Tabla15[[#This Row],[1]]</f>
        <v>31</v>
      </c>
      <c r="B33" s="1" t="s">
        <v>836</v>
      </c>
      <c r="C33" s="1">
        <v>1</v>
      </c>
      <c r="D33" s="1">
        <f>+IF(Tabla15[[#This Row],[NOMBRE DE LA CAUSA 2018]]=0,0,1)</f>
        <v>1</v>
      </c>
      <c r="E33" s="1">
        <f>+E32+Tabla15[[#This Row],[NOMBRE DE LA CAUSA 2019]]</f>
        <v>31</v>
      </c>
      <c r="F33" s="1">
        <f>+Tabla15[[#This Row],[0]]*Tabla15[[#This Row],[NOMBRE DE LA CAUSA 2019]]</f>
        <v>31</v>
      </c>
      <c r="G33" s="1" t="s">
        <v>775</v>
      </c>
      <c r="J33" s="1" t="s">
        <v>776</v>
      </c>
      <c r="K33" s="1" t="s">
        <v>772</v>
      </c>
      <c r="L33" s="1" t="s">
        <v>837</v>
      </c>
      <c r="M33" s="4">
        <v>121</v>
      </c>
      <c r="N33" s="1" t="str">
        <f>+Tabla15[[#This Row],[NOMBRE DE LA CAUSA 2017]]</f>
        <v>DAÑO O AMENAZA AMBIENTAL POR EJECUCION DE OBRA PUBLICA</v>
      </c>
    </row>
    <row r="34" spans="1:14" ht="15" customHeight="1" x14ac:dyDescent="0.25">
      <c r="A34" s="1">
        <f>+Tabla15[[#This Row],[1]]</f>
        <v>32</v>
      </c>
      <c r="B34" s="1" t="s">
        <v>838</v>
      </c>
      <c r="C34" s="1">
        <v>1</v>
      </c>
      <c r="D34" s="1">
        <f>+IF(Tabla15[[#This Row],[NOMBRE DE LA CAUSA 2018]]=0,0,1)</f>
        <v>1</v>
      </c>
      <c r="E34" s="1">
        <f>+E33+Tabla15[[#This Row],[NOMBRE DE LA CAUSA 2019]]</f>
        <v>32</v>
      </c>
      <c r="F34" s="1">
        <f>+Tabla15[[#This Row],[0]]*Tabla15[[#This Row],[NOMBRE DE LA CAUSA 2019]]</f>
        <v>32</v>
      </c>
      <c r="G34" s="1" t="s">
        <v>775</v>
      </c>
      <c r="J34" s="1" t="s">
        <v>776</v>
      </c>
      <c r="K34" s="1" t="s">
        <v>772</v>
      </c>
      <c r="L34" s="1" t="s">
        <v>839</v>
      </c>
      <c r="M34" s="4">
        <v>131</v>
      </c>
      <c r="N34" s="1" t="str">
        <f>+Tabla15[[#This Row],[NOMBRE DE LA CAUSA 2017]]</f>
        <v>DAÑO O AMENAZA AMBIENTAL POR ERRADICACION DE CULTIVOS ILICITOS</v>
      </c>
    </row>
    <row r="35" spans="1:14" ht="15" customHeight="1" x14ac:dyDescent="0.25">
      <c r="A35" s="1">
        <f>+Tabla15[[#This Row],[1]]</f>
        <v>33</v>
      </c>
      <c r="B35" s="1" t="s">
        <v>840</v>
      </c>
      <c r="C35" s="1">
        <v>1</v>
      </c>
      <c r="D35" s="1">
        <f>+IF(Tabla15[[#This Row],[NOMBRE DE LA CAUSA 2018]]=0,0,1)</f>
        <v>1</v>
      </c>
      <c r="E35" s="1">
        <f>+E34+Tabla15[[#This Row],[NOMBRE DE LA CAUSA 2019]]</f>
        <v>33</v>
      </c>
      <c r="F35" s="1">
        <f>+Tabla15[[#This Row],[0]]*Tabla15[[#This Row],[NOMBRE DE LA CAUSA 2019]]</f>
        <v>33</v>
      </c>
      <c r="G35" s="1" t="s">
        <v>775</v>
      </c>
      <c r="J35" s="1" t="s">
        <v>776</v>
      </c>
      <c r="K35" s="1" t="s">
        <v>772</v>
      </c>
      <c r="L35" s="1" t="s">
        <v>841</v>
      </c>
      <c r="M35" s="4">
        <v>123</v>
      </c>
      <c r="N35" s="1" t="str">
        <f>+Tabla15[[#This Row],[NOMBRE DE LA CAUSA 2017]]</f>
        <v>DAÑO O AMENAZA AMBIENTAL POR INCENDIO FORESTAL</v>
      </c>
    </row>
    <row r="36" spans="1:14" ht="15" customHeight="1" x14ac:dyDescent="0.25">
      <c r="A36" s="1">
        <f>+Tabla15[[#This Row],[1]]</f>
        <v>34</v>
      </c>
      <c r="B36" s="1" t="s">
        <v>842</v>
      </c>
      <c r="C36" s="1">
        <v>1</v>
      </c>
      <c r="D36" s="1">
        <f>+IF(Tabla15[[#This Row],[NOMBRE DE LA CAUSA 2018]]=0,0,1)</f>
        <v>1</v>
      </c>
      <c r="E36" s="1">
        <f>+E35+Tabla15[[#This Row],[NOMBRE DE LA CAUSA 2019]]</f>
        <v>34</v>
      </c>
      <c r="F36" s="1">
        <f>+Tabla15[[#This Row],[0]]*Tabla15[[#This Row],[NOMBRE DE LA CAUSA 2019]]</f>
        <v>34</v>
      </c>
      <c r="G36" s="1" t="s">
        <v>775</v>
      </c>
      <c r="J36" s="1" t="s">
        <v>776</v>
      </c>
      <c r="K36" s="1" t="s">
        <v>772</v>
      </c>
      <c r="L36" s="1" t="s">
        <v>843</v>
      </c>
      <c r="M36" s="4">
        <v>273</v>
      </c>
      <c r="N36" s="1" t="str">
        <f>+Tabla15[[#This Row],[NOMBRE DE LA CAUSA 2017]]</f>
        <v>DAÑO O AMENAZA AMBIENTAL POR INDEBIDA DISPOSICION DE DESECHOS HOSPITALARIOS</v>
      </c>
    </row>
    <row r="37" spans="1:14" ht="15" customHeight="1" x14ac:dyDescent="0.25">
      <c r="A37" s="1">
        <f>+Tabla15[[#This Row],[1]]</f>
        <v>35</v>
      </c>
      <c r="B37" s="1" t="s">
        <v>844</v>
      </c>
      <c r="C37" s="1">
        <v>1</v>
      </c>
      <c r="D37" s="1">
        <f>+IF(Tabla15[[#This Row],[NOMBRE DE LA CAUSA 2018]]=0,0,1)</f>
        <v>1</v>
      </c>
      <c r="E37" s="1">
        <f>+E36+Tabla15[[#This Row],[NOMBRE DE LA CAUSA 2019]]</f>
        <v>35</v>
      </c>
      <c r="F37" s="1">
        <f>+Tabla15[[#This Row],[0]]*Tabla15[[#This Row],[NOMBRE DE LA CAUSA 2019]]</f>
        <v>35</v>
      </c>
      <c r="G37" s="1" t="s">
        <v>775</v>
      </c>
      <c r="J37" s="1" t="s">
        <v>776</v>
      </c>
      <c r="K37" s="1" t="s">
        <v>772</v>
      </c>
      <c r="L37" s="1" t="s">
        <v>845</v>
      </c>
      <c r="M37" s="4">
        <v>116</v>
      </c>
      <c r="N37" s="1" t="str">
        <f>+Tabla15[[#This Row],[NOMBRE DE LA CAUSA 2017]]</f>
        <v>DAÑO O AMENAZA AMBIENTAL POR TALA MASIVA DE ARBOLES</v>
      </c>
    </row>
    <row r="38" spans="1:14" ht="15" customHeight="1" x14ac:dyDescent="0.25">
      <c r="A38" s="1">
        <f>+Tabla15[[#This Row],[1]]</f>
        <v>36</v>
      </c>
      <c r="B38" s="1" t="s">
        <v>846</v>
      </c>
      <c r="C38" s="1">
        <v>1</v>
      </c>
      <c r="D38" s="1">
        <f>+IF(Tabla15[[#This Row],[NOMBRE DE LA CAUSA 2018]]=0,0,1)</f>
        <v>1</v>
      </c>
      <c r="E38" s="1">
        <f>+E37+Tabla15[[#This Row],[NOMBRE DE LA CAUSA 2019]]</f>
        <v>36</v>
      </c>
      <c r="F38" s="1">
        <f>+Tabla15[[#This Row],[0]]*Tabla15[[#This Row],[NOMBRE DE LA CAUSA 2019]]</f>
        <v>36</v>
      </c>
      <c r="G38" s="1" t="s">
        <v>775</v>
      </c>
      <c r="J38" s="1" t="s">
        <v>776</v>
      </c>
      <c r="K38" s="1" t="s">
        <v>772</v>
      </c>
      <c r="L38" s="1" t="s">
        <v>847</v>
      </c>
      <c r="M38" s="4">
        <v>115</v>
      </c>
      <c r="N38" s="1" t="str">
        <f>+Tabla15[[#This Row],[NOMBRE DE LA CAUSA 2017]]</f>
        <v>DAÑO O AMENAZA AMBIENTAL POR VERTIMIENTO DE CONTAMINANTES</v>
      </c>
    </row>
    <row r="39" spans="1:14" ht="15" customHeight="1" x14ac:dyDescent="0.25">
      <c r="A39" s="1">
        <f>+Tabla15[[#This Row],[1]]</f>
        <v>37</v>
      </c>
      <c r="B39" s="1" t="s">
        <v>848</v>
      </c>
      <c r="C39" s="1">
        <v>1</v>
      </c>
      <c r="D39" s="1">
        <f>+IF(Tabla15[[#This Row],[NOMBRE DE LA CAUSA 2018]]=0,0,1)</f>
        <v>1</v>
      </c>
      <c r="E39" s="1">
        <f>+E38+Tabla15[[#This Row],[NOMBRE DE LA CAUSA 2019]]</f>
        <v>37</v>
      </c>
      <c r="F39" s="1">
        <f>+Tabla15[[#This Row],[0]]*Tabla15[[#This Row],[NOMBRE DE LA CAUSA 2019]]</f>
        <v>37</v>
      </c>
      <c r="G39" s="1" t="s">
        <v>813</v>
      </c>
      <c r="H39" s="1" t="s">
        <v>849</v>
      </c>
      <c r="K39" s="1" t="s">
        <v>772</v>
      </c>
      <c r="L39" s="1" t="s">
        <v>850</v>
      </c>
      <c r="M39" s="4">
        <v>2054</v>
      </c>
      <c r="N39" s="1" t="str">
        <f>+Tabla15[[#This Row],[NOMBRE DE LA CAUSA 2017]]</f>
        <v>DAÑOS A BIENES CON AERONAVE OFICIAL</v>
      </c>
    </row>
    <row r="40" spans="1:14" ht="15" customHeight="1" x14ac:dyDescent="0.25">
      <c r="A40" s="1">
        <f>+Tabla15[[#This Row],[1]]</f>
        <v>38</v>
      </c>
      <c r="B40" s="1" t="s">
        <v>851</v>
      </c>
      <c r="C40" s="1">
        <v>1</v>
      </c>
      <c r="D40" s="1">
        <f>+IF(Tabla15[[#This Row],[NOMBRE DE LA CAUSA 2018]]=0,0,1)</f>
        <v>1</v>
      </c>
      <c r="E40" s="1">
        <f>+E39+Tabla15[[#This Row],[NOMBRE DE LA CAUSA 2019]]</f>
        <v>38</v>
      </c>
      <c r="F40" s="1">
        <f>+Tabla15[[#This Row],[0]]*Tabla15[[#This Row],[NOMBRE DE LA CAUSA 2019]]</f>
        <v>38</v>
      </c>
      <c r="G40" s="1" t="s">
        <v>775</v>
      </c>
      <c r="J40" s="1" t="s">
        <v>776</v>
      </c>
      <c r="K40" s="1" t="s">
        <v>772</v>
      </c>
      <c r="L40" s="1" t="s">
        <v>852</v>
      </c>
      <c r="M40" s="4">
        <v>679</v>
      </c>
      <c r="N40" s="1" t="str">
        <f>+Tabla15[[#This Row],[NOMBRE DE LA CAUSA 2017]]</f>
        <v>DAÑOS A BIENES CON ARMA DE DOTACION OFICIAL</v>
      </c>
    </row>
    <row r="41" spans="1:14" ht="15" customHeight="1" x14ac:dyDescent="0.25">
      <c r="A41" s="1">
        <f>+Tabla15[[#This Row],[1]]</f>
        <v>39</v>
      </c>
      <c r="B41" s="1" t="s">
        <v>853</v>
      </c>
      <c r="C41" s="1">
        <v>1</v>
      </c>
      <c r="D41" s="1">
        <f>+IF(Tabla15[[#This Row],[NOMBRE DE LA CAUSA 2018]]=0,0,1)</f>
        <v>1</v>
      </c>
      <c r="E41" s="1">
        <f>+E40+Tabla15[[#This Row],[NOMBRE DE LA CAUSA 2019]]</f>
        <v>39</v>
      </c>
      <c r="F41" s="1">
        <f>+Tabla15[[#This Row],[0]]*Tabla15[[#This Row],[NOMBRE DE LA CAUSA 2019]]</f>
        <v>39</v>
      </c>
      <c r="G41" s="1" t="s">
        <v>813</v>
      </c>
      <c r="H41" s="1" t="s">
        <v>854</v>
      </c>
      <c r="K41" s="1" t="s">
        <v>772</v>
      </c>
      <c r="L41" s="1" t="s">
        <v>855</v>
      </c>
      <c r="M41" s="4">
        <v>2057</v>
      </c>
      <c r="N41" s="1" t="str">
        <f>+Tabla15[[#This Row],[NOMBRE DE LA CAUSA 2017]]</f>
        <v>DAÑOS A BIENES CON NAVE OFICIAL</v>
      </c>
    </row>
    <row r="42" spans="1:14" ht="15" customHeight="1" x14ac:dyDescent="0.25">
      <c r="A42" s="1">
        <f>+Tabla15[[#This Row],[1]]</f>
        <v>40</v>
      </c>
      <c r="B42" s="1" t="s">
        <v>856</v>
      </c>
      <c r="C42" s="1">
        <v>1</v>
      </c>
      <c r="D42" s="1">
        <f>+IF(Tabla15[[#This Row],[NOMBRE DE LA CAUSA 2018]]=0,0,1)</f>
        <v>1</v>
      </c>
      <c r="E42" s="1">
        <f>+E41+Tabla15[[#This Row],[NOMBRE DE LA CAUSA 2019]]</f>
        <v>40</v>
      </c>
      <c r="F42" s="1">
        <f>+Tabla15[[#This Row],[0]]*Tabla15[[#This Row],[NOMBRE DE LA CAUSA 2019]]</f>
        <v>40</v>
      </c>
      <c r="G42" s="1" t="s">
        <v>813</v>
      </c>
      <c r="H42" s="1" t="s">
        <v>857</v>
      </c>
      <c r="K42" s="1" t="s">
        <v>772</v>
      </c>
      <c r="L42" s="1" t="s">
        <v>858</v>
      </c>
      <c r="M42" s="4">
        <v>2051</v>
      </c>
      <c r="N42" s="1" t="str">
        <f>+Tabla15[[#This Row],[NOMBRE DE LA CAUSA 2017]]</f>
        <v>DAÑOS A BIENES CON VEHICULO OFICIAL</v>
      </c>
    </row>
    <row r="43" spans="1:14" ht="15" customHeight="1" x14ac:dyDescent="0.25">
      <c r="A43" s="1">
        <f>+Tabla15[[#This Row],[1]]</f>
        <v>41</v>
      </c>
      <c r="B43" s="1" t="s">
        <v>859</v>
      </c>
      <c r="C43" s="1">
        <v>1</v>
      </c>
      <c r="D43" s="1">
        <f>+IF(Tabla15[[#This Row],[NOMBRE DE LA CAUSA 2018]]=0,0,1)</f>
        <v>1</v>
      </c>
      <c r="E43" s="1">
        <f>+E42+Tabla15[[#This Row],[NOMBRE DE LA CAUSA 2019]]</f>
        <v>41</v>
      </c>
      <c r="F43" s="1">
        <f>+Tabla15[[#This Row],[0]]*Tabla15[[#This Row],[NOMBRE DE LA CAUSA 2019]]</f>
        <v>41</v>
      </c>
      <c r="G43" s="1" t="s">
        <v>813</v>
      </c>
      <c r="H43" s="1" t="s">
        <v>860</v>
      </c>
      <c r="K43" s="1" t="s">
        <v>772</v>
      </c>
      <c r="L43" s="1" t="s">
        <v>861</v>
      </c>
      <c r="M43" s="4">
        <v>2127</v>
      </c>
      <c r="N43" s="1" t="str">
        <f>+Tabla15[[#This Row],[NOMBRE DE LA CAUSA 2017]]</f>
        <v>DAÑOS A BIENES EN ACCIDENTE AEREO</v>
      </c>
    </row>
    <row r="44" spans="1:14" ht="15" customHeight="1" x14ac:dyDescent="0.25">
      <c r="A44" s="1">
        <f>+Tabla15[[#This Row],[1]]</f>
        <v>42</v>
      </c>
      <c r="B44" s="1" t="s">
        <v>862</v>
      </c>
      <c r="C44" s="1">
        <v>1</v>
      </c>
      <c r="D44" s="1">
        <f>+IF(Tabla15[[#This Row],[NOMBRE DE LA CAUSA 2018]]=0,0,1)</f>
        <v>1</v>
      </c>
      <c r="E44" s="1">
        <f>+E43+Tabla15[[#This Row],[NOMBRE DE LA CAUSA 2019]]</f>
        <v>42</v>
      </c>
      <c r="F44" s="1">
        <f>+Tabla15[[#This Row],[0]]*Tabla15[[#This Row],[NOMBRE DE LA CAUSA 2019]]</f>
        <v>42</v>
      </c>
      <c r="G44" s="1" t="s">
        <v>813</v>
      </c>
      <c r="H44" s="1" t="s">
        <v>863</v>
      </c>
      <c r="K44" s="1" t="s">
        <v>772</v>
      </c>
      <c r="L44" s="1" t="s">
        <v>864</v>
      </c>
      <c r="M44" s="4">
        <v>2130</v>
      </c>
      <c r="N44" s="1" t="str">
        <f>+Tabla15[[#This Row],[NOMBRE DE LA CAUSA 2017]]</f>
        <v>DAÑOS A BIENES EN ACCIDENTE FLUVIAL</v>
      </c>
    </row>
    <row r="45" spans="1:14" ht="15" customHeight="1" x14ac:dyDescent="0.25">
      <c r="A45" s="1">
        <f>+Tabla15[[#This Row],[1]]</f>
        <v>43</v>
      </c>
      <c r="B45" s="1" t="s">
        <v>865</v>
      </c>
      <c r="C45" s="1">
        <v>1</v>
      </c>
      <c r="D45" s="1">
        <f>+IF(Tabla15[[#This Row],[NOMBRE DE LA CAUSA 2018]]=0,0,1)</f>
        <v>1</v>
      </c>
      <c r="E45" s="1">
        <f>+E44+Tabla15[[#This Row],[NOMBRE DE LA CAUSA 2019]]</f>
        <v>43</v>
      </c>
      <c r="F45" s="1">
        <f>+Tabla15[[#This Row],[0]]*Tabla15[[#This Row],[NOMBRE DE LA CAUSA 2019]]</f>
        <v>43</v>
      </c>
      <c r="G45" s="1" t="s">
        <v>813</v>
      </c>
      <c r="H45" s="1" t="s">
        <v>863</v>
      </c>
      <c r="K45" s="1" t="s">
        <v>772</v>
      </c>
      <c r="L45" s="1" t="s">
        <v>866</v>
      </c>
      <c r="M45" s="4">
        <v>2133</v>
      </c>
      <c r="N45" s="1" t="str">
        <f>+Tabla15[[#This Row],[NOMBRE DE LA CAUSA 2017]]</f>
        <v>DAÑOS A BIENES EN ACCIDENTE MARITIMO</v>
      </c>
    </row>
    <row r="46" spans="1:14" ht="15" customHeight="1" x14ac:dyDescent="0.25">
      <c r="A46" s="1">
        <f>+Tabla15[[#This Row],[1]]</f>
        <v>44</v>
      </c>
      <c r="B46" s="1" t="s">
        <v>867</v>
      </c>
      <c r="C46" s="1">
        <v>1</v>
      </c>
      <c r="D46" s="1">
        <f>+IF(Tabla15[[#This Row],[NOMBRE DE LA CAUSA 2018]]=0,0,1)</f>
        <v>1</v>
      </c>
      <c r="E46" s="1">
        <f>+E45+Tabla15[[#This Row],[NOMBRE DE LA CAUSA 2019]]</f>
        <v>44</v>
      </c>
      <c r="F46" s="1">
        <f>+Tabla15[[#This Row],[0]]*Tabla15[[#This Row],[NOMBRE DE LA CAUSA 2019]]</f>
        <v>44</v>
      </c>
      <c r="G46" s="1" t="s">
        <v>813</v>
      </c>
      <c r="H46" s="1" t="s">
        <v>868</v>
      </c>
      <c r="K46" s="1" t="s">
        <v>772</v>
      </c>
      <c r="L46" s="1" t="s">
        <v>869</v>
      </c>
      <c r="M46" s="4">
        <v>2091</v>
      </c>
      <c r="N46" s="1" t="str">
        <f>+Tabla15[[#This Row],[NOMBRE DE LA CAUSA 2017]]</f>
        <v>DAÑOS A BIENES EN COMBATE O ENFRENTAMIENTO</v>
      </c>
    </row>
    <row r="47" spans="1:14" ht="15" customHeight="1" x14ac:dyDescent="0.25">
      <c r="A47" s="1">
        <f>+Tabla15[[#This Row],[1]]</f>
        <v>45</v>
      </c>
      <c r="B47" s="1" t="s">
        <v>870</v>
      </c>
      <c r="C47" s="1">
        <v>1</v>
      </c>
      <c r="D47" s="1">
        <f>+IF(Tabla15[[#This Row],[NOMBRE DE LA CAUSA 2018]]=0,0,1)</f>
        <v>1</v>
      </c>
      <c r="E47" s="1">
        <f>+E46+Tabla15[[#This Row],[NOMBRE DE LA CAUSA 2019]]</f>
        <v>45</v>
      </c>
      <c r="F47" s="1">
        <f>+Tabla15[[#This Row],[0]]*Tabla15[[#This Row],[NOMBRE DE LA CAUSA 2019]]</f>
        <v>45</v>
      </c>
      <c r="G47" s="1" t="s">
        <v>813</v>
      </c>
      <c r="H47" s="1" t="s">
        <v>868</v>
      </c>
      <c r="K47" s="1" t="s">
        <v>772</v>
      </c>
      <c r="L47" s="1" t="s">
        <v>871</v>
      </c>
      <c r="M47" s="4">
        <v>2094</v>
      </c>
      <c r="N47" s="1" t="str">
        <f>+Tabla15[[#This Row],[NOMBRE DE LA CAUSA 2017]]</f>
        <v>DAÑOS A BIENES EN ENFRENTAMIENTO ENTRE TROPAS</v>
      </c>
    </row>
    <row r="48" spans="1:14" ht="15" customHeight="1" x14ac:dyDescent="0.25">
      <c r="A48" s="1">
        <f>+Tabla15[[#This Row],[1]]</f>
        <v>46</v>
      </c>
      <c r="B48" s="1" t="s">
        <v>872</v>
      </c>
      <c r="C48" s="1">
        <v>1</v>
      </c>
      <c r="D48" s="1">
        <f>+IF(Tabla15[[#This Row],[NOMBRE DE LA CAUSA 2018]]=0,0,1)</f>
        <v>1</v>
      </c>
      <c r="E48" s="1">
        <f>+E47+Tabla15[[#This Row],[NOMBRE DE LA CAUSA 2019]]</f>
        <v>46</v>
      </c>
      <c r="F48" s="1">
        <f>+Tabla15[[#This Row],[0]]*Tabla15[[#This Row],[NOMBRE DE LA CAUSA 2019]]</f>
        <v>46</v>
      </c>
      <c r="G48" s="1" t="s">
        <v>813</v>
      </c>
      <c r="H48" s="1" t="s">
        <v>873</v>
      </c>
      <c r="K48" s="1" t="s">
        <v>772</v>
      </c>
      <c r="L48" s="1" t="s">
        <v>874</v>
      </c>
      <c r="M48" s="4">
        <v>2158</v>
      </c>
      <c r="N48" s="1" t="str">
        <f>+Tabla15[[#This Row],[NOMBRE DE LA CAUSA 2017]]</f>
        <v>DAÑOS A BIENES EN ESTABLECIMIENTO EDUCATIVO</v>
      </c>
    </row>
    <row r="49" spans="1:14" ht="15" customHeight="1" x14ac:dyDescent="0.25">
      <c r="A49" s="1">
        <f>+Tabla15[[#This Row],[1]]</f>
        <v>47</v>
      </c>
      <c r="B49" s="1" t="s">
        <v>875</v>
      </c>
      <c r="C49" s="1">
        <v>1</v>
      </c>
      <c r="D49" s="1">
        <f>+IF(Tabla15[[#This Row],[NOMBRE DE LA CAUSA 2018]]=0,0,1)</f>
        <v>1</v>
      </c>
      <c r="E49" s="1">
        <f>+E48+Tabla15[[#This Row],[NOMBRE DE LA CAUSA 2019]]</f>
        <v>47</v>
      </c>
      <c r="F49" s="1">
        <f>+Tabla15[[#This Row],[0]]*Tabla15[[#This Row],[NOMBRE DE LA CAUSA 2019]]</f>
        <v>47</v>
      </c>
      <c r="G49" s="1" t="s">
        <v>813</v>
      </c>
      <c r="H49" s="1" t="s">
        <v>876</v>
      </c>
      <c r="K49" s="1" t="s">
        <v>772</v>
      </c>
      <c r="L49" s="1" t="s">
        <v>877</v>
      </c>
      <c r="M49" s="4">
        <v>2148</v>
      </c>
      <c r="N49" s="1" t="str">
        <f>+Tabla15[[#This Row],[NOMBRE DE LA CAUSA 2017]]</f>
        <v>DAÑOS A BIENES EN MANIFESTACION PUBLICA</v>
      </c>
    </row>
    <row r="50" spans="1:14" ht="15" customHeight="1" x14ac:dyDescent="0.25">
      <c r="A50" s="1">
        <f>+Tabla15[[#This Row],[1]]</f>
        <v>48</v>
      </c>
      <c r="B50" s="1" t="s">
        <v>878</v>
      </c>
      <c r="C50" s="1">
        <v>1</v>
      </c>
      <c r="D50" s="1">
        <f>+IF(Tabla15[[#This Row],[NOMBRE DE LA CAUSA 2018]]=0,0,1)</f>
        <v>1</v>
      </c>
      <c r="E50" s="1">
        <f>+E49+Tabla15[[#This Row],[NOMBRE DE LA CAUSA 2019]]</f>
        <v>48</v>
      </c>
      <c r="F50" s="1">
        <f>+Tabla15[[#This Row],[0]]*Tabla15[[#This Row],[NOMBRE DE LA CAUSA 2019]]</f>
        <v>48</v>
      </c>
      <c r="G50" s="1" t="s">
        <v>813</v>
      </c>
      <c r="H50" s="1" t="s">
        <v>879</v>
      </c>
      <c r="K50" s="1" t="s">
        <v>772</v>
      </c>
      <c r="L50" s="1" t="s">
        <v>880</v>
      </c>
      <c r="M50" s="4">
        <v>2189</v>
      </c>
      <c r="N50" s="1" t="str">
        <f>+Tabla15[[#This Row],[NOMBRE DE LA CAUSA 2017]]</f>
        <v>DAÑOS A BIENES EN OPERACION ADMINISTRATIVA</v>
      </c>
    </row>
    <row r="51" spans="1:14" ht="15" customHeight="1" x14ac:dyDescent="0.25">
      <c r="A51" s="1">
        <f>+Tabla15[[#This Row],[1]]</f>
        <v>49</v>
      </c>
      <c r="B51" s="1" t="s">
        <v>881</v>
      </c>
      <c r="C51" s="1">
        <v>1</v>
      </c>
      <c r="D51" s="1">
        <f>+IF(Tabla15[[#This Row],[NOMBRE DE LA CAUSA 2018]]=0,0,1)</f>
        <v>1</v>
      </c>
      <c r="E51" s="1">
        <f>+E50+Tabla15[[#This Row],[NOMBRE DE LA CAUSA 2019]]</f>
        <v>49</v>
      </c>
      <c r="F51" s="1">
        <f>+Tabla15[[#This Row],[0]]*Tabla15[[#This Row],[NOMBRE DE LA CAUSA 2019]]</f>
        <v>49</v>
      </c>
      <c r="G51" s="1" t="s">
        <v>813</v>
      </c>
      <c r="H51" s="1" t="s">
        <v>868</v>
      </c>
      <c r="K51" s="1" t="s">
        <v>772</v>
      </c>
      <c r="L51" s="1" t="s">
        <v>882</v>
      </c>
      <c r="M51" s="4">
        <v>2088</v>
      </c>
      <c r="N51" s="1" t="str">
        <f>+Tabla15[[#This Row],[NOMBRE DE LA CAUSA 2017]]</f>
        <v>DAÑOS A BIENES EN OPERATIVO MILITAR</v>
      </c>
    </row>
    <row r="52" spans="1:14" ht="15" customHeight="1" x14ac:dyDescent="0.25">
      <c r="A52" s="1">
        <f>+Tabla15[[#This Row],[1]]</f>
        <v>50</v>
      </c>
      <c r="B52" s="1" t="s">
        <v>883</v>
      </c>
      <c r="C52" s="1">
        <v>1</v>
      </c>
      <c r="D52" s="1">
        <f>+IF(Tabla15[[#This Row],[NOMBRE DE LA CAUSA 2018]]=0,0,1)</f>
        <v>1</v>
      </c>
      <c r="E52" s="1">
        <f>+E51+Tabla15[[#This Row],[NOMBRE DE LA CAUSA 2019]]</f>
        <v>50</v>
      </c>
      <c r="F52" s="1">
        <f>+Tabla15[[#This Row],[0]]*Tabla15[[#This Row],[NOMBRE DE LA CAUSA 2019]]</f>
        <v>50</v>
      </c>
      <c r="G52" s="1" t="s">
        <v>813</v>
      </c>
      <c r="H52" s="1" t="s">
        <v>884</v>
      </c>
      <c r="K52" s="1" t="s">
        <v>772</v>
      </c>
      <c r="L52" s="1" t="s">
        <v>885</v>
      </c>
      <c r="M52" s="4">
        <v>2195</v>
      </c>
      <c r="N52" s="1" t="str">
        <f>+Tabla15[[#This Row],[NOMBRE DE LA CAUSA 2017]]</f>
        <v>DAÑOS A BIENES EN ZONA DE DISTENSION</v>
      </c>
    </row>
    <row r="53" spans="1:14" ht="15" customHeight="1" x14ac:dyDescent="0.25">
      <c r="A53" s="1">
        <f>+Tabla15[[#This Row],[1]]</f>
        <v>51</v>
      </c>
      <c r="B53" s="1" t="s">
        <v>886</v>
      </c>
      <c r="C53" s="1">
        <v>1</v>
      </c>
      <c r="D53" s="1">
        <f>+IF(Tabla15[[#This Row],[NOMBRE DE LA CAUSA 2018]]=0,0,1)</f>
        <v>1</v>
      </c>
      <c r="E53" s="1">
        <f>+E52+Tabla15[[#This Row],[NOMBRE DE LA CAUSA 2019]]</f>
        <v>51</v>
      </c>
      <c r="F53" s="1">
        <f>+Tabla15[[#This Row],[0]]*Tabla15[[#This Row],[NOMBRE DE LA CAUSA 2019]]</f>
        <v>51</v>
      </c>
      <c r="G53" s="1" t="s">
        <v>813</v>
      </c>
      <c r="H53" s="1" t="s">
        <v>887</v>
      </c>
      <c r="K53" s="1" t="s">
        <v>772</v>
      </c>
      <c r="L53" s="1" t="s">
        <v>888</v>
      </c>
      <c r="M53" s="4">
        <v>2201</v>
      </c>
      <c r="N53" s="1" t="str">
        <f>+Tabla15[[#This Row],[NOMBRE DE LA CAUSA 2017]]</f>
        <v>DAÑOS A BIENES POR ACTIVIDAD DEL SECTOR DE HIDROCARBUROS</v>
      </c>
    </row>
    <row r="54" spans="1:14" ht="15" customHeight="1" x14ac:dyDescent="0.25">
      <c r="A54" s="1">
        <f>+Tabla15[[#This Row],[1]]</f>
        <v>52</v>
      </c>
      <c r="B54" s="1" t="s">
        <v>889</v>
      </c>
      <c r="C54" s="1">
        <v>1</v>
      </c>
      <c r="D54" s="1">
        <f>+IF(Tabla15[[#This Row],[NOMBRE DE LA CAUSA 2018]]=0,0,1)</f>
        <v>1</v>
      </c>
      <c r="E54" s="1">
        <f>+E53+Tabla15[[#This Row],[NOMBRE DE LA CAUSA 2019]]</f>
        <v>52</v>
      </c>
      <c r="F54" s="1">
        <f>+Tabla15[[#This Row],[0]]*Tabla15[[#This Row],[NOMBRE DE LA CAUSA 2019]]</f>
        <v>52</v>
      </c>
      <c r="G54" s="1" t="s">
        <v>813</v>
      </c>
      <c r="H54" s="1" t="s">
        <v>887</v>
      </c>
      <c r="K54" s="1" t="s">
        <v>772</v>
      </c>
      <c r="L54" s="1" t="s">
        <v>890</v>
      </c>
      <c r="M54" s="4">
        <v>2198</v>
      </c>
      <c r="N54" s="1" t="str">
        <f>+Tabla15[[#This Row],[NOMBRE DE LA CAUSA 2017]]</f>
        <v>DAÑOS A BIENES POR ACTIVIDAD MINERA</v>
      </c>
    </row>
    <row r="55" spans="1:14" ht="15" customHeight="1" x14ac:dyDescent="0.25">
      <c r="A55" s="1">
        <f>+Tabla15[[#This Row],[1]]</f>
        <v>53</v>
      </c>
      <c r="B55" s="1" t="s">
        <v>891</v>
      </c>
      <c r="C55" s="1">
        <v>1</v>
      </c>
      <c r="D55" s="1">
        <f>+IF(Tabla15[[#This Row],[NOMBRE DE LA CAUSA 2018]]=0,0,1)</f>
        <v>1</v>
      </c>
      <c r="E55" s="1">
        <f>+E54+Tabla15[[#This Row],[NOMBRE DE LA CAUSA 2019]]</f>
        <v>53</v>
      </c>
      <c r="F55" s="1">
        <f>+Tabla15[[#This Row],[0]]*Tabla15[[#This Row],[NOMBRE DE LA CAUSA 2019]]</f>
        <v>53</v>
      </c>
      <c r="G55" s="1" t="s">
        <v>813</v>
      </c>
      <c r="H55" s="1" t="s">
        <v>892</v>
      </c>
      <c r="K55" s="1" t="s">
        <v>772</v>
      </c>
      <c r="L55" s="1" t="s">
        <v>893</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894</v>
      </c>
      <c r="C56" s="1">
        <v>1</v>
      </c>
      <c r="D56" s="1">
        <f>+IF(Tabla15[[#This Row],[NOMBRE DE LA CAUSA 2018]]=0,0,1)</f>
        <v>1</v>
      </c>
      <c r="E56" s="1">
        <f>+E55+Tabla15[[#This Row],[NOMBRE DE LA CAUSA 2019]]</f>
        <v>54</v>
      </c>
      <c r="F56" s="1">
        <f>+Tabla15[[#This Row],[0]]*Tabla15[[#This Row],[NOMBRE DE LA CAUSA 2019]]</f>
        <v>54</v>
      </c>
      <c r="G56" s="1" t="s">
        <v>813</v>
      </c>
      <c r="H56" s="1" t="s">
        <v>895</v>
      </c>
      <c r="K56" s="1" t="s">
        <v>772</v>
      </c>
      <c r="L56" s="1" t="s">
        <v>896</v>
      </c>
      <c r="M56" s="4">
        <v>2145</v>
      </c>
      <c r="N56" s="1" t="str">
        <f>+Tabla15[[#This Row],[NOMBRE DE LA CAUSA 2017]]</f>
        <v>DAÑOS A BIENES POR ACTO TERRORISTA CONTRA POBLACION CIVIL</v>
      </c>
    </row>
    <row r="57" spans="1:14" ht="15" customHeight="1" x14ac:dyDescent="0.25">
      <c r="A57" s="1">
        <f>+Tabla15[[#This Row],[1]]</f>
        <v>55</v>
      </c>
      <c r="B57" s="1" t="s">
        <v>897</v>
      </c>
      <c r="C57" s="1">
        <v>1</v>
      </c>
      <c r="D57" s="1">
        <f>+IF(Tabla15[[#This Row],[NOMBRE DE LA CAUSA 2018]]=0,0,1)</f>
        <v>1</v>
      </c>
      <c r="E57" s="1">
        <f>+E56+Tabla15[[#This Row],[NOMBRE DE LA CAUSA 2019]]</f>
        <v>55</v>
      </c>
      <c r="F57" s="1">
        <f>+Tabla15[[#This Row],[0]]*Tabla15[[#This Row],[NOMBRE DE LA CAUSA 2019]]</f>
        <v>55</v>
      </c>
      <c r="G57" s="1" t="s">
        <v>813</v>
      </c>
      <c r="H57" s="1" t="s">
        <v>898</v>
      </c>
      <c r="K57" s="1" t="s">
        <v>772</v>
      </c>
      <c r="L57" s="1" t="s">
        <v>899</v>
      </c>
      <c r="M57" s="4">
        <v>2136</v>
      </c>
      <c r="N57" s="1" t="str">
        <f>+Tabla15[[#This Row],[NOMBRE DE LA CAUSA 2017]]</f>
        <v>DAÑOS A BIENES POR ALUD DE TIERRA</v>
      </c>
    </row>
    <row r="58" spans="1:14" ht="15" customHeight="1" x14ac:dyDescent="0.25">
      <c r="A58" s="1">
        <f>+Tabla15[[#This Row],[1]]</f>
        <v>56</v>
      </c>
      <c r="B58" s="1" t="s">
        <v>900</v>
      </c>
      <c r="C58" s="1">
        <v>1</v>
      </c>
      <c r="D58" s="1">
        <f>+IF(Tabla15[[#This Row],[NOMBRE DE LA CAUSA 2018]]=0,0,1)</f>
        <v>1</v>
      </c>
      <c r="E58" s="1">
        <f>+E57+Tabla15[[#This Row],[NOMBRE DE LA CAUSA 2019]]</f>
        <v>56</v>
      </c>
      <c r="F58" s="1">
        <f>+Tabla15[[#This Row],[0]]*Tabla15[[#This Row],[NOMBRE DE LA CAUSA 2019]]</f>
        <v>56</v>
      </c>
      <c r="G58" s="1" t="s">
        <v>813</v>
      </c>
      <c r="H58" s="1" t="s">
        <v>901</v>
      </c>
      <c r="K58" s="1" t="s">
        <v>772</v>
      </c>
      <c r="L58" s="1" t="s">
        <v>902</v>
      </c>
      <c r="M58" s="4">
        <v>2121</v>
      </c>
      <c r="N58" s="1" t="str">
        <f>+Tabla15[[#This Row],[NOMBRE DE LA CAUSA 2017]]</f>
        <v>DAÑOS A BIENES POR CAIDA DE ARBOL</v>
      </c>
    </row>
    <row r="59" spans="1:14" ht="15" customHeight="1" x14ac:dyDescent="0.25">
      <c r="A59" s="1">
        <f>+Tabla15[[#This Row],[1]]</f>
        <v>57</v>
      </c>
      <c r="B59" s="1" t="s">
        <v>903</v>
      </c>
      <c r="C59" s="1">
        <v>1</v>
      </c>
      <c r="D59" s="1">
        <f>+IF(Tabla15[[#This Row],[NOMBRE DE LA CAUSA 2018]]=0,0,1)</f>
        <v>1</v>
      </c>
      <c r="E59" s="1">
        <f>+E58+Tabla15[[#This Row],[NOMBRE DE LA CAUSA 2019]]</f>
        <v>57</v>
      </c>
      <c r="F59" s="1">
        <f>+Tabla15[[#This Row],[0]]*Tabla15[[#This Row],[NOMBRE DE LA CAUSA 2019]]</f>
        <v>57</v>
      </c>
      <c r="G59" s="1" t="s">
        <v>813</v>
      </c>
      <c r="H59" s="1" t="s">
        <v>904</v>
      </c>
      <c r="K59" s="1" t="s">
        <v>772</v>
      </c>
      <c r="L59" s="1" t="s">
        <v>905</v>
      </c>
      <c r="M59" s="4">
        <v>2109</v>
      </c>
      <c r="N59" s="1" t="str">
        <f>+Tabla15[[#This Row],[NOMBRE DE LA CAUSA 2017]]</f>
        <v>DAÑOS A BIENES POR CONDUCCION DE ENERGIA ELECTRICA</v>
      </c>
    </row>
    <row r="60" spans="1:14" ht="15" customHeight="1" x14ac:dyDescent="0.25">
      <c r="A60" s="1">
        <f>+Tabla15[[#This Row],[1]]</f>
        <v>58</v>
      </c>
      <c r="B60" s="1" t="s">
        <v>906</v>
      </c>
      <c r="C60" s="1">
        <v>1</v>
      </c>
      <c r="D60" s="1">
        <f>+IF(Tabla15[[#This Row],[NOMBRE DE LA CAUSA 2018]]=0,0,1)</f>
        <v>1</v>
      </c>
      <c r="E60" s="1">
        <f>+E59+Tabla15[[#This Row],[NOMBRE DE LA CAUSA 2019]]</f>
        <v>58</v>
      </c>
      <c r="F60" s="1">
        <f>+Tabla15[[#This Row],[0]]*Tabla15[[#This Row],[NOMBRE DE LA CAUSA 2019]]</f>
        <v>58</v>
      </c>
      <c r="G60" s="1" t="s">
        <v>775</v>
      </c>
      <c r="J60" s="1" t="s">
        <v>776</v>
      </c>
      <c r="K60" s="1" t="s">
        <v>772</v>
      </c>
      <c r="L60" s="1" t="s">
        <v>907</v>
      </c>
      <c r="M60" s="4">
        <v>136</v>
      </c>
      <c r="N60" s="1" t="str">
        <f>+Tabla15[[#This Row],[NOMBRE DE LA CAUSA 2017]]</f>
        <v>DAÑOS A BIENES POR EJECUCION DE OBRA PUBLICA</v>
      </c>
    </row>
    <row r="61" spans="1:14" ht="15" customHeight="1" x14ac:dyDescent="0.25">
      <c r="A61" s="1">
        <f>+Tabla15[[#This Row],[1]]</f>
        <v>59</v>
      </c>
      <c r="B61" s="1" t="s">
        <v>908</v>
      </c>
      <c r="C61" s="1">
        <v>1</v>
      </c>
      <c r="D61" s="1">
        <f>+IF(Tabla15[[#This Row],[NOMBRE DE LA CAUSA 2018]]=0,0,1)</f>
        <v>1</v>
      </c>
      <c r="E61" s="1">
        <f>+E60+Tabla15[[#This Row],[NOMBRE DE LA CAUSA 2019]]</f>
        <v>59</v>
      </c>
      <c r="F61" s="1">
        <f>+Tabla15[[#This Row],[0]]*Tabla15[[#This Row],[NOMBRE DE LA CAUSA 2019]]</f>
        <v>59</v>
      </c>
      <c r="G61" s="1" t="s">
        <v>813</v>
      </c>
      <c r="H61" s="1" t="s">
        <v>909</v>
      </c>
      <c r="K61" s="1" t="s">
        <v>772</v>
      </c>
      <c r="L61" s="1" t="s">
        <v>910</v>
      </c>
      <c r="M61" s="4">
        <v>2172</v>
      </c>
      <c r="N61" s="1" t="str">
        <f>+Tabla15[[#This Row],[NOMBRE DE LA CAUSA 2017]]</f>
        <v>DAÑOS A BIENES POR FALTA DE ADOPCION DE MEDIDAS DE PROTECCION Y SEGURIDAD</v>
      </c>
    </row>
    <row r="62" spans="1:14" ht="15" customHeight="1" x14ac:dyDescent="0.25">
      <c r="A62" s="1">
        <f>+Tabla15[[#This Row],[1]]</f>
        <v>60</v>
      </c>
      <c r="B62" s="1" t="s">
        <v>911</v>
      </c>
      <c r="C62" s="1">
        <v>1</v>
      </c>
      <c r="D62" s="1">
        <f>+IF(Tabla15[[#This Row],[NOMBRE DE LA CAUSA 2018]]=0,0,1)</f>
        <v>1</v>
      </c>
      <c r="E62" s="1">
        <f>+E61+Tabla15[[#This Row],[NOMBRE DE LA CAUSA 2019]]</f>
        <v>60</v>
      </c>
      <c r="F62" s="1">
        <f>+Tabla15[[#This Row],[0]]*Tabla15[[#This Row],[NOMBRE DE LA CAUSA 2019]]</f>
        <v>60</v>
      </c>
      <c r="G62" s="1" t="s">
        <v>813</v>
      </c>
      <c r="H62" s="1" t="s">
        <v>912</v>
      </c>
      <c r="K62" s="1" t="s">
        <v>772</v>
      </c>
      <c r="L62" s="1" t="s">
        <v>913</v>
      </c>
      <c r="M62" s="4">
        <v>2118</v>
      </c>
      <c r="N62" s="1" t="str">
        <f>+Tabla15[[#This Row],[NOMBRE DE LA CAUSA 2017]]</f>
        <v>DAÑOS A BIENES POR FALTA DE ILUMINACION EN LA VIA PUBLICA</v>
      </c>
    </row>
    <row r="63" spans="1:14" ht="15" customHeight="1" x14ac:dyDescent="0.25">
      <c r="A63" s="1">
        <f>+Tabla15[[#This Row],[1]]</f>
        <v>61</v>
      </c>
      <c r="B63" s="1" t="s">
        <v>914</v>
      </c>
      <c r="C63" s="1">
        <v>1</v>
      </c>
      <c r="D63" s="1">
        <f>+IF(Tabla15[[#This Row],[NOMBRE DE LA CAUSA 2018]]=0,0,1)</f>
        <v>1</v>
      </c>
      <c r="E63" s="1">
        <f>+E62+Tabla15[[#This Row],[NOMBRE DE LA CAUSA 2019]]</f>
        <v>61</v>
      </c>
      <c r="F63" s="1">
        <f>+Tabla15[[#This Row],[0]]*Tabla15[[#This Row],[NOMBRE DE LA CAUSA 2019]]</f>
        <v>61</v>
      </c>
      <c r="G63" s="1" t="s">
        <v>813</v>
      </c>
      <c r="H63" s="1" t="s">
        <v>912</v>
      </c>
      <c r="K63" s="1" t="s">
        <v>772</v>
      </c>
      <c r="L63" s="13" t="s">
        <v>915</v>
      </c>
      <c r="M63" s="4">
        <v>2115</v>
      </c>
      <c r="N63" s="1" t="str">
        <f>+Tabla15[[#This Row],[NOMBRE DE LA CAUSA 2017]]</f>
        <v>DAÑOS A BIENES POR FALTA DE SEÑALIZACION EN LA VIA PUBLICA</v>
      </c>
    </row>
    <row r="64" spans="1:14" ht="15" customHeight="1" x14ac:dyDescent="0.25">
      <c r="A64" s="1">
        <f>+Tabla15[[#This Row],[1]]</f>
        <v>62</v>
      </c>
      <c r="B64" s="14" t="s">
        <v>916</v>
      </c>
      <c r="C64" s="1">
        <v>1</v>
      </c>
      <c r="D64" s="1">
        <f>+IF(Tabla15[[#This Row],[NOMBRE DE LA CAUSA 2018]]=0,0,1)</f>
        <v>1</v>
      </c>
      <c r="E64" s="1">
        <f>+E63+Tabla15[[#This Row],[NOMBRE DE LA CAUSA 2019]]</f>
        <v>62</v>
      </c>
      <c r="F64" s="1">
        <f>+Tabla15[[#This Row],[0]]*Tabla15[[#This Row],[NOMBRE DE LA CAUSA 2019]]</f>
        <v>62</v>
      </c>
      <c r="G64" s="1" t="s">
        <v>813</v>
      </c>
      <c r="H64" s="1" t="s">
        <v>909</v>
      </c>
      <c r="K64" s="1" t="s">
        <v>772</v>
      </c>
      <c r="L64" s="1" t="s">
        <v>917</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918</v>
      </c>
      <c r="C65" s="1">
        <v>1</v>
      </c>
      <c r="D65" s="1">
        <f>+IF(Tabla15[[#This Row],[NOMBRE DE LA CAUSA 2018]]=0,0,1)</f>
        <v>1</v>
      </c>
      <c r="E65" s="1">
        <f>+E64+Tabla15[[#This Row],[NOMBRE DE LA CAUSA 2019]]</f>
        <v>63</v>
      </c>
      <c r="F65" s="1">
        <f>+Tabla15[[#This Row],[0]]*Tabla15[[#This Row],[NOMBRE DE LA CAUSA 2019]]</f>
        <v>63</v>
      </c>
      <c r="G65" s="1" t="s">
        <v>813</v>
      </c>
      <c r="H65" s="1" t="s">
        <v>919</v>
      </c>
      <c r="K65" s="1" t="s">
        <v>772</v>
      </c>
      <c r="L65" s="1" t="s">
        <v>920</v>
      </c>
      <c r="M65" s="4">
        <v>2139</v>
      </c>
      <c r="N65" s="1" t="str">
        <f>+Tabla15[[#This Row],[NOMBRE DE LA CAUSA 2017]]</f>
        <v>DAÑOS A BIENES POR INUNDACION</v>
      </c>
    </row>
    <row r="66" spans="1:14" ht="15" customHeight="1" x14ac:dyDescent="0.25">
      <c r="A66" s="1">
        <f>+Tabla15[[#This Row],[1]]</f>
        <v>64</v>
      </c>
      <c r="B66" s="13" t="s">
        <v>921</v>
      </c>
      <c r="C66" s="1">
        <v>1</v>
      </c>
      <c r="D66" s="1">
        <f>+IF(Tabla15[[#This Row],[NOMBRE DE LA CAUSA 2018]]=0,0,1)</f>
        <v>1</v>
      </c>
      <c r="E66" s="1">
        <f>+E65+Tabla15[[#This Row],[NOMBRE DE LA CAUSA 2019]]</f>
        <v>64</v>
      </c>
      <c r="F66" s="1">
        <f>+Tabla15[[#This Row],[0]]*Tabla15[[#This Row],[NOMBRE DE LA CAUSA 2019]]</f>
        <v>64</v>
      </c>
      <c r="G66" s="1" t="s">
        <v>813</v>
      </c>
      <c r="H66" s="1" t="s">
        <v>909</v>
      </c>
      <c r="K66" s="1" t="s">
        <v>772</v>
      </c>
      <c r="L66" s="1" t="s">
        <v>922</v>
      </c>
      <c r="M66" s="4">
        <v>2178</v>
      </c>
      <c r="N66" s="1" t="str">
        <f>+Tabla15[[#This Row],[NOMBRE DE LA CAUSA 2017]]</f>
        <v>DAÑOS A BIENES POR MODIFICACION O REDUCCION DE LAS MEDIDAS DE PROTECCION Y SEGURIDAD</v>
      </c>
    </row>
    <row r="67" spans="1:14" ht="15" customHeight="1" x14ac:dyDescent="0.25">
      <c r="A67" s="1">
        <f>+Tabla15[[#This Row],[1]]</f>
        <v>65</v>
      </c>
      <c r="B67" s="1" t="s">
        <v>923</v>
      </c>
      <c r="C67" s="1">
        <v>1</v>
      </c>
      <c r="D67" s="1">
        <f>+IF(Tabla15[[#This Row],[NOMBRE DE LA CAUSA 2018]]=0,0,1)</f>
        <v>1</v>
      </c>
      <c r="E67" s="1">
        <f>+E66+Tabla15[[#This Row],[NOMBRE DE LA CAUSA 2019]]</f>
        <v>65</v>
      </c>
      <c r="F67" s="1">
        <f>+Tabla15[[#This Row],[0]]*Tabla15[[#This Row],[NOMBRE DE LA CAUSA 2019]]</f>
        <v>65</v>
      </c>
      <c r="G67" s="1" t="s">
        <v>813</v>
      </c>
      <c r="H67" s="1" t="s">
        <v>924</v>
      </c>
      <c r="K67" s="1" t="s">
        <v>772</v>
      </c>
      <c r="L67" s="1" t="s">
        <v>925</v>
      </c>
      <c r="M67" s="4">
        <v>2124</v>
      </c>
      <c r="N67" s="1" t="str">
        <f>+Tabla15[[#This Row],[NOMBRE DE LA CAUSA 2017]]</f>
        <v>DAÑOS A BIENES POR RUINA DE EDIFICACION PUBLICA</v>
      </c>
    </row>
    <row r="68" spans="1:14" ht="15" customHeight="1" x14ac:dyDescent="0.25">
      <c r="A68" s="1">
        <f>+Tabla15[[#This Row],[1]]</f>
        <v>66</v>
      </c>
      <c r="B68" s="1" t="s">
        <v>926</v>
      </c>
      <c r="C68" s="1">
        <v>1</v>
      </c>
      <c r="D68" s="1">
        <f>+IF(Tabla15[[#This Row],[NOMBRE DE LA CAUSA 2018]]=0,0,1)</f>
        <v>1</v>
      </c>
      <c r="E68" s="1">
        <f>+E67+Tabla15[[#This Row],[NOMBRE DE LA CAUSA 2019]]</f>
        <v>66</v>
      </c>
      <c r="F68" s="1">
        <f>+Tabla15[[#This Row],[0]]*Tabla15[[#This Row],[NOMBRE DE LA CAUSA 2019]]</f>
        <v>66</v>
      </c>
      <c r="G68" s="1" t="s">
        <v>770</v>
      </c>
      <c r="K68" s="1" t="s">
        <v>772</v>
      </c>
      <c r="L68" s="1" t="s">
        <v>927</v>
      </c>
      <c r="M68" s="4">
        <v>2166</v>
      </c>
      <c r="N68" s="1" t="str">
        <f>+Tabla15[[#This Row],[NOMBRE DE LA CAUSA 2017]]</f>
        <v>DAÑOS A BIENES POR SEMOVIENTE DE PROPIEDAD DEL ESTADO</v>
      </c>
    </row>
    <row r="69" spans="1:14" ht="15" customHeight="1" x14ac:dyDescent="0.25">
      <c r="A69" s="1">
        <f>+Tabla15[[#This Row],[1]]</f>
        <v>67</v>
      </c>
      <c r="B69" s="1" t="s">
        <v>928</v>
      </c>
      <c r="C69" s="1">
        <v>1</v>
      </c>
      <c r="D69" s="1">
        <f>+IF(Tabla15[[#This Row],[NOMBRE DE LA CAUSA 2018]]=0,0,1)</f>
        <v>1</v>
      </c>
      <c r="E69" s="1">
        <f>+E68+Tabla15[[#This Row],[NOMBRE DE LA CAUSA 2019]]</f>
        <v>67</v>
      </c>
      <c r="F69" s="1">
        <f>+Tabla15[[#This Row],[0]]*Tabla15[[#This Row],[NOMBRE DE LA CAUSA 2019]]</f>
        <v>67</v>
      </c>
      <c r="G69" s="1" t="s">
        <v>813</v>
      </c>
      <c r="H69" s="1" t="s">
        <v>929</v>
      </c>
      <c r="K69" s="1" t="s">
        <v>772</v>
      </c>
      <c r="L69" s="1" t="s">
        <v>930</v>
      </c>
      <c r="M69" s="4">
        <v>2161</v>
      </c>
      <c r="N69" s="1" t="str">
        <f>+Tabla15[[#This Row],[NOMBRE DE LA CAUSA 2017]]</f>
        <v>DAÑOS A BIENES POR USO EXCESIVO DE LA FUERZA</v>
      </c>
    </row>
    <row r="70" spans="1:14" ht="15" customHeight="1" x14ac:dyDescent="0.25">
      <c r="A70" s="1">
        <f>+Tabla15[[#This Row],[1]]</f>
        <v>68</v>
      </c>
      <c r="B70" s="1" t="s">
        <v>931</v>
      </c>
      <c r="C70" s="1">
        <v>1</v>
      </c>
      <c r="D70" s="1">
        <f>+IF(Tabla15[[#This Row],[NOMBRE DE LA CAUSA 2018]]=0,0,1)</f>
        <v>1</v>
      </c>
      <c r="E70" s="1">
        <f>+E69+Tabla15[[#This Row],[NOMBRE DE LA CAUSA 2019]]</f>
        <v>68</v>
      </c>
      <c r="F70" s="1">
        <f>+Tabla15[[#This Row],[0]]*Tabla15[[#This Row],[NOMBRE DE LA CAUSA 2019]]</f>
        <v>68</v>
      </c>
      <c r="G70" s="1" t="s">
        <v>813</v>
      </c>
      <c r="H70" s="1" t="s">
        <v>932</v>
      </c>
      <c r="K70" s="1" t="s">
        <v>772</v>
      </c>
      <c r="L70" s="14" t="s">
        <v>933</v>
      </c>
      <c r="M70" s="4">
        <v>2112</v>
      </c>
      <c r="N70" s="1" t="str">
        <f>+Tabla15[[#This Row],[NOMBRE DE LA CAUSA 2017]]</f>
        <v>DAÑOS A BIENES POR VIA PUBLICA EN MAL ESTADO</v>
      </c>
    </row>
    <row r="71" spans="1:14" ht="15" customHeight="1" x14ac:dyDescent="0.25">
      <c r="A71" s="1">
        <f>+Tabla15[[#This Row],[1]]</f>
        <v>69</v>
      </c>
      <c r="B71" s="1" t="s">
        <v>934</v>
      </c>
      <c r="C71" s="1">
        <v>1</v>
      </c>
      <c r="D71" s="1">
        <f>+IF(Tabla15[[#This Row],[NOMBRE DE LA CAUSA 2018]]=0,0,1)</f>
        <v>1</v>
      </c>
      <c r="E71" s="1">
        <f>+E70+Tabla15[[#This Row],[NOMBRE DE LA CAUSA 2019]]</f>
        <v>69</v>
      </c>
      <c r="F71" s="1">
        <f>+Tabla15[[#This Row],[0]]*Tabla15[[#This Row],[NOMBRE DE LA CAUSA 2019]]</f>
        <v>69</v>
      </c>
      <c r="G71" s="1" t="s">
        <v>775</v>
      </c>
      <c r="J71" s="1" t="s">
        <v>776</v>
      </c>
      <c r="K71" s="1" t="s">
        <v>772</v>
      </c>
      <c r="L71" s="1" t="s">
        <v>935</v>
      </c>
      <c r="M71" s="4">
        <v>146</v>
      </c>
      <c r="N71" s="1" t="str">
        <f>+Tabla15[[#This Row],[NOMBRE DE LA CAUSA 2017]]</f>
        <v>DAÑOS CAUSADOS A BIENES EN PROCEDIMIENTO DE POLICIA</v>
      </c>
    </row>
    <row r="72" spans="1:14" ht="15" customHeight="1" x14ac:dyDescent="0.25">
      <c r="A72" s="1">
        <f>+Tabla15[[#This Row],[1]]</f>
        <v>70</v>
      </c>
      <c r="B72" s="1" t="s">
        <v>936</v>
      </c>
      <c r="C72" s="1">
        <v>1</v>
      </c>
      <c r="D72" s="1">
        <f>+IF(Tabla15[[#This Row],[NOMBRE DE LA CAUSA 2018]]=0,0,1)</f>
        <v>1</v>
      </c>
      <c r="E72" s="1">
        <f>+E71+Tabla15[[#This Row],[NOMBRE DE LA CAUSA 2019]]</f>
        <v>70</v>
      </c>
      <c r="F72" s="1">
        <f>+Tabla15[[#This Row],[0]]*Tabla15[[#This Row],[NOMBRE DE LA CAUSA 2019]]</f>
        <v>70</v>
      </c>
      <c r="G72" s="1" t="s">
        <v>775</v>
      </c>
      <c r="J72" s="1" t="s">
        <v>776</v>
      </c>
      <c r="K72" s="1" t="s">
        <v>772</v>
      </c>
      <c r="L72" s="1" t="s">
        <v>937</v>
      </c>
      <c r="M72" s="4">
        <v>555</v>
      </c>
      <c r="N72" s="1" t="str">
        <f>+Tabla15[[#This Row],[NOMBRE DE LA CAUSA 2017]]</f>
        <v>DAÑOS CAUSADOS A BIENES POR GRUPO ARMADO ILEGAL</v>
      </c>
    </row>
    <row r="73" spans="1:14" ht="15" customHeight="1" x14ac:dyDescent="0.25">
      <c r="A73" s="1">
        <f>+Tabla15[[#This Row],[1]]</f>
        <v>71</v>
      </c>
      <c r="B73" s="1" t="s">
        <v>938</v>
      </c>
      <c r="C73" s="1">
        <v>1</v>
      </c>
      <c r="D73" s="1">
        <f>+IF(Tabla15[[#This Row],[NOMBRE DE LA CAUSA 2018]]=0,0,1)</f>
        <v>1</v>
      </c>
      <c r="E73" s="1">
        <f>+E72+Tabla15[[#This Row],[NOMBRE DE LA CAUSA 2019]]</f>
        <v>71</v>
      </c>
      <c r="F73" s="1">
        <f>+Tabla15[[#This Row],[0]]*Tabla15[[#This Row],[NOMBRE DE LA CAUSA 2019]]</f>
        <v>71</v>
      </c>
      <c r="G73" s="1" t="s">
        <v>813</v>
      </c>
      <c r="H73" s="1" t="s">
        <v>814</v>
      </c>
      <c r="K73" s="1" t="s">
        <v>772</v>
      </c>
      <c r="L73" s="1" t="s">
        <v>939</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940</v>
      </c>
      <c r="C74" s="1">
        <v>1</v>
      </c>
      <c r="D74" s="1">
        <f>+IF(Tabla15[[#This Row],[NOMBRE DE LA CAUSA 2018]]=0,0,1)</f>
        <v>1</v>
      </c>
      <c r="E74" s="1">
        <f>+E73+Tabla15[[#This Row],[NOMBRE DE LA CAUSA 2019]]</f>
        <v>72</v>
      </c>
      <c r="F74" s="1">
        <f>+Tabla15[[#This Row],[0]]*Tabla15[[#This Row],[NOMBRE DE LA CAUSA 2019]]</f>
        <v>72</v>
      </c>
      <c r="G74" s="1" t="s">
        <v>813</v>
      </c>
      <c r="H74" s="1" t="s">
        <v>814</v>
      </c>
      <c r="K74" s="1" t="s">
        <v>772</v>
      </c>
      <c r="L74" s="1" t="s">
        <v>941</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942</v>
      </c>
      <c r="C75" s="1">
        <v>1</v>
      </c>
      <c r="D75" s="1">
        <f>+IF(Tabla15[[#This Row],[NOMBRE DE LA CAUSA 2018]]=0,0,1)</f>
        <v>1</v>
      </c>
      <c r="E75" s="1">
        <f>+E74+Tabla15[[#This Row],[NOMBRE DE LA CAUSA 2019]]</f>
        <v>73</v>
      </c>
      <c r="F75" s="1">
        <f>+Tabla15[[#This Row],[0]]*Tabla15[[#This Row],[NOMBRE DE LA CAUSA 2019]]</f>
        <v>73</v>
      </c>
      <c r="G75" s="1" t="s">
        <v>813</v>
      </c>
      <c r="H75" s="1" t="s">
        <v>814</v>
      </c>
      <c r="K75" s="1" t="s">
        <v>772</v>
      </c>
      <c r="L75" s="1" t="s">
        <v>943</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944</v>
      </c>
      <c r="C76" s="1">
        <v>1</v>
      </c>
      <c r="D76" s="1">
        <f>+IF(Tabla15[[#This Row],[NOMBRE DE LA CAUSA 2018]]=0,0,1)</f>
        <v>1</v>
      </c>
      <c r="E76" s="1">
        <f>+E75+Tabla15[[#This Row],[NOMBRE DE LA CAUSA 2019]]</f>
        <v>74</v>
      </c>
      <c r="F76" s="1">
        <f>+Tabla15[[#This Row],[0]]*Tabla15[[#This Row],[NOMBRE DE LA CAUSA 2019]]</f>
        <v>74</v>
      </c>
      <c r="G76" s="1" t="s">
        <v>775</v>
      </c>
      <c r="J76" s="1" t="s">
        <v>776</v>
      </c>
      <c r="K76" s="1" t="s">
        <v>772</v>
      </c>
      <c r="L76" s="1" t="s">
        <v>945</v>
      </c>
      <c r="M76" s="4">
        <v>687</v>
      </c>
      <c r="N76" s="1" t="str">
        <f>+Tabla15[[#This Row],[NOMBRE DE LA CAUSA 2017]]</f>
        <v>DAÑOS CAUSADOS POR MEDIDA DE EXTINCION DE DOMINIO</v>
      </c>
    </row>
    <row r="77" spans="1:14" ht="15" customHeight="1" x14ac:dyDescent="0.25">
      <c r="A77" s="1">
        <f>+Tabla15[[#This Row],[1]]</f>
        <v>75</v>
      </c>
      <c r="B77" s="1" t="s">
        <v>946</v>
      </c>
      <c r="C77" s="1">
        <v>1</v>
      </c>
      <c r="D77" s="1">
        <f>+IF(Tabla15[[#This Row],[NOMBRE DE LA CAUSA 2018]]=0,0,1)</f>
        <v>1</v>
      </c>
      <c r="E77" s="1">
        <f>+E76+Tabla15[[#This Row],[NOMBRE DE LA CAUSA 2019]]</f>
        <v>75</v>
      </c>
      <c r="F77" s="1">
        <f>+Tabla15[[#This Row],[0]]*Tabla15[[#This Row],[NOMBRE DE LA CAUSA 2019]]</f>
        <v>75</v>
      </c>
      <c r="G77" s="1" t="s">
        <v>813</v>
      </c>
      <c r="H77" s="1" t="s">
        <v>947</v>
      </c>
      <c r="K77" s="1" t="s">
        <v>772</v>
      </c>
      <c r="L77" s="1" t="s">
        <v>948</v>
      </c>
      <c r="M77" s="4">
        <v>2168</v>
      </c>
      <c r="N77" s="1" t="str">
        <f>+Tabla15[[#This Row],[NOMBRE DE LA CAUSA 2017]]</f>
        <v>DAÑOS DERIVADOS DE ACTO ADMINISTRATIVO LICITO</v>
      </c>
    </row>
    <row r="78" spans="1:14" ht="15" customHeight="1" x14ac:dyDescent="0.25">
      <c r="A78" s="1">
        <f>+Tabla15[[#This Row],[1]]</f>
        <v>76</v>
      </c>
      <c r="B78" s="1" t="s">
        <v>949</v>
      </c>
      <c r="C78" s="1">
        <v>1</v>
      </c>
      <c r="D78" s="1">
        <f>+IF(Tabla15[[#This Row],[NOMBRE DE LA CAUSA 2018]]=0,0,1)</f>
        <v>1</v>
      </c>
      <c r="E78" s="1">
        <f>+E77+Tabla15[[#This Row],[NOMBRE DE LA CAUSA 2019]]</f>
        <v>76</v>
      </c>
      <c r="F78" s="1">
        <f>+Tabla15[[#This Row],[0]]*Tabla15[[#This Row],[NOMBRE DE LA CAUSA 2019]]</f>
        <v>76</v>
      </c>
      <c r="G78" s="1" t="s">
        <v>813</v>
      </c>
      <c r="H78" s="1" t="s">
        <v>947</v>
      </c>
      <c r="I78" s="1" t="s">
        <v>950</v>
      </c>
      <c r="K78" s="1" t="s">
        <v>772</v>
      </c>
      <c r="L78" s="1" t="s">
        <v>951</v>
      </c>
      <c r="M78" s="4">
        <v>2167</v>
      </c>
      <c r="N78" s="1" t="str">
        <f>+Tabla15[[#This Row],[NOMBRE DE LA CAUSA 2017]]</f>
        <v>DAÑOS DERIVADOS DE LA ACTIVIDAD LEGISLATIVA</v>
      </c>
    </row>
    <row r="79" spans="1:14" ht="15" customHeight="1" x14ac:dyDescent="0.25">
      <c r="A79" s="1">
        <f>+Tabla15[[#This Row],[1]]</f>
        <v>77</v>
      </c>
      <c r="B79" s="1" t="s">
        <v>952</v>
      </c>
      <c r="C79" s="1">
        <v>1</v>
      </c>
      <c r="D79" s="1">
        <f>+IF(Tabla15[[#This Row],[NOMBRE DE LA CAUSA 2018]]=0,0,1)</f>
        <v>1</v>
      </c>
      <c r="E79" s="1">
        <f>+E78+Tabla15[[#This Row],[NOMBRE DE LA CAUSA 2019]]</f>
        <v>77</v>
      </c>
      <c r="F79" s="1">
        <f>+Tabla15[[#This Row],[0]]*Tabla15[[#This Row],[NOMBRE DE LA CAUSA 2019]]</f>
        <v>77</v>
      </c>
      <c r="G79" s="1" t="s">
        <v>770</v>
      </c>
      <c r="K79" s="1" t="s">
        <v>772</v>
      </c>
      <c r="L79" s="1" t="s">
        <v>953</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954</v>
      </c>
      <c r="C80" s="1">
        <v>1</v>
      </c>
      <c r="D80" s="1">
        <f>+IF(Tabla15[[#This Row],[NOMBRE DE LA CAUSA 2018]]=0,0,1)</f>
        <v>1</v>
      </c>
      <c r="E80" s="1">
        <f>+E79+Tabla15[[#This Row],[NOMBRE DE LA CAUSA 2019]]</f>
        <v>78</v>
      </c>
      <c r="F80" s="1">
        <f>+Tabla15[[#This Row],[0]]*Tabla15[[#This Row],[NOMBRE DE LA CAUSA 2019]]</f>
        <v>78</v>
      </c>
      <c r="G80" s="1" t="s">
        <v>775</v>
      </c>
      <c r="J80" s="1" t="s">
        <v>776</v>
      </c>
      <c r="K80" s="1" t="s">
        <v>772</v>
      </c>
      <c r="L80" s="1" t="s">
        <v>955</v>
      </c>
      <c r="M80" s="4">
        <v>192</v>
      </c>
      <c r="N80" s="1" t="str">
        <f>+Tabla15[[#This Row],[NOMBRE DE LA CAUSA 2017]]</f>
        <v>DEFECTUOSO FUNCIONAMIENTO DE LA ADMINISTRACION DE JUSTICIA</v>
      </c>
    </row>
    <row r="81" spans="1:14" ht="15" customHeight="1" x14ac:dyDescent="0.25">
      <c r="A81" s="1">
        <f>+Tabla15[[#This Row],[1]]</f>
        <v>79</v>
      </c>
      <c r="B81" s="5" t="s">
        <v>956</v>
      </c>
      <c r="C81" s="1">
        <v>1</v>
      </c>
      <c r="D81" s="1">
        <f>+IF(Tabla15[[#This Row],[NOMBRE DE LA CAUSA 2018]]=0,0,1)</f>
        <v>1</v>
      </c>
      <c r="E81" s="1">
        <f>+E80+Tabla15[[#This Row],[NOMBRE DE LA CAUSA 2019]]</f>
        <v>79</v>
      </c>
      <c r="F81" s="1">
        <f>+Tabla15[[#This Row],[0]]*Tabla15[[#This Row],[NOMBRE DE LA CAUSA 2019]]</f>
        <v>79</v>
      </c>
      <c r="G81" s="5" t="s">
        <v>775</v>
      </c>
      <c r="J81" s="1" t="s">
        <v>776</v>
      </c>
      <c r="K81" s="1" t="s">
        <v>772</v>
      </c>
      <c r="L81" s="5" t="s">
        <v>957</v>
      </c>
      <c r="M81" s="4">
        <v>1990</v>
      </c>
      <c r="N81" s="1" t="str">
        <f>+Tabla15[[#This Row],[NOMBRE DE LA CAUSA 2017]]</f>
        <v>DENEGACION DE PETICION DE EXTENSION DE JURISPRUDENCIA</v>
      </c>
    </row>
    <row r="82" spans="1:14" ht="15" customHeight="1" x14ac:dyDescent="0.25">
      <c r="A82" s="1">
        <f>+Tabla15[[#This Row],[1]]</f>
        <v>80</v>
      </c>
      <c r="B82" s="1" t="s">
        <v>958</v>
      </c>
      <c r="C82" s="1">
        <v>1</v>
      </c>
      <c r="D82" s="1">
        <f>+IF(Tabla15[[#This Row],[NOMBRE DE LA CAUSA 2018]]=0,0,1)</f>
        <v>1</v>
      </c>
      <c r="E82" s="1">
        <f>+E81+Tabla15[[#This Row],[NOMBRE DE LA CAUSA 2019]]</f>
        <v>80</v>
      </c>
      <c r="F82" s="1">
        <f>+Tabla15[[#This Row],[0]]*Tabla15[[#This Row],[NOMBRE DE LA CAUSA 2019]]</f>
        <v>80</v>
      </c>
      <c r="G82" s="1" t="s">
        <v>775</v>
      </c>
      <c r="J82" s="1" t="s">
        <v>776</v>
      </c>
      <c r="K82" s="1" t="s">
        <v>772</v>
      </c>
      <c r="L82" s="1" t="s">
        <v>959</v>
      </c>
      <c r="M82" s="4">
        <v>346</v>
      </c>
      <c r="N82" s="1" t="str">
        <f>+Tabla15[[#This Row],[NOMBRE DE LA CAUSA 2017]]</f>
        <v>DESAPARICION FORZADA</v>
      </c>
    </row>
    <row r="83" spans="1:14" ht="15" customHeight="1" x14ac:dyDescent="0.25">
      <c r="A83" s="1">
        <f>+Tabla15[[#This Row],[1]]</f>
        <v>81</v>
      </c>
      <c r="B83" s="1" t="s">
        <v>960</v>
      </c>
      <c r="C83" s="1">
        <v>1</v>
      </c>
      <c r="D83" s="1">
        <f>+IF(Tabla15[[#This Row],[NOMBRE DE LA CAUSA 2018]]=0,0,1)</f>
        <v>1</v>
      </c>
      <c r="E83" s="1">
        <f>+E82+Tabla15[[#This Row],[NOMBRE DE LA CAUSA 2019]]</f>
        <v>81</v>
      </c>
      <c r="F83" s="1">
        <f>+Tabla15[[#This Row],[0]]*Tabla15[[#This Row],[NOMBRE DE LA CAUSA 2019]]</f>
        <v>81</v>
      </c>
      <c r="G83" s="1" t="s">
        <v>775</v>
      </c>
      <c r="J83" s="1" t="s">
        <v>776</v>
      </c>
      <c r="K83" s="1" t="s">
        <v>772</v>
      </c>
      <c r="L83" s="1" t="s">
        <v>961</v>
      </c>
      <c r="M83" s="4">
        <v>784</v>
      </c>
      <c r="N83" s="1" t="str">
        <f>+Tabla15[[#This Row],[NOMBRE DE LA CAUSA 2017]]</f>
        <v>DESCONOCIMIENTO DE TRASLADO DE REGIMEN PENSIONAL</v>
      </c>
    </row>
    <row r="84" spans="1:14" ht="15" customHeight="1" x14ac:dyDescent="0.25">
      <c r="A84" s="1">
        <f>+Tabla15[[#This Row],[1]]</f>
        <v>82</v>
      </c>
      <c r="B84" s="1" t="s">
        <v>962</v>
      </c>
      <c r="C84" s="1">
        <v>1</v>
      </c>
      <c r="D84" s="1">
        <f>+IF(Tabla15[[#This Row],[NOMBRE DE LA CAUSA 2018]]=0,0,1)</f>
        <v>1</v>
      </c>
      <c r="E84" s="1">
        <f>+E83+Tabla15[[#This Row],[NOMBRE DE LA CAUSA 2019]]</f>
        <v>82</v>
      </c>
      <c r="F84" s="1">
        <f>+Tabla15[[#This Row],[0]]*Tabla15[[#This Row],[NOMBRE DE LA CAUSA 2019]]</f>
        <v>82</v>
      </c>
      <c r="G84" s="1" t="s">
        <v>775</v>
      </c>
      <c r="J84" s="1" t="s">
        <v>776</v>
      </c>
      <c r="K84" s="1" t="s">
        <v>772</v>
      </c>
      <c r="L84" s="1" t="s">
        <v>963</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964</v>
      </c>
      <c r="C85" s="1">
        <v>1</v>
      </c>
      <c r="D85" s="1">
        <f>+IF(Tabla15[[#This Row],[NOMBRE DE LA CAUSA 2018]]=0,0,1)</f>
        <v>1</v>
      </c>
      <c r="E85" s="1">
        <f>+E84+Tabla15[[#This Row],[NOMBRE DE LA CAUSA 2019]]</f>
        <v>83</v>
      </c>
      <c r="F85" s="1">
        <f>+Tabla15[[#This Row],[0]]*Tabla15[[#This Row],[NOMBRE DE LA CAUSA 2019]]</f>
        <v>83</v>
      </c>
      <c r="G85" s="1" t="s">
        <v>775</v>
      </c>
      <c r="J85" s="1" t="s">
        <v>776</v>
      </c>
      <c r="K85" s="1" t="s">
        <v>772</v>
      </c>
      <c r="L85" s="1" t="s">
        <v>965</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966</v>
      </c>
      <c r="C86" s="1">
        <v>1</v>
      </c>
      <c r="D86" s="1">
        <f>+IF(Tabla15[[#This Row],[NOMBRE DE LA CAUSA 2018]]=0,0,1)</f>
        <v>1</v>
      </c>
      <c r="E86" s="1">
        <f>+E85+Tabla15[[#This Row],[NOMBRE DE LA CAUSA 2019]]</f>
        <v>84</v>
      </c>
      <c r="F86" s="1">
        <f>+Tabla15[[#This Row],[0]]*Tabla15[[#This Row],[NOMBRE DE LA CAUSA 2019]]</f>
        <v>84</v>
      </c>
      <c r="G86" s="1" t="s">
        <v>775</v>
      </c>
      <c r="J86" s="1" t="s">
        <v>776</v>
      </c>
      <c r="K86" s="1" t="s">
        <v>772</v>
      </c>
      <c r="L86" s="1" t="s">
        <v>967</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968</v>
      </c>
      <c r="C87" s="1">
        <v>1</v>
      </c>
      <c r="D87" s="1">
        <f>+IF(Tabla15[[#This Row],[NOMBRE DE LA CAUSA 2018]]=0,0,1)</f>
        <v>1</v>
      </c>
      <c r="E87" s="1">
        <f>+E86+Tabla15[[#This Row],[NOMBRE DE LA CAUSA 2019]]</f>
        <v>85</v>
      </c>
      <c r="F87" s="1">
        <f>+Tabla15[[#This Row],[0]]*Tabla15[[#This Row],[NOMBRE DE LA CAUSA 2019]]</f>
        <v>85</v>
      </c>
      <c r="G87" s="5" t="s">
        <v>775</v>
      </c>
      <c r="J87" s="1" t="s">
        <v>776</v>
      </c>
      <c r="K87" s="1" t="s">
        <v>772</v>
      </c>
      <c r="L87" s="5" t="s">
        <v>969</v>
      </c>
      <c r="M87" s="4">
        <v>855</v>
      </c>
      <c r="N87" s="1" t="str">
        <f>+Tabla15[[#This Row],[NOMBRE DE LA CAUSA 2017]]</f>
        <v>DESCONOCIMIENTO DEL DERECHO A REUBICACION LABORAL</v>
      </c>
    </row>
    <row r="88" spans="1:14" ht="15" customHeight="1" x14ac:dyDescent="0.25">
      <c r="A88" s="1">
        <f>+Tabla15[[#This Row],[1]]</f>
        <v>86</v>
      </c>
      <c r="B88" s="1" t="s">
        <v>970</v>
      </c>
      <c r="C88" s="1">
        <v>1</v>
      </c>
      <c r="D88" s="1">
        <f>+IF(Tabla15[[#This Row],[NOMBRE DE LA CAUSA 2018]]=0,0,1)</f>
        <v>1</v>
      </c>
      <c r="E88" s="1">
        <f>+E87+Tabla15[[#This Row],[NOMBRE DE LA CAUSA 2019]]</f>
        <v>86</v>
      </c>
      <c r="F88" s="1">
        <f>+Tabla15[[#This Row],[0]]*Tabla15[[#This Row],[NOMBRE DE LA CAUSA 2019]]</f>
        <v>86</v>
      </c>
      <c r="G88" s="1" t="s">
        <v>813</v>
      </c>
      <c r="H88" s="1" t="s">
        <v>971</v>
      </c>
      <c r="K88" s="1" t="s">
        <v>772</v>
      </c>
      <c r="L88" s="1" t="s">
        <v>972</v>
      </c>
      <c r="M88" s="4">
        <v>2268</v>
      </c>
      <c r="N88" s="1" t="str">
        <f>+Tabla15[[#This Row],[NOMBRE DE LA CAUSA 2017]]</f>
        <v>DESCONOCIMIENTO DEL FUERO SINDICAL</v>
      </c>
    </row>
    <row r="89" spans="1:14" ht="15" customHeight="1" x14ac:dyDescent="0.25">
      <c r="A89" s="1">
        <f>+Tabla15[[#This Row],[1]]</f>
        <v>87</v>
      </c>
      <c r="B89" s="1" t="s">
        <v>973</v>
      </c>
      <c r="C89" s="1">
        <v>1</v>
      </c>
      <c r="D89" s="1">
        <f>+IF(Tabla15[[#This Row],[NOMBRE DE LA CAUSA 2018]]=0,0,1)</f>
        <v>1</v>
      </c>
      <c r="E89" s="1">
        <f>+E88+Tabla15[[#This Row],[NOMBRE DE LA CAUSA 2019]]</f>
        <v>87</v>
      </c>
      <c r="F89" s="1">
        <f>+Tabla15[[#This Row],[0]]*Tabla15[[#This Row],[NOMBRE DE LA CAUSA 2019]]</f>
        <v>87</v>
      </c>
      <c r="G89" s="1" t="s">
        <v>813</v>
      </c>
      <c r="H89" s="1" t="s">
        <v>971</v>
      </c>
      <c r="K89" s="1" t="s">
        <v>772</v>
      </c>
      <c r="L89" s="1" t="s">
        <v>974</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975</v>
      </c>
      <c r="C90" s="1">
        <v>1</v>
      </c>
      <c r="D90" s="1">
        <f>+IF(Tabla15[[#This Row],[NOMBRE DE LA CAUSA 2018]]=0,0,1)</f>
        <v>1</v>
      </c>
      <c r="E90" s="1">
        <f>+E89+Tabla15[[#This Row],[NOMBRE DE LA CAUSA 2019]]</f>
        <v>88</v>
      </c>
      <c r="F90" s="1">
        <f>+Tabla15[[#This Row],[0]]*Tabla15[[#This Row],[NOMBRE DE LA CAUSA 2019]]</f>
        <v>88</v>
      </c>
      <c r="G90" s="1" t="s">
        <v>775</v>
      </c>
      <c r="J90" s="1" t="s">
        <v>776</v>
      </c>
      <c r="K90" s="1" t="s">
        <v>772</v>
      </c>
      <c r="L90" s="1" t="s">
        <v>976</v>
      </c>
      <c r="M90" s="4">
        <v>1996</v>
      </c>
      <c r="N90" s="1" t="str">
        <f>+Tabla15[[#This Row],[NOMBRE DE LA CAUSA 2017]]</f>
        <v>DESCUENTO DE NOMINA NO AUTORIZADO</v>
      </c>
    </row>
    <row r="91" spans="1:14" ht="15" customHeight="1" x14ac:dyDescent="0.25">
      <c r="A91" s="1">
        <f>+Tabla15[[#This Row],[1]]</f>
        <v>89</v>
      </c>
      <c r="B91" s="1" t="s">
        <v>977</v>
      </c>
      <c r="C91" s="1">
        <v>1</v>
      </c>
      <c r="D91" s="1">
        <f>+IF(Tabla15[[#This Row],[NOMBRE DE LA CAUSA 2018]]=0,0,1)</f>
        <v>1</v>
      </c>
      <c r="E91" s="1">
        <f>+E90+Tabla15[[#This Row],[NOMBRE DE LA CAUSA 2019]]</f>
        <v>89</v>
      </c>
      <c r="F91" s="1">
        <f>+Tabla15[[#This Row],[0]]*Tabla15[[#This Row],[NOMBRE DE LA CAUSA 2019]]</f>
        <v>89</v>
      </c>
      <c r="G91" s="1" t="s">
        <v>775</v>
      </c>
      <c r="J91" s="1" t="s">
        <v>776</v>
      </c>
      <c r="K91" s="1" t="s">
        <v>772</v>
      </c>
      <c r="L91" s="1" t="s">
        <v>978</v>
      </c>
      <c r="M91" s="4">
        <v>783</v>
      </c>
      <c r="N91" s="1" t="str">
        <f>+Tabla15[[#This Row],[NOMBRE DE LA CAUSA 2017]]</f>
        <v>DESCUENTO ILEGAL A LA MESADA PENSIONAL</v>
      </c>
    </row>
    <row r="92" spans="1:14" ht="15" customHeight="1" x14ac:dyDescent="0.25">
      <c r="A92" s="1">
        <f>+Tabla15[[#This Row],[1]]</f>
        <v>90</v>
      </c>
      <c r="B92" s="1" t="s">
        <v>979</v>
      </c>
      <c r="C92" s="1">
        <v>1</v>
      </c>
      <c r="D92" s="1">
        <f>+IF(Tabla15[[#This Row],[NOMBRE DE LA CAUSA 2018]]=0,0,1)</f>
        <v>1</v>
      </c>
      <c r="E92" s="1">
        <f>+E91+Tabla15[[#This Row],[NOMBRE DE LA CAUSA 2019]]</f>
        <v>90</v>
      </c>
      <c r="F92" s="1">
        <f>+Tabla15[[#This Row],[0]]*Tabla15[[#This Row],[NOMBRE DE LA CAUSA 2019]]</f>
        <v>90</v>
      </c>
      <c r="G92" s="1" t="s">
        <v>813</v>
      </c>
      <c r="H92" s="1" t="s">
        <v>980</v>
      </c>
      <c r="K92" s="1" t="s">
        <v>772</v>
      </c>
      <c r="L92" s="1" t="s">
        <v>981</v>
      </c>
      <c r="M92" s="4">
        <v>2034</v>
      </c>
      <c r="N92" s="1" t="str">
        <f>+Tabla15[[#This Row],[NOMBRE DE LA CAUSA 2017]]</f>
        <v>DESEQUILIBRIO ECONOMICO DEL CONTRATO POR ACTOS O HECHOS DE LA ENTIDAD CONTRATANTE</v>
      </c>
    </row>
    <row r="93" spans="1:14" ht="15" customHeight="1" x14ac:dyDescent="0.25">
      <c r="A93" s="1">
        <f>+Tabla15[[#This Row],[1]]</f>
        <v>91</v>
      </c>
      <c r="B93" s="1" t="s">
        <v>982</v>
      </c>
      <c r="C93" s="1">
        <v>1</v>
      </c>
      <c r="D93" s="1">
        <f>+IF(Tabla15[[#This Row],[NOMBRE DE LA CAUSA 2018]]=0,0,1)</f>
        <v>1</v>
      </c>
      <c r="E93" s="1">
        <f>+E92+Tabla15[[#This Row],[NOMBRE DE LA CAUSA 2019]]</f>
        <v>91</v>
      </c>
      <c r="F93" s="1">
        <f>+Tabla15[[#This Row],[0]]*Tabla15[[#This Row],[NOMBRE DE LA CAUSA 2019]]</f>
        <v>91</v>
      </c>
      <c r="G93" s="1" t="s">
        <v>813</v>
      </c>
      <c r="H93" s="1" t="s">
        <v>980</v>
      </c>
      <c r="K93" s="1" t="s">
        <v>772</v>
      </c>
      <c r="L93" s="1" t="s">
        <v>983</v>
      </c>
      <c r="M93" s="4">
        <v>2035</v>
      </c>
      <c r="N93" s="1" t="str">
        <f>+Tabla15[[#This Row],[NOMBRE DE LA CAUSA 2017]]</f>
        <v>DESEQUILIBRIO ECONOMICO DEL CONTRATO POR ACTOS O HECHOS DEL CONTRATISTA</v>
      </c>
    </row>
    <row r="94" spans="1:14" ht="15" customHeight="1" x14ac:dyDescent="0.25">
      <c r="A94" s="1">
        <f>+Tabla15[[#This Row],[1]]</f>
        <v>92</v>
      </c>
      <c r="B94" s="1" t="s">
        <v>984</v>
      </c>
      <c r="C94" s="1">
        <v>1</v>
      </c>
      <c r="D94" s="1">
        <f>+IF(Tabla15[[#This Row],[NOMBRE DE LA CAUSA 2018]]=0,0,1)</f>
        <v>1</v>
      </c>
      <c r="E94" s="1">
        <f>+E93+Tabla15[[#This Row],[NOMBRE DE LA CAUSA 2019]]</f>
        <v>92</v>
      </c>
      <c r="F94" s="1">
        <f>+Tabla15[[#This Row],[0]]*Tabla15[[#This Row],[NOMBRE DE LA CAUSA 2019]]</f>
        <v>92</v>
      </c>
      <c r="G94" s="1" t="s">
        <v>813</v>
      </c>
      <c r="H94" s="1" t="s">
        <v>980</v>
      </c>
      <c r="K94" s="1" t="s">
        <v>772</v>
      </c>
      <c r="L94" s="1" t="s">
        <v>985</v>
      </c>
      <c r="M94" s="4">
        <v>2036</v>
      </c>
      <c r="N94" s="1" t="str">
        <f>+Tabla15[[#This Row],[NOMBRE DE LA CAUSA 2017]]</f>
        <v>DESEQUILIBRIO ECONOMICO DEL CONTRATO POR EL HECHO DEL PRINCIPE</v>
      </c>
    </row>
    <row r="95" spans="1:14" ht="15" customHeight="1" x14ac:dyDescent="0.25">
      <c r="A95" s="1">
        <f>+Tabla15[[#This Row],[1]]</f>
        <v>93</v>
      </c>
      <c r="B95" s="1" t="s">
        <v>986</v>
      </c>
      <c r="C95" s="1">
        <v>1</v>
      </c>
      <c r="D95" s="1">
        <f>+IF(Tabla15[[#This Row],[NOMBRE DE LA CAUSA 2018]]=0,0,1)</f>
        <v>1</v>
      </c>
      <c r="E95" s="1">
        <f>+E94+Tabla15[[#This Row],[NOMBRE DE LA CAUSA 2019]]</f>
        <v>93</v>
      </c>
      <c r="F95" s="1">
        <f>+Tabla15[[#This Row],[0]]*Tabla15[[#This Row],[NOMBRE DE LA CAUSA 2019]]</f>
        <v>93</v>
      </c>
      <c r="G95" s="1" t="s">
        <v>813</v>
      </c>
      <c r="H95" s="1" t="s">
        <v>980</v>
      </c>
      <c r="K95" s="1" t="s">
        <v>772</v>
      </c>
      <c r="L95" s="1" t="s">
        <v>987</v>
      </c>
      <c r="M95" s="4">
        <v>2037</v>
      </c>
      <c r="N95" s="1" t="str">
        <f>+Tabla15[[#This Row],[NOMBRE DE LA CAUSA 2017]]</f>
        <v>DESEQUILIBRIO ECONOMICO DEL CONTRATO POR TEORIA DE LA IMPREVISION</v>
      </c>
    </row>
    <row r="96" spans="1:14" ht="15" customHeight="1" x14ac:dyDescent="0.25">
      <c r="A96" s="1">
        <f>+Tabla15[[#This Row],[1]]</f>
        <v>94</v>
      </c>
      <c r="B96" s="1" t="s">
        <v>988</v>
      </c>
      <c r="C96" s="1">
        <v>1</v>
      </c>
      <c r="D96" s="1">
        <f>+IF(Tabla15[[#This Row],[NOMBRE DE LA CAUSA 2018]]=0,0,1)</f>
        <v>1</v>
      </c>
      <c r="E96" s="1">
        <f>+E95+Tabla15[[#This Row],[NOMBRE DE LA CAUSA 2019]]</f>
        <v>94</v>
      </c>
      <c r="F96" s="1">
        <f>+Tabla15[[#This Row],[0]]*Tabla15[[#This Row],[NOMBRE DE LA CAUSA 2019]]</f>
        <v>94</v>
      </c>
      <c r="G96" s="1" t="s">
        <v>775</v>
      </c>
      <c r="J96" s="1" t="s">
        <v>776</v>
      </c>
      <c r="K96" s="1" t="s">
        <v>772</v>
      </c>
      <c r="L96" s="1" t="s">
        <v>989</v>
      </c>
      <c r="M96" s="4">
        <v>419</v>
      </c>
      <c r="N96" s="1" t="str">
        <f>+Tabla15[[#This Row],[NOMBRE DE LA CAUSA 2017]]</f>
        <v>DESLINDE Y AMOJONAMIENTO</v>
      </c>
    </row>
    <row r="97" spans="1:14" ht="15" customHeight="1" x14ac:dyDescent="0.25">
      <c r="A97" s="1">
        <f>+Tabla15[[#This Row],[1]]</f>
        <v>95</v>
      </c>
      <c r="B97" s="1" t="s">
        <v>990</v>
      </c>
      <c r="C97" s="1">
        <v>1</v>
      </c>
      <c r="D97" s="1">
        <f>+IF(Tabla15[[#This Row],[NOMBRE DE LA CAUSA 2018]]=0,0,1)</f>
        <v>1</v>
      </c>
      <c r="E97" s="1">
        <f>+E96+Tabla15[[#This Row],[NOMBRE DE LA CAUSA 2019]]</f>
        <v>95</v>
      </c>
      <c r="F97" s="1">
        <f>+Tabla15[[#This Row],[0]]*Tabla15[[#This Row],[NOMBRE DE LA CAUSA 2019]]</f>
        <v>95</v>
      </c>
      <c r="G97" s="1" t="s">
        <v>775</v>
      </c>
      <c r="J97" s="1" t="s">
        <v>776</v>
      </c>
      <c r="K97" s="1" t="s">
        <v>772</v>
      </c>
      <c r="L97" s="1" t="s">
        <v>991</v>
      </c>
      <c r="M97" s="4">
        <v>449</v>
      </c>
      <c r="N97" s="1" t="str">
        <f>+Tabla15[[#This Row],[NOMBRE DE LA CAUSA 2017]]</f>
        <v>DESMEJORA EN LAS CONDICIONES LABORALES</v>
      </c>
    </row>
    <row r="98" spans="1:14" ht="15" customHeight="1" x14ac:dyDescent="0.25">
      <c r="A98" s="1">
        <f>+Tabla15[[#This Row],[1]]</f>
        <v>96</v>
      </c>
      <c r="B98" s="1" t="s">
        <v>992</v>
      </c>
      <c r="C98" s="1">
        <v>1</v>
      </c>
      <c r="D98" s="1">
        <f>+IF(Tabla15[[#This Row],[NOMBRE DE LA CAUSA 2018]]=0,0,1)</f>
        <v>1</v>
      </c>
      <c r="E98" s="1">
        <f>+E97+Tabla15[[#This Row],[NOMBRE DE LA CAUSA 2019]]</f>
        <v>96</v>
      </c>
      <c r="F98" s="1">
        <f>+Tabla15[[#This Row],[0]]*Tabla15[[#This Row],[NOMBRE DE LA CAUSA 2019]]</f>
        <v>96</v>
      </c>
      <c r="G98" s="1" t="s">
        <v>770</v>
      </c>
      <c r="K98" s="1" t="s">
        <v>772</v>
      </c>
      <c r="L98" s="1" t="s">
        <v>993</v>
      </c>
      <c r="M98" s="4">
        <v>2204</v>
      </c>
      <c r="N98" s="1" t="str">
        <f>+Tabla15[[#This Row],[NOMBRE DE LA CAUSA 2017]]</f>
        <v>DESPIDO INDIRECTO DE FUNCIONARIO PUBLICO</v>
      </c>
    </row>
    <row r="99" spans="1:14" ht="15" customHeight="1" x14ac:dyDescent="0.25">
      <c r="A99" s="1">
        <f>+Tabla15[[#This Row],[1]]</f>
        <v>97</v>
      </c>
      <c r="B99" s="6" t="s">
        <v>994</v>
      </c>
      <c r="C99" s="1">
        <v>1</v>
      </c>
      <c r="D99" s="1">
        <f>+IF(Tabla15[[#This Row],[NOMBRE DE LA CAUSA 2018]]=0,0,1)</f>
        <v>1</v>
      </c>
      <c r="E99" s="1">
        <f>+E98+Tabla15[[#This Row],[NOMBRE DE LA CAUSA 2019]]</f>
        <v>97</v>
      </c>
      <c r="F99" s="1">
        <f>+Tabla15[[#This Row],[0]]*Tabla15[[#This Row],[NOMBRE DE LA CAUSA 2019]]</f>
        <v>97</v>
      </c>
      <c r="G99" s="1" t="s">
        <v>775</v>
      </c>
      <c r="J99" s="1" t="s">
        <v>776</v>
      </c>
      <c r="K99" s="1" t="s">
        <v>772</v>
      </c>
      <c r="L99" s="1" t="s">
        <v>995</v>
      </c>
      <c r="M99" s="4">
        <v>36</v>
      </c>
      <c r="N99" s="1" t="str">
        <f>+Tabla15[[#This Row],[NOMBRE DE LA CAUSA 2017]]</f>
        <v>DESPIDO INDIRECTO DE TRABAJADOR OFICIAL</v>
      </c>
    </row>
    <row r="100" spans="1:14" ht="15" customHeight="1" x14ac:dyDescent="0.25">
      <c r="A100" s="1">
        <f>+Tabla15[[#This Row],[1]]</f>
        <v>98</v>
      </c>
      <c r="B100" s="1" t="s">
        <v>996</v>
      </c>
      <c r="C100" s="1">
        <v>1</v>
      </c>
      <c r="D100" s="1">
        <f>+IF(Tabla15[[#This Row],[NOMBRE DE LA CAUSA 2018]]=0,0,1)</f>
        <v>1</v>
      </c>
      <c r="E100" s="1">
        <f>+E99+Tabla15[[#This Row],[NOMBRE DE LA CAUSA 2019]]</f>
        <v>98</v>
      </c>
      <c r="F100" s="1">
        <f>+Tabla15[[#This Row],[0]]*Tabla15[[#This Row],[NOMBRE DE LA CAUSA 2019]]</f>
        <v>98</v>
      </c>
      <c r="G100" s="1" t="s">
        <v>775</v>
      </c>
      <c r="J100" s="1" t="s">
        <v>776</v>
      </c>
      <c r="K100" s="1" t="s">
        <v>772</v>
      </c>
      <c r="L100" s="1" t="s">
        <v>997</v>
      </c>
      <c r="M100" s="4">
        <v>209</v>
      </c>
      <c r="N100" s="1" t="str">
        <f>+Tabla15[[#This Row],[NOMBRE DE LA CAUSA 2017]]</f>
        <v>DESPIDO SIN JUSTA CAUSA DE TRABAJADOR OFICIAL</v>
      </c>
    </row>
    <row r="101" spans="1:14" ht="15" customHeight="1" x14ac:dyDescent="0.25">
      <c r="A101" s="1">
        <f>+Tabla15[[#This Row],[1]]</f>
        <v>99</v>
      </c>
      <c r="B101" s="1" t="s">
        <v>998</v>
      </c>
      <c r="C101" s="1">
        <v>1</v>
      </c>
      <c r="D101" s="1">
        <f>+IF(Tabla15[[#This Row],[NOMBRE DE LA CAUSA 2018]]=0,0,1)</f>
        <v>1</v>
      </c>
      <c r="E101" s="1">
        <f>+E100+Tabla15[[#This Row],[NOMBRE DE LA CAUSA 2019]]</f>
        <v>99</v>
      </c>
      <c r="F101" s="1">
        <f>+Tabla15[[#This Row],[0]]*Tabla15[[#This Row],[NOMBRE DE LA CAUSA 2019]]</f>
        <v>99</v>
      </c>
      <c r="G101" s="1" t="s">
        <v>775</v>
      </c>
      <c r="J101" s="1" t="s">
        <v>776</v>
      </c>
      <c r="K101" s="1" t="s">
        <v>772</v>
      </c>
      <c r="L101" s="1" t="s">
        <v>999</v>
      </c>
      <c r="M101" s="4">
        <v>178</v>
      </c>
      <c r="N101" s="1" t="str">
        <f>+Tabla15[[#This Row],[NOMBRE DE LA CAUSA 2017]]</f>
        <v>DESPLAZAMIENTO FORZADO</v>
      </c>
    </row>
    <row r="102" spans="1:14" ht="15" customHeight="1" x14ac:dyDescent="0.25">
      <c r="A102" s="1">
        <f>+Tabla15[[#This Row],[1]]</f>
        <v>100</v>
      </c>
      <c r="B102" s="1" t="s">
        <v>1000</v>
      </c>
      <c r="C102" s="1">
        <v>1</v>
      </c>
      <c r="D102" s="1">
        <f>+IF(Tabla15[[#This Row],[NOMBRE DE LA CAUSA 2018]]=0,0,1)</f>
        <v>1</v>
      </c>
      <c r="E102" s="1">
        <f>+E101+Tabla15[[#This Row],[NOMBRE DE LA CAUSA 2019]]</f>
        <v>100</v>
      </c>
      <c r="F102" s="1">
        <f>+Tabla15[[#This Row],[0]]*Tabla15[[#This Row],[NOMBRE DE LA CAUSA 2019]]</f>
        <v>100</v>
      </c>
      <c r="G102" s="1" t="s">
        <v>775</v>
      </c>
      <c r="J102" s="1" t="s">
        <v>776</v>
      </c>
      <c r="K102" s="1" t="s">
        <v>772</v>
      </c>
      <c r="L102" s="5" t="s">
        <v>1001</v>
      </c>
      <c r="M102" s="4">
        <v>2004</v>
      </c>
      <c r="N102" s="1" t="str">
        <f>+Tabla15[[#This Row],[NOMBRE DE LA CAUSA 2017]]</f>
        <v>DESPOJO JURIDICO Y MATERIAL DE TIERRAS</v>
      </c>
    </row>
    <row r="103" spans="1:14" ht="15" customHeight="1" x14ac:dyDescent="0.25">
      <c r="A103" s="1">
        <f>+Tabla15[[#This Row],[1]]</f>
        <v>101</v>
      </c>
      <c r="B103" s="1" t="s">
        <v>1002</v>
      </c>
      <c r="C103" s="1">
        <v>1</v>
      </c>
      <c r="D103" s="1">
        <f>+IF(Tabla15[[#This Row],[NOMBRE DE LA CAUSA 2018]]=0,0,1)</f>
        <v>1</v>
      </c>
      <c r="E103" s="1">
        <f>+E102+Tabla15[[#This Row],[NOMBRE DE LA CAUSA 2019]]</f>
        <v>101</v>
      </c>
      <c r="F103" s="1">
        <f>+Tabla15[[#This Row],[0]]*Tabla15[[#This Row],[NOMBRE DE LA CAUSA 2019]]</f>
        <v>101</v>
      </c>
      <c r="G103" s="1" t="s">
        <v>775</v>
      </c>
      <c r="J103" s="1" t="s">
        <v>776</v>
      </c>
      <c r="K103" s="1" t="s">
        <v>772</v>
      </c>
      <c r="L103" s="7" t="s">
        <v>1003</v>
      </c>
      <c r="M103" s="4">
        <v>1982</v>
      </c>
      <c r="N103" s="1" t="str">
        <f>+Tabla15[[#This Row],[NOMBRE DE LA CAUSA 2017]]</f>
        <v>DIVISION DE LA COSA COMUN POR PARTE DE COMUNEROS O COPROPIETARIOS</v>
      </c>
    </row>
    <row r="104" spans="1:14" ht="15" customHeight="1" x14ac:dyDescent="0.25">
      <c r="A104" s="1">
        <f>+Tabla15[[#This Row],[1]]</f>
        <v>102</v>
      </c>
      <c r="B104" s="1" t="s">
        <v>1004</v>
      </c>
      <c r="C104" s="1">
        <v>1</v>
      </c>
      <c r="D104" s="1">
        <f>+IF(Tabla15[[#This Row],[NOMBRE DE LA CAUSA 2018]]=0,0,1)</f>
        <v>1</v>
      </c>
      <c r="E104" s="1">
        <f>+E103+Tabla15[[#This Row],[NOMBRE DE LA CAUSA 2019]]</f>
        <v>102</v>
      </c>
      <c r="F104" s="1">
        <f>+Tabla15[[#This Row],[0]]*Tabla15[[#This Row],[NOMBRE DE LA CAUSA 2019]]</f>
        <v>102</v>
      </c>
      <c r="G104" s="1" t="s">
        <v>775</v>
      </c>
      <c r="J104" s="1" t="s">
        <v>776</v>
      </c>
      <c r="K104" s="1" t="s">
        <v>772</v>
      </c>
      <c r="L104" s="1" t="s">
        <v>1005</v>
      </c>
      <c r="M104" s="4">
        <v>413</v>
      </c>
      <c r="N104" s="1" t="str">
        <f>+Tabla15[[#This Row],[NOMBRE DE LA CAUSA 2017]]</f>
        <v>EJECUCION DE PRESTACIONES SIN CONTRATO</v>
      </c>
    </row>
    <row r="105" spans="1:14" ht="15" customHeight="1" x14ac:dyDescent="0.25">
      <c r="A105" s="1">
        <f>+Tabla15[[#This Row],[1]]</f>
        <v>103</v>
      </c>
      <c r="B105" s="1" t="s">
        <v>1006</v>
      </c>
      <c r="C105" s="1">
        <v>1</v>
      </c>
      <c r="D105" s="1">
        <f>+IF(Tabla15[[#This Row],[NOMBRE DE LA CAUSA 2018]]=0,0,1)</f>
        <v>1</v>
      </c>
      <c r="E105" s="1">
        <f>+E104+Tabla15[[#This Row],[NOMBRE DE LA CAUSA 2019]]</f>
        <v>103</v>
      </c>
      <c r="F105" s="1">
        <f>+Tabla15[[#This Row],[0]]*Tabla15[[#This Row],[NOMBRE DE LA CAUSA 2019]]</f>
        <v>103</v>
      </c>
      <c r="G105" s="1" t="s">
        <v>813</v>
      </c>
      <c r="H105" s="1" t="s">
        <v>1007</v>
      </c>
      <c r="K105" s="1" t="s">
        <v>772</v>
      </c>
      <c r="L105" s="1" t="s">
        <v>1008</v>
      </c>
      <c r="M105" s="4">
        <v>2049</v>
      </c>
      <c r="N105" s="1" t="str">
        <f>+Tabla15[[#This Row],[NOMBRE DE LA CAUSA 2017]]</f>
        <v>EJECUCIONES EXTRAJUDICIALES PERPETRADAS POR AGENTES DEL ESTADO</v>
      </c>
    </row>
    <row r="106" spans="1:14" ht="15" customHeight="1" x14ac:dyDescent="0.25">
      <c r="A106" s="1">
        <f>+Tabla15[[#This Row],[1]]</f>
        <v>104</v>
      </c>
      <c r="B106" s="1" t="s">
        <v>1009</v>
      </c>
      <c r="C106" s="1">
        <v>1</v>
      </c>
      <c r="D106" s="1">
        <f>+IF(Tabla15[[#This Row],[NOMBRE DE LA CAUSA 2018]]=0,0,1)</f>
        <v>1</v>
      </c>
      <c r="E106" s="1">
        <f>+E105+Tabla15[[#This Row],[NOMBRE DE LA CAUSA 2019]]</f>
        <v>104</v>
      </c>
      <c r="F106" s="1">
        <f>+Tabla15[[#This Row],[0]]*Tabla15[[#This Row],[NOMBRE DE LA CAUSA 2019]]</f>
        <v>104</v>
      </c>
      <c r="G106" s="1" t="s">
        <v>813</v>
      </c>
      <c r="H106" s="1" t="s">
        <v>1007</v>
      </c>
      <c r="K106" s="1" t="s">
        <v>772</v>
      </c>
      <c r="L106" s="1" t="s">
        <v>1010</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1011</v>
      </c>
      <c r="C107" s="1">
        <v>1</v>
      </c>
      <c r="D107" s="1">
        <f>+IF(Tabla15[[#This Row],[NOMBRE DE LA CAUSA 2018]]=0,0,1)</f>
        <v>1</v>
      </c>
      <c r="E107" s="1">
        <f>+E106+Tabla15[[#This Row],[NOMBRE DE LA CAUSA 2019]]</f>
        <v>105</v>
      </c>
      <c r="F107" s="1">
        <f>+Tabla15[[#This Row],[0]]*Tabla15[[#This Row],[NOMBRE DE LA CAUSA 2019]]</f>
        <v>105</v>
      </c>
      <c r="G107" s="1" t="s">
        <v>775</v>
      </c>
      <c r="J107" s="1" t="s">
        <v>776</v>
      </c>
      <c r="K107" s="1" t="s">
        <v>772</v>
      </c>
      <c r="L107" s="1" t="s">
        <v>1012</v>
      </c>
      <c r="M107" s="4">
        <v>510</v>
      </c>
      <c r="N107" s="1" t="str">
        <f>+Tabla15[[#This Row],[NOMBRE DE LA CAUSA 2017]]</f>
        <v>ENAJENACION DE ACCIONES SIN EL CUMPLIMIENTO DE LOS REQUISITOS LEGALES</v>
      </c>
    </row>
    <row r="108" spans="1:14" ht="15" customHeight="1" x14ac:dyDescent="0.25">
      <c r="A108" s="1">
        <f>+Tabla15[[#This Row],[1]]</f>
        <v>106</v>
      </c>
      <c r="B108" s="1" t="s">
        <v>1013</v>
      </c>
      <c r="C108" s="1">
        <v>1</v>
      </c>
      <c r="D108" s="1">
        <f>+IF(Tabla15[[#This Row],[NOMBRE DE LA CAUSA 2018]]=0,0,1)</f>
        <v>1</v>
      </c>
      <c r="E108" s="1">
        <f>+E107+Tabla15[[#This Row],[NOMBRE DE LA CAUSA 2019]]</f>
        <v>106</v>
      </c>
      <c r="F108" s="1">
        <f>+Tabla15[[#This Row],[0]]*Tabla15[[#This Row],[NOMBRE DE LA CAUSA 2019]]</f>
        <v>106</v>
      </c>
      <c r="G108" s="1" t="s">
        <v>775</v>
      </c>
      <c r="J108" s="1" t="s">
        <v>776</v>
      </c>
      <c r="K108" s="1" t="s">
        <v>772</v>
      </c>
      <c r="L108" s="1" t="s">
        <v>1014</v>
      </c>
      <c r="M108" s="4">
        <v>312</v>
      </c>
      <c r="N108" s="1" t="str">
        <f>+Tabla15[[#This Row],[NOMBRE DE LA CAUSA 2017]]</f>
        <v>ERROR JUDICIAL</v>
      </c>
    </row>
    <row r="109" spans="1:14" ht="15" customHeight="1" x14ac:dyDescent="0.25">
      <c r="A109" s="1">
        <f>+Tabla15[[#This Row],[1]]</f>
        <v>107</v>
      </c>
      <c r="B109" s="1" t="s">
        <v>1015</v>
      </c>
      <c r="C109" s="1">
        <v>1</v>
      </c>
      <c r="D109" s="1">
        <f>+IF(Tabla15[[#This Row],[NOMBRE DE LA CAUSA 2018]]=0,0,1)</f>
        <v>1</v>
      </c>
      <c r="E109" s="1">
        <f>+E108+Tabla15[[#This Row],[NOMBRE DE LA CAUSA 2019]]</f>
        <v>107</v>
      </c>
      <c r="F109" s="1">
        <f>+Tabla15[[#This Row],[0]]*Tabla15[[#This Row],[NOMBRE DE LA CAUSA 2019]]</f>
        <v>107</v>
      </c>
      <c r="G109" s="5" t="s">
        <v>775</v>
      </c>
      <c r="J109" s="1" t="s">
        <v>776</v>
      </c>
      <c r="K109" s="1" t="s">
        <v>772</v>
      </c>
      <c r="L109" s="5" t="s">
        <v>1016</v>
      </c>
      <c r="M109" s="4">
        <v>1971</v>
      </c>
      <c r="N109" s="1" t="str">
        <f>+Tabla15[[#This Row],[NOMBRE DE LA CAUSA 2017]]</f>
        <v>EXCESO EN EL COBRO DE INTERESES</v>
      </c>
    </row>
    <row r="110" spans="1:14" ht="15" customHeight="1" x14ac:dyDescent="0.25">
      <c r="A110" s="1">
        <f>+Tabla15[[#This Row],[1]]</f>
        <v>108</v>
      </c>
      <c r="B110" s="1" t="s">
        <v>1017</v>
      </c>
      <c r="C110" s="1">
        <v>1</v>
      </c>
      <c r="D110" s="1">
        <f>+IF(Tabla15[[#This Row],[NOMBRE DE LA CAUSA 2018]]=0,0,1)</f>
        <v>1</v>
      </c>
      <c r="E110" s="1">
        <f>+E109+Tabla15[[#This Row],[NOMBRE DE LA CAUSA 2019]]</f>
        <v>108</v>
      </c>
      <c r="F110" s="1">
        <f>+Tabla15[[#This Row],[0]]*Tabla15[[#This Row],[NOMBRE DE LA CAUSA 2019]]</f>
        <v>108</v>
      </c>
      <c r="G110" s="1" t="s">
        <v>775</v>
      </c>
      <c r="J110" s="1" t="s">
        <v>776</v>
      </c>
      <c r="K110" s="1" t="s">
        <v>772</v>
      </c>
      <c r="L110" s="1" t="s">
        <v>1018</v>
      </c>
      <c r="M110" s="4">
        <v>804</v>
      </c>
      <c r="N110" s="1" t="str">
        <f>+Tabla15[[#This Row],[NOMBRE DE LA CAUSA 2017]]</f>
        <v>EXISTENCIA O INEXISTENCIA DEL CONTRATO</v>
      </c>
    </row>
    <row r="111" spans="1:14" ht="15" customHeight="1" x14ac:dyDescent="0.25">
      <c r="A111" s="1">
        <f>+Tabla15[[#This Row],[1]]</f>
        <v>109</v>
      </c>
      <c r="B111" s="1" t="s">
        <v>1019</v>
      </c>
      <c r="C111" s="1">
        <v>1</v>
      </c>
      <c r="D111" s="1">
        <f>+IF(Tabla15[[#This Row],[NOMBRE DE LA CAUSA 2018]]=0,0,1)</f>
        <v>1</v>
      </c>
      <c r="E111" s="1">
        <f>+E110+Tabla15[[#This Row],[NOMBRE DE LA CAUSA 2019]]</f>
        <v>109</v>
      </c>
      <c r="F111" s="1">
        <f>+Tabla15[[#This Row],[0]]*Tabla15[[#This Row],[NOMBRE DE LA CAUSA 2019]]</f>
        <v>109</v>
      </c>
      <c r="G111" s="1" t="s">
        <v>770</v>
      </c>
      <c r="K111" s="1" t="s">
        <v>772</v>
      </c>
      <c r="L111" s="5" t="s">
        <v>1020</v>
      </c>
      <c r="M111" s="4">
        <v>2040</v>
      </c>
      <c r="N111" s="1" t="str">
        <f>+Tabla15[[#This Row],[NOMBRE DE LA CAUSA 2017]]</f>
        <v>EXTENSION DE LAS GARANTIAS CONTRACTUALES</v>
      </c>
    </row>
    <row r="112" spans="1:14" ht="15" customHeight="1" x14ac:dyDescent="0.25">
      <c r="A112" s="1">
        <f>+Tabla15[[#This Row],[1]]</f>
        <v>110</v>
      </c>
      <c r="B112" s="1" t="s">
        <v>1021</v>
      </c>
      <c r="C112" s="1">
        <v>1</v>
      </c>
      <c r="D112" s="1">
        <f>+IF(Tabla15[[#This Row],[NOMBRE DE LA CAUSA 2018]]=0,0,1)</f>
        <v>1</v>
      </c>
      <c r="E112" s="1">
        <f>+E111+Tabla15[[#This Row],[NOMBRE DE LA CAUSA 2019]]</f>
        <v>110</v>
      </c>
      <c r="F112" s="1">
        <f>+Tabla15[[#This Row],[0]]*Tabla15[[#This Row],[NOMBRE DE LA CAUSA 2019]]</f>
        <v>110</v>
      </c>
      <c r="G112" s="1" t="s">
        <v>775</v>
      </c>
      <c r="J112" s="1" t="s">
        <v>776</v>
      </c>
      <c r="K112" s="1" t="s">
        <v>772</v>
      </c>
      <c r="L112" s="1" t="s">
        <v>1022</v>
      </c>
      <c r="M112" s="4">
        <v>269</v>
      </c>
      <c r="N112" s="1" t="str">
        <f>+Tabla15[[#This Row],[NOMBRE DE LA CAUSA 2017]]</f>
        <v>EXTRACCION ILEGAL DE ORGANOS, TEJIDOS Y HUESOS</v>
      </c>
    </row>
    <row r="113" spans="1:14" ht="15" customHeight="1" x14ac:dyDescent="0.25">
      <c r="A113" s="1">
        <f>+Tabla15[[#This Row],[1]]</f>
        <v>111</v>
      </c>
      <c r="B113" s="1" t="s">
        <v>1023</v>
      </c>
      <c r="C113" s="1">
        <v>1</v>
      </c>
      <c r="D113" s="1">
        <f>+IF(Tabla15[[#This Row],[NOMBRE DE LA CAUSA 2018]]=0,0,1)</f>
        <v>1</v>
      </c>
      <c r="E113" s="1">
        <f>+E112+Tabla15[[#This Row],[NOMBRE DE LA CAUSA 2019]]</f>
        <v>111</v>
      </c>
      <c r="F113" s="1">
        <f>+Tabla15[[#This Row],[0]]*Tabla15[[#This Row],[NOMBRE DE LA CAUSA 2019]]</f>
        <v>111</v>
      </c>
      <c r="G113" s="1" t="s">
        <v>775</v>
      </c>
      <c r="J113" s="1" t="s">
        <v>776</v>
      </c>
      <c r="K113" s="1" t="s">
        <v>772</v>
      </c>
      <c r="L113" s="1" t="s">
        <v>1024</v>
      </c>
      <c r="M113" s="4">
        <v>263</v>
      </c>
      <c r="N113" s="1" t="str">
        <f>+Tabla15[[#This Row],[NOMBRE DE LA CAUSA 2017]]</f>
        <v>FACTURA EXPEDIDA SIN EL CUMPLIMIENTO DE LOS REQUISITOS LEGALES</v>
      </c>
    </row>
    <row r="114" spans="1:14" ht="15" customHeight="1" x14ac:dyDescent="0.25">
      <c r="A114" s="1">
        <f>+Tabla15[[#This Row],[1]]</f>
        <v>112</v>
      </c>
      <c r="B114" s="1" t="s">
        <v>1025</v>
      </c>
      <c r="C114" s="1">
        <v>1</v>
      </c>
      <c r="D114" s="1">
        <f>+IF(Tabla15[[#This Row],[NOMBRE DE LA CAUSA 2018]]=0,0,1)</f>
        <v>1</v>
      </c>
      <c r="E114" s="1">
        <f>+E113+Tabla15[[#This Row],[NOMBRE DE LA CAUSA 2019]]</f>
        <v>112</v>
      </c>
      <c r="F114" s="1">
        <f>+Tabla15[[#This Row],[0]]*Tabla15[[#This Row],[NOMBRE DE LA CAUSA 2019]]</f>
        <v>112</v>
      </c>
      <c r="G114" s="1" t="s">
        <v>775</v>
      </c>
      <c r="J114" s="1" t="s">
        <v>776</v>
      </c>
      <c r="K114" s="1" t="s">
        <v>772</v>
      </c>
      <c r="L114" s="1" t="s">
        <v>1026</v>
      </c>
      <c r="M114" s="4">
        <v>829</v>
      </c>
      <c r="N114" s="1" t="str">
        <f>+Tabla15[[#This Row],[NOMBRE DE LA CAUSA 2017]]</f>
        <v>FALTA DE MANTENIMIENTO DE BIEN INMUEBLE ARRENDADO</v>
      </c>
    </row>
    <row r="115" spans="1:14" ht="15" customHeight="1" x14ac:dyDescent="0.25">
      <c r="A115" s="1">
        <f>+Tabla15[[#This Row],[1]]</f>
        <v>113</v>
      </c>
      <c r="B115" s="1" t="s">
        <v>1027</v>
      </c>
      <c r="C115" s="1">
        <v>1</v>
      </c>
      <c r="D115" s="1">
        <f>+IF(Tabla15[[#This Row],[NOMBRE DE LA CAUSA 2018]]=0,0,1)</f>
        <v>1</v>
      </c>
      <c r="E115" s="1">
        <f>+E114+Tabla15[[#This Row],[NOMBRE DE LA CAUSA 2019]]</f>
        <v>113</v>
      </c>
      <c r="F115" s="1">
        <f>+Tabla15[[#This Row],[0]]*Tabla15[[#This Row],[NOMBRE DE LA CAUSA 2019]]</f>
        <v>113</v>
      </c>
      <c r="G115" s="1" t="s">
        <v>775</v>
      </c>
      <c r="J115" s="1" t="s">
        <v>776</v>
      </c>
      <c r="K115" s="1" t="s">
        <v>772</v>
      </c>
      <c r="L115" s="1" t="s">
        <v>1028</v>
      </c>
      <c r="M115" s="4">
        <v>458</v>
      </c>
      <c r="N115" s="1" t="str">
        <f>+Tabla15[[#This Row],[NOMBRE DE LA CAUSA 2017]]</f>
        <v>FALTA DE REPARACION INTEGRAL A VICTIMAS DEL CONFLICTO ARMADO INTERNO</v>
      </c>
    </row>
    <row r="116" spans="1:14" ht="15" customHeight="1" x14ac:dyDescent="0.25">
      <c r="A116" s="1">
        <f>+Tabla15[[#This Row],[1]]</f>
        <v>114</v>
      </c>
      <c r="B116" s="1" t="s">
        <v>1029</v>
      </c>
      <c r="C116" s="1">
        <v>1</v>
      </c>
      <c r="D116" s="1">
        <f>+IF(Tabla15[[#This Row],[NOMBRE DE LA CAUSA 2018]]=0,0,1)</f>
        <v>1</v>
      </c>
      <c r="E116" s="1">
        <f>+E115+Tabla15[[#This Row],[NOMBRE DE LA CAUSA 2019]]</f>
        <v>114</v>
      </c>
      <c r="F116" s="1">
        <f>+Tabla15[[#This Row],[0]]*Tabla15[[#This Row],[NOMBRE DE LA CAUSA 2019]]</f>
        <v>114</v>
      </c>
      <c r="G116" s="1" t="s">
        <v>775</v>
      </c>
      <c r="J116" s="1" t="s">
        <v>776</v>
      </c>
      <c r="K116" s="1" t="s">
        <v>772</v>
      </c>
      <c r="L116" s="1" t="s">
        <v>1030</v>
      </c>
      <c r="M116" s="4">
        <v>1974</v>
      </c>
      <c r="N116" s="1" t="str">
        <f>+Tabla15[[#This Row],[NOMBRE DE LA CAUSA 2017]]</f>
        <v>HACINAMIENTO CARCELARIO</v>
      </c>
    </row>
    <row r="117" spans="1:14" ht="15" customHeight="1" x14ac:dyDescent="0.25">
      <c r="A117" s="1">
        <f>+Tabla15[[#This Row],[1]]</f>
        <v>115</v>
      </c>
      <c r="B117" s="22" t="s">
        <v>1031</v>
      </c>
      <c r="C117" s="1">
        <v>1</v>
      </c>
      <c r="D117" s="1">
        <f>+IF(Tabla15[[#This Row],[NOMBRE DE LA CAUSA 2018]]=0,0,1)</f>
        <v>1</v>
      </c>
      <c r="E117" s="1">
        <f>+E116+Tabla15[[#This Row],[NOMBRE DE LA CAUSA 2019]]</f>
        <v>115</v>
      </c>
      <c r="F117" s="1">
        <f>+Tabla15[[#This Row],[0]]*Tabla15[[#This Row],[NOMBRE DE LA CAUSA 2019]]</f>
        <v>115</v>
      </c>
      <c r="G117" s="1" t="s">
        <v>813</v>
      </c>
      <c r="H117" s="1" t="s">
        <v>1032</v>
      </c>
      <c r="K117" s="1" t="s">
        <v>772</v>
      </c>
      <c r="L117" s="1" t="s">
        <v>1033</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1034</v>
      </c>
      <c r="C118" s="1">
        <v>1</v>
      </c>
      <c r="D118" s="1">
        <f>+IF(Tabla15[[#This Row],[NOMBRE DE LA CAUSA 2018]]=0,0,1)</f>
        <v>1</v>
      </c>
      <c r="E118" s="1">
        <f>+E117+Tabla15[[#This Row],[NOMBRE DE LA CAUSA 2019]]</f>
        <v>116</v>
      </c>
      <c r="F118" s="1">
        <f>+Tabla15[[#This Row],[0]]*Tabla15[[#This Row],[NOMBRE DE LA CAUSA 2019]]</f>
        <v>116</v>
      </c>
      <c r="G118" s="1" t="s">
        <v>813</v>
      </c>
      <c r="H118" s="1" t="s">
        <v>1032</v>
      </c>
      <c r="K118" s="1" t="s">
        <v>772</v>
      </c>
      <c r="L118" s="1" t="s">
        <v>1035</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1036</v>
      </c>
      <c r="C119" s="1">
        <v>1</v>
      </c>
      <c r="D119" s="1">
        <f>+IF(Tabla15[[#This Row],[NOMBRE DE LA CAUSA 2018]]=0,0,1)</f>
        <v>1</v>
      </c>
      <c r="E119" s="1">
        <f>+E118+Tabla15[[#This Row],[NOMBRE DE LA CAUSA 2019]]</f>
        <v>117</v>
      </c>
      <c r="F119" s="1">
        <f>+Tabla15[[#This Row],[0]]*Tabla15[[#This Row],[NOMBRE DE LA CAUSA 2019]]</f>
        <v>117</v>
      </c>
      <c r="G119" s="5" t="s">
        <v>775</v>
      </c>
      <c r="I119" s="5" t="s">
        <v>499</v>
      </c>
      <c r="J119" s="1" t="s">
        <v>776</v>
      </c>
      <c r="K119" s="1" t="s">
        <v>772</v>
      </c>
      <c r="L119" s="5" t="s">
        <v>1037</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1038</v>
      </c>
      <c r="C120" s="1">
        <v>1</v>
      </c>
      <c r="D120" s="1">
        <f>+IF(Tabla15[[#This Row],[NOMBRE DE LA CAUSA 2018]]=0,0,1)</f>
        <v>1</v>
      </c>
      <c r="E120" s="1">
        <f>+E119+Tabla15[[#This Row],[NOMBRE DE LA CAUSA 2019]]</f>
        <v>118</v>
      </c>
      <c r="F120" s="1">
        <f>+Tabla15[[#This Row],[0]]*Tabla15[[#This Row],[NOMBRE DE LA CAUSA 2019]]</f>
        <v>118</v>
      </c>
      <c r="G120" s="5" t="s">
        <v>775</v>
      </c>
      <c r="I120" s="5" t="s">
        <v>499</v>
      </c>
      <c r="J120" s="1" t="s">
        <v>776</v>
      </c>
      <c r="K120" s="1" t="s">
        <v>772</v>
      </c>
      <c r="L120" s="5" t="s">
        <v>1039</v>
      </c>
      <c r="M120" s="4">
        <v>1907</v>
      </c>
      <c r="N120" s="1" t="str">
        <f>+Tabla15[[#This Row],[NOMBRE DE LA CAUSA 2017]]</f>
        <v>ILEGALIDAD DEL ACTO ADMINISTRATIVO DE LIQUIDACION OFICIAL DE AFORO IMPUESTO CREE</v>
      </c>
    </row>
    <row r="121" spans="1:14" ht="15" customHeight="1" x14ac:dyDescent="0.25">
      <c r="A121" s="1">
        <f>+Tabla15[[#This Row],[1]]</f>
        <v>119</v>
      </c>
      <c r="B121" s="5" t="s">
        <v>1040</v>
      </c>
      <c r="C121" s="1">
        <v>1</v>
      </c>
      <c r="D121" s="1">
        <f>+IF(Tabla15[[#This Row],[NOMBRE DE LA CAUSA 2018]]=0,0,1)</f>
        <v>1</v>
      </c>
      <c r="E121" s="1">
        <f>+E120+Tabla15[[#This Row],[NOMBRE DE LA CAUSA 2019]]</f>
        <v>119</v>
      </c>
      <c r="F121" s="1">
        <f>+Tabla15[[#This Row],[0]]*Tabla15[[#This Row],[NOMBRE DE LA CAUSA 2019]]</f>
        <v>119</v>
      </c>
      <c r="G121" s="5" t="s">
        <v>775</v>
      </c>
      <c r="I121" s="5" t="s">
        <v>499</v>
      </c>
      <c r="J121" s="1" t="s">
        <v>776</v>
      </c>
      <c r="K121" s="1" t="s">
        <v>772</v>
      </c>
      <c r="L121" s="5" t="s">
        <v>1041</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1042</v>
      </c>
      <c r="C122" s="1">
        <v>1</v>
      </c>
      <c r="D122" s="1">
        <f>+IF(Tabla15[[#This Row],[NOMBRE DE LA CAUSA 2018]]=0,0,1)</f>
        <v>1</v>
      </c>
      <c r="E122" s="1">
        <f>+E121+Tabla15[[#This Row],[NOMBRE DE LA CAUSA 2019]]</f>
        <v>120</v>
      </c>
      <c r="F122" s="1">
        <f>+Tabla15[[#This Row],[0]]*Tabla15[[#This Row],[NOMBRE DE LA CAUSA 2019]]</f>
        <v>120</v>
      </c>
      <c r="G122" s="5" t="s">
        <v>775</v>
      </c>
      <c r="I122" s="5" t="s">
        <v>499</v>
      </c>
      <c r="J122" s="1" t="s">
        <v>776</v>
      </c>
      <c r="K122" s="1" t="s">
        <v>772</v>
      </c>
      <c r="L122" s="5" t="s">
        <v>1043</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1044</v>
      </c>
      <c r="C123" s="1">
        <v>1</v>
      </c>
      <c r="D123" s="1">
        <f>+IF(Tabla15[[#This Row],[NOMBRE DE LA CAUSA 2018]]=0,0,1)</f>
        <v>1</v>
      </c>
      <c r="E123" s="1">
        <f>+E122+Tabla15[[#This Row],[NOMBRE DE LA CAUSA 2019]]</f>
        <v>121</v>
      </c>
      <c r="F123" s="1">
        <f>+Tabla15[[#This Row],[0]]*Tabla15[[#This Row],[NOMBRE DE LA CAUSA 2019]]</f>
        <v>121</v>
      </c>
      <c r="G123" s="5" t="s">
        <v>775</v>
      </c>
      <c r="I123" s="5" t="s">
        <v>499</v>
      </c>
      <c r="J123" s="1" t="s">
        <v>776</v>
      </c>
      <c r="K123" s="1" t="s">
        <v>772</v>
      </c>
      <c r="L123" s="5" t="s">
        <v>1045</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1046</v>
      </c>
      <c r="C124" s="1">
        <v>1</v>
      </c>
      <c r="D124" s="1">
        <f>+IF(Tabla15[[#This Row],[NOMBRE DE LA CAUSA 2018]]=0,0,1)</f>
        <v>1</v>
      </c>
      <c r="E124" s="1">
        <f>+E123+Tabla15[[#This Row],[NOMBRE DE LA CAUSA 2019]]</f>
        <v>122</v>
      </c>
      <c r="F124" s="1">
        <f>+Tabla15[[#This Row],[0]]*Tabla15[[#This Row],[NOMBRE DE LA CAUSA 2019]]</f>
        <v>122</v>
      </c>
      <c r="G124" s="5" t="s">
        <v>775</v>
      </c>
      <c r="I124" s="5" t="s">
        <v>499</v>
      </c>
      <c r="J124" s="1" t="s">
        <v>776</v>
      </c>
      <c r="K124" s="1" t="s">
        <v>772</v>
      </c>
      <c r="L124" s="5" t="s">
        <v>1047</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1048</v>
      </c>
      <c r="C125" s="1">
        <v>1</v>
      </c>
      <c r="D125" s="1">
        <f>+IF(Tabla15[[#This Row],[NOMBRE DE LA CAUSA 2018]]=0,0,1)</f>
        <v>1</v>
      </c>
      <c r="E125" s="1">
        <f>+E124+Tabla15[[#This Row],[NOMBRE DE LA CAUSA 2019]]</f>
        <v>123</v>
      </c>
      <c r="F125" s="1">
        <f>+Tabla15[[#This Row],[0]]*Tabla15[[#This Row],[NOMBRE DE LA CAUSA 2019]]</f>
        <v>123</v>
      </c>
      <c r="G125" s="5" t="s">
        <v>775</v>
      </c>
      <c r="I125" s="5" t="s">
        <v>499</v>
      </c>
      <c r="J125" s="1" t="s">
        <v>776</v>
      </c>
      <c r="K125" s="1" t="s">
        <v>772</v>
      </c>
      <c r="L125" s="5" t="s">
        <v>1049</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1050</v>
      </c>
      <c r="C126" s="1">
        <v>1</v>
      </c>
      <c r="D126" s="1">
        <f>+IF(Tabla15[[#This Row],[NOMBRE DE LA CAUSA 2018]]=0,0,1)</f>
        <v>1</v>
      </c>
      <c r="E126" s="1">
        <f>+E125+Tabla15[[#This Row],[NOMBRE DE LA CAUSA 2019]]</f>
        <v>124</v>
      </c>
      <c r="F126" s="1">
        <f>+Tabla15[[#This Row],[0]]*Tabla15[[#This Row],[NOMBRE DE LA CAUSA 2019]]</f>
        <v>124</v>
      </c>
      <c r="G126" s="5" t="s">
        <v>775</v>
      </c>
      <c r="I126" s="5" t="s">
        <v>499</v>
      </c>
      <c r="J126" s="1" t="s">
        <v>776</v>
      </c>
      <c r="K126" s="1" t="s">
        <v>772</v>
      </c>
      <c r="L126" s="5" t="s">
        <v>1051</v>
      </c>
      <c r="M126" s="4">
        <v>1912</v>
      </c>
      <c r="N126" s="1" t="str">
        <f>+Tabla15[[#This Row],[NOMBRE DE LA CAUSA 2017]]</f>
        <v>ILEGALIDAD DEL ACTO ADMINISTRATIVO DE LIQUIDACION OFICIAL DE AFORO IMPUESTO GMF</v>
      </c>
    </row>
    <row r="127" spans="1:14" ht="15" customHeight="1" x14ac:dyDescent="0.25">
      <c r="A127" s="1">
        <f>+Tabla15[[#This Row],[1]]</f>
        <v>125</v>
      </c>
      <c r="B127" s="5" t="s">
        <v>1052</v>
      </c>
      <c r="C127" s="1">
        <v>1</v>
      </c>
      <c r="D127" s="1">
        <f>+IF(Tabla15[[#This Row],[NOMBRE DE LA CAUSA 2018]]=0,0,1)</f>
        <v>1</v>
      </c>
      <c r="E127" s="1">
        <f>+E126+Tabla15[[#This Row],[NOMBRE DE LA CAUSA 2019]]</f>
        <v>125</v>
      </c>
      <c r="F127" s="1">
        <f>+Tabla15[[#This Row],[0]]*Tabla15[[#This Row],[NOMBRE DE LA CAUSA 2019]]</f>
        <v>125</v>
      </c>
      <c r="G127" s="5" t="s">
        <v>775</v>
      </c>
      <c r="H127" s="5"/>
      <c r="I127" s="5" t="s">
        <v>499</v>
      </c>
      <c r="J127" s="1" t="s">
        <v>776</v>
      </c>
      <c r="K127" s="1" t="s">
        <v>772</v>
      </c>
      <c r="L127" s="5" t="s">
        <v>1053</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1054</v>
      </c>
      <c r="C128" s="1">
        <v>1</v>
      </c>
      <c r="D128" s="1">
        <f>+IF(Tabla15[[#This Row],[NOMBRE DE LA CAUSA 2018]]=0,0,1)</f>
        <v>1</v>
      </c>
      <c r="E128" s="1">
        <f>+E127+Tabla15[[#This Row],[NOMBRE DE LA CAUSA 2019]]</f>
        <v>126</v>
      </c>
      <c r="F128" s="1">
        <f>+Tabla15[[#This Row],[0]]*Tabla15[[#This Row],[NOMBRE DE LA CAUSA 2019]]</f>
        <v>126</v>
      </c>
      <c r="G128" s="5" t="s">
        <v>775</v>
      </c>
      <c r="H128" s="5"/>
      <c r="I128" s="5" t="s">
        <v>499</v>
      </c>
      <c r="J128" s="1" t="s">
        <v>776</v>
      </c>
      <c r="K128" s="1" t="s">
        <v>772</v>
      </c>
      <c r="L128" s="5" t="s">
        <v>1055</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1056</v>
      </c>
      <c r="C129" s="1">
        <v>1</v>
      </c>
      <c r="D129" s="1">
        <f>+IF(Tabla15[[#This Row],[NOMBRE DE LA CAUSA 2018]]=0,0,1)</f>
        <v>1</v>
      </c>
      <c r="E129" s="1">
        <f>+E128+Tabla15[[#This Row],[NOMBRE DE LA CAUSA 2019]]</f>
        <v>127</v>
      </c>
      <c r="F129" s="1">
        <f>+Tabla15[[#This Row],[0]]*Tabla15[[#This Row],[NOMBRE DE LA CAUSA 2019]]</f>
        <v>127</v>
      </c>
      <c r="G129" s="5" t="s">
        <v>775</v>
      </c>
      <c r="I129" s="5" t="s">
        <v>499</v>
      </c>
      <c r="J129" s="1" t="s">
        <v>776</v>
      </c>
      <c r="K129" s="1" t="s">
        <v>772</v>
      </c>
      <c r="L129" s="5" t="s">
        <v>1057</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1058</v>
      </c>
      <c r="C130" s="1">
        <v>1</v>
      </c>
      <c r="D130" s="1">
        <f>+IF(Tabla15[[#This Row],[NOMBRE DE LA CAUSA 2018]]=0,0,1)</f>
        <v>1</v>
      </c>
      <c r="E130" s="1">
        <f>+E129+Tabla15[[#This Row],[NOMBRE DE LA CAUSA 2019]]</f>
        <v>128</v>
      </c>
      <c r="F130" s="1">
        <f>+Tabla15[[#This Row],[0]]*Tabla15[[#This Row],[NOMBRE DE LA CAUSA 2019]]</f>
        <v>128</v>
      </c>
      <c r="G130" s="5" t="s">
        <v>775</v>
      </c>
      <c r="H130" s="5"/>
      <c r="I130" s="5" t="s">
        <v>499</v>
      </c>
      <c r="J130" s="1" t="s">
        <v>776</v>
      </c>
      <c r="K130" s="1" t="s">
        <v>772</v>
      </c>
      <c r="L130" s="5" t="s">
        <v>1059</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1060</v>
      </c>
      <c r="C131" s="1">
        <v>1</v>
      </c>
      <c r="D131" s="1">
        <f>+IF(Tabla15[[#This Row],[NOMBRE DE LA CAUSA 2018]]=0,0,1)</f>
        <v>1</v>
      </c>
      <c r="E131" s="1">
        <f>+E130+Tabla15[[#This Row],[NOMBRE DE LA CAUSA 2019]]</f>
        <v>129</v>
      </c>
      <c r="F131" s="1">
        <f>+Tabla15[[#This Row],[0]]*Tabla15[[#This Row],[NOMBRE DE LA CAUSA 2019]]</f>
        <v>129</v>
      </c>
      <c r="G131" s="5" t="s">
        <v>775</v>
      </c>
      <c r="H131" s="5"/>
      <c r="I131" s="5" t="s">
        <v>499</v>
      </c>
      <c r="J131" s="1" t="s">
        <v>776</v>
      </c>
      <c r="K131" s="1" t="s">
        <v>772</v>
      </c>
      <c r="L131" s="5" t="s">
        <v>1061</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1062</v>
      </c>
      <c r="C132" s="1">
        <v>1</v>
      </c>
      <c r="D132" s="1">
        <f>+IF(Tabla15[[#This Row],[NOMBRE DE LA CAUSA 2018]]=0,0,1)</f>
        <v>1</v>
      </c>
      <c r="E132" s="1">
        <f>+E131+Tabla15[[#This Row],[NOMBRE DE LA CAUSA 2019]]</f>
        <v>130</v>
      </c>
      <c r="F132" s="1">
        <f>+Tabla15[[#This Row],[0]]*Tabla15[[#This Row],[NOMBRE DE LA CAUSA 2019]]</f>
        <v>130</v>
      </c>
      <c r="G132" s="5" t="s">
        <v>775</v>
      </c>
      <c r="H132" s="5"/>
      <c r="I132" s="5" t="s">
        <v>499</v>
      </c>
      <c r="J132" s="1" t="s">
        <v>776</v>
      </c>
      <c r="K132" s="1" t="s">
        <v>772</v>
      </c>
      <c r="L132" s="5" t="s">
        <v>1063</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1064</v>
      </c>
      <c r="C133" s="1">
        <v>1</v>
      </c>
      <c r="D133" s="1">
        <f>+IF(Tabla15[[#This Row],[NOMBRE DE LA CAUSA 2018]]=0,0,1)</f>
        <v>1</v>
      </c>
      <c r="E133" s="1">
        <f>+E132+Tabla15[[#This Row],[NOMBRE DE LA CAUSA 2019]]</f>
        <v>131</v>
      </c>
      <c r="F133" s="1">
        <f>+Tabla15[[#This Row],[0]]*Tabla15[[#This Row],[NOMBRE DE LA CAUSA 2019]]</f>
        <v>131</v>
      </c>
      <c r="G133" s="5" t="s">
        <v>775</v>
      </c>
      <c r="I133" s="5" t="s">
        <v>499</v>
      </c>
      <c r="J133" s="1" t="s">
        <v>776</v>
      </c>
      <c r="K133" s="1" t="s">
        <v>772</v>
      </c>
      <c r="L133" s="5" t="s">
        <v>1065</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1066</v>
      </c>
      <c r="C134" s="1">
        <v>1</v>
      </c>
      <c r="D134" s="1">
        <f>+IF(Tabla15[[#This Row],[NOMBRE DE LA CAUSA 2018]]=0,0,1)</f>
        <v>1</v>
      </c>
      <c r="E134" s="1">
        <f>+E133+Tabla15[[#This Row],[NOMBRE DE LA CAUSA 2019]]</f>
        <v>132</v>
      </c>
      <c r="F134" s="1">
        <f>+Tabla15[[#This Row],[0]]*Tabla15[[#This Row],[NOMBRE DE LA CAUSA 2019]]</f>
        <v>132</v>
      </c>
      <c r="G134" s="5" t="s">
        <v>775</v>
      </c>
      <c r="I134" s="5" t="s">
        <v>499</v>
      </c>
      <c r="J134" s="1" t="s">
        <v>776</v>
      </c>
      <c r="K134" s="1" t="s">
        <v>772</v>
      </c>
      <c r="L134" s="5" t="s">
        <v>1067</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1068</v>
      </c>
      <c r="C135" s="1">
        <v>1</v>
      </c>
      <c r="D135" s="1">
        <f>+IF(Tabla15[[#This Row],[NOMBRE DE LA CAUSA 2018]]=0,0,1)</f>
        <v>1</v>
      </c>
      <c r="E135" s="1">
        <f>+E134+Tabla15[[#This Row],[NOMBRE DE LA CAUSA 2019]]</f>
        <v>133</v>
      </c>
      <c r="F135" s="1">
        <f>+Tabla15[[#This Row],[0]]*Tabla15[[#This Row],[NOMBRE DE LA CAUSA 2019]]</f>
        <v>133</v>
      </c>
      <c r="G135" s="5" t="s">
        <v>775</v>
      </c>
      <c r="I135" s="5" t="s">
        <v>499</v>
      </c>
      <c r="J135" s="1" t="s">
        <v>776</v>
      </c>
      <c r="K135" s="1" t="s">
        <v>772</v>
      </c>
      <c r="L135" s="5" t="s">
        <v>1069</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1070</v>
      </c>
      <c r="C136" s="1">
        <v>1</v>
      </c>
      <c r="D136" s="1">
        <f>+IF(Tabla15[[#This Row],[NOMBRE DE LA CAUSA 2018]]=0,0,1)</f>
        <v>1</v>
      </c>
      <c r="E136" s="1">
        <f>+E135+Tabla15[[#This Row],[NOMBRE DE LA CAUSA 2019]]</f>
        <v>134</v>
      </c>
      <c r="F136" s="1">
        <f>+Tabla15[[#This Row],[0]]*Tabla15[[#This Row],[NOMBRE DE LA CAUSA 2019]]</f>
        <v>134</v>
      </c>
      <c r="G136" s="5" t="s">
        <v>775</v>
      </c>
      <c r="I136" s="5" t="s">
        <v>499</v>
      </c>
      <c r="J136" s="1" t="s">
        <v>776</v>
      </c>
      <c r="K136" s="1" t="s">
        <v>772</v>
      </c>
      <c r="L136" s="5" t="s">
        <v>1071</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1072</v>
      </c>
      <c r="C137" s="1">
        <v>1</v>
      </c>
      <c r="D137" s="1">
        <f>+IF(Tabla15[[#This Row],[NOMBRE DE LA CAUSA 2018]]=0,0,1)</f>
        <v>1</v>
      </c>
      <c r="E137" s="1">
        <f>+E136+Tabla15[[#This Row],[NOMBRE DE LA CAUSA 2019]]</f>
        <v>135</v>
      </c>
      <c r="F137" s="1">
        <f>+Tabla15[[#This Row],[0]]*Tabla15[[#This Row],[NOMBRE DE LA CAUSA 2019]]</f>
        <v>135</v>
      </c>
      <c r="G137" s="5" t="s">
        <v>775</v>
      </c>
      <c r="I137" s="5" t="s">
        <v>499</v>
      </c>
      <c r="J137" s="1" t="s">
        <v>776</v>
      </c>
      <c r="K137" s="1" t="s">
        <v>772</v>
      </c>
      <c r="L137" s="5" t="s">
        <v>1073</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1074</v>
      </c>
      <c r="C138" s="1">
        <v>1</v>
      </c>
      <c r="D138" s="1">
        <f>+IF(Tabla15[[#This Row],[NOMBRE DE LA CAUSA 2018]]=0,0,1)</f>
        <v>1</v>
      </c>
      <c r="E138" s="1">
        <f>+E137+Tabla15[[#This Row],[NOMBRE DE LA CAUSA 2019]]</f>
        <v>136</v>
      </c>
      <c r="F138" s="1">
        <f>+Tabla15[[#This Row],[0]]*Tabla15[[#This Row],[NOMBRE DE LA CAUSA 2019]]</f>
        <v>136</v>
      </c>
      <c r="G138" s="5" t="s">
        <v>775</v>
      </c>
      <c r="I138" s="5" t="s">
        <v>499</v>
      </c>
      <c r="J138" s="1" t="s">
        <v>776</v>
      </c>
      <c r="K138" s="1" t="s">
        <v>772</v>
      </c>
      <c r="L138" s="5" t="s">
        <v>1075</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1076</v>
      </c>
      <c r="C139" s="1">
        <v>1</v>
      </c>
      <c r="D139" s="1">
        <f>+IF(Tabla15[[#This Row],[NOMBRE DE LA CAUSA 2018]]=0,0,1)</f>
        <v>1</v>
      </c>
      <c r="E139" s="1">
        <f>+E138+Tabla15[[#This Row],[NOMBRE DE LA CAUSA 2019]]</f>
        <v>137</v>
      </c>
      <c r="F139" s="1">
        <f>+Tabla15[[#This Row],[0]]*Tabla15[[#This Row],[NOMBRE DE LA CAUSA 2019]]</f>
        <v>137</v>
      </c>
      <c r="G139" s="5" t="s">
        <v>775</v>
      </c>
      <c r="I139" s="5" t="s">
        <v>499</v>
      </c>
      <c r="J139" s="1" t="s">
        <v>776</v>
      </c>
      <c r="K139" s="1" t="s">
        <v>772</v>
      </c>
      <c r="L139" s="5" t="s">
        <v>1077</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1078</v>
      </c>
      <c r="C140" s="1">
        <v>1</v>
      </c>
      <c r="D140" s="1">
        <f>+IF(Tabla15[[#This Row],[NOMBRE DE LA CAUSA 2018]]=0,0,1)</f>
        <v>1</v>
      </c>
      <c r="E140" s="1">
        <f>+E139+Tabla15[[#This Row],[NOMBRE DE LA CAUSA 2019]]</f>
        <v>138</v>
      </c>
      <c r="F140" s="1">
        <f>+Tabla15[[#This Row],[0]]*Tabla15[[#This Row],[NOMBRE DE LA CAUSA 2019]]</f>
        <v>138</v>
      </c>
      <c r="G140" s="5" t="s">
        <v>775</v>
      </c>
      <c r="I140" s="5" t="s">
        <v>499</v>
      </c>
      <c r="J140" s="1" t="s">
        <v>776</v>
      </c>
      <c r="K140" s="1" t="s">
        <v>772</v>
      </c>
      <c r="L140" s="5" t="s">
        <v>1079</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1080</v>
      </c>
      <c r="C141" s="1">
        <v>1</v>
      </c>
      <c r="D141" s="1">
        <f>+IF(Tabla15[[#This Row],[NOMBRE DE LA CAUSA 2018]]=0,0,1)</f>
        <v>1</v>
      </c>
      <c r="E141" s="1">
        <f>+E140+Tabla15[[#This Row],[NOMBRE DE LA CAUSA 2019]]</f>
        <v>139</v>
      </c>
      <c r="F141" s="1">
        <f>+Tabla15[[#This Row],[0]]*Tabla15[[#This Row],[NOMBRE DE LA CAUSA 2019]]</f>
        <v>139</v>
      </c>
      <c r="G141" s="5" t="s">
        <v>775</v>
      </c>
      <c r="I141" s="5" t="s">
        <v>499</v>
      </c>
      <c r="J141" s="1" t="s">
        <v>776</v>
      </c>
      <c r="K141" s="1" t="s">
        <v>772</v>
      </c>
      <c r="L141" s="5" t="s">
        <v>1081</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1082</v>
      </c>
      <c r="C142" s="1">
        <v>1</v>
      </c>
      <c r="D142" s="1">
        <f>+IF(Tabla15[[#This Row],[NOMBRE DE LA CAUSA 2018]]=0,0,1)</f>
        <v>1</v>
      </c>
      <c r="E142" s="1">
        <f>+E141+Tabla15[[#This Row],[NOMBRE DE LA CAUSA 2019]]</f>
        <v>140</v>
      </c>
      <c r="F142" s="1">
        <f>+Tabla15[[#This Row],[0]]*Tabla15[[#This Row],[NOMBRE DE LA CAUSA 2019]]</f>
        <v>140</v>
      </c>
      <c r="G142" s="5" t="s">
        <v>775</v>
      </c>
      <c r="I142" s="5" t="s">
        <v>499</v>
      </c>
      <c r="J142" s="1" t="s">
        <v>776</v>
      </c>
      <c r="K142" s="1" t="s">
        <v>772</v>
      </c>
      <c r="L142" s="5" t="s">
        <v>1083</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1084</v>
      </c>
      <c r="C143" s="1">
        <v>1</v>
      </c>
      <c r="D143" s="1">
        <f>+IF(Tabla15[[#This Row],[NOMBRE DE LA CAUSA 2018]]=0,0,1)</f>
        <v>1</v>
      </c>
      <c r="E143" s="1">
        <f>+E142+Tabla15[[#This Row],[NOMBRE DE LA CAUSA 2019]]</f>
        <v>141</v>
      </c>
      <c r="F143" s="1">
        <f>+Tabla15[[#This Row],[0]]*Tabla15[[#This Row],[NOMBRE DE LA CAUSA 2019]]</f>
        <v>141</v>
      </c>
      <c r="G143" s="1" t="s">
        <v>775</v>
      </c>
      <c r="J143" s="1" t="s">
        <v>776</v>
      </c>
      <c r="K143" s="1" t="s">
        <v>772</v>
      </c>
      <c r="L143" s="1" t="s">
        <v>1085</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1086</v>
      </c>
      <c r="C144" s="1">
        <v>1</v>
      </c>
      <c r="D144" s="1">
        <f>+IF(Tabla15[[#This Row],[NOMBRE DE LA CAUSA 2018]]=0,0,1)</f>
        <v>1</v>
      </c>
      <c r="E144" s="1">
        <f>+E143+Tabla15[[#This Row],[NOMBRE DE LA CAUSA 2019]]</f>
        <v>142</v>
      </c>
      <c r="F144" s="1">
        <f>+Tabla15[[#This Row],[0]]*Tabla15[[#This Row],[NOMBRE DE LA CAUSA 2019]]</f>
        <v>142</v>
      </c>
      <c r="G144" s="1" t="s">
        <v>775</v>
      </c>
      <c r="J144" s="1" t="s">
        <v>776</v>
      </c>
      <c r="K144" s="1" t="s">
        <v>772</v>
      </c>
      <c r="L144" s="1" t="s">
        <v>1087</v>
      </c>
      <c r="M144" s="4">
        <v>52</v>
      </c>
      <c r="N144" s="1" t="str">
        <f>+Tabla15[[#This Row],[NOMBRE DE LA CAUSA 2017]]</f>
        <v>ILEGALIDAD DEL ACTO ADMINISTRATIVO QUE ADJUDICA UN BIEN INMUEBLE</v>
      </c>
    </row>
    <row r="145" spans="1:14" ht="15" customHeight="1" x14ac:dyDescent="0.25">
      <c r="A145" s="1">
        <f>+Tabla15[[#This Row],[1]]</f>
        <v>143</v>
      </c>
      <c r="B145" s="1" t="s">
        <v>1088</v>
      </c>
      <c r="C145" s="1">
        <v>1</v>
      </c>
      <c r="D145" s="1">
        <f>+IF(Tabla15[[#This Row],[NOMBRE DE LA CAUSA 2018]]=0,0,1)</f>
        <v>1</v>
      </c>
      <c r="E145" s="1">
        <f>+E144+Tabla15[[#This Row],[NOMBRE DE LA CAUSA 2019]]</f>
        <v>143</v>
      </c>
      <c r="F145" s="1">
        <f>+Tabla15[[#This Row],[0]]*Tabla15[[#This Row],[NOMBRE DE LA CAUSA 2019]]</f>
        <v>143</v>
      </c>
      <c r="G145" s="1" t="s">
        <v>775</v>
      </c>
      <c r="J145" s="1" t="s">
        <v>776</v>
      </c>
      <c r="K145" s="1" t="s">
        <v>772</v>
      </c>
      <c r="L145" s="1" t="s">
        <v>1089</v>
      </c>
      <c r="M145" s="4">
        <v>403</v>
      </c>
      <c r="N145" s="1" t="str">
        <f>+Tabla15[[#This Row],[NOMBRE DE LA CAUSA 2017]]</f>
        <v>ILEGALIDAD DEL ACTO ADMINISTRATIVO QUE ADJUDICA UN CONTRATO</v>
      </c>
    </row>
    <row r="146" spans="1:14" ht="15" customHeight="1" x14ac:dyDescent="0.25">
      <c r="A146" s="1">
        <f>+Tabla15[[#This Row],[1]]</f>
        <v>144</v>
      </c>
      <c r="B146" s="5" t="s">
        <v>1090</v>
      </c>
      <c r="C146" s="1">
        <v>1</v>
      </c>
      <c r="D146" s="1">
        <f>+IF(Tabla15[[#This Row],[NOMBRE DE LA CAUSA 2018]]=0,0,1)</f>
        <v>1</v>
      </c>
      <c r="E146" s="1">
        <f>+E145+Tabla15[[#This Row],[NOMBRE DE LA CAUSA 2019]]</f>
        <v>144</v>
      </c>
      <c r="F146" s="1">
        <f>+Tabla15[[#This Row],[0]]*Tabla15[[#This Row],[NOMBRE DE LA CAUSA 2019]]</f>
        <v>144</v>
      </c>
      <c r="G146" s="1" t="s">
        <v>770</v>
      </c>
      <c r="I146" s="5" t="s">
        <v>771</v>
      </c>
      <c r="K146" s="5" t="s">
        <v>772</v>
      </c>
      <c r="L146" s="5" t="s">
        <v>1091</v>
      </c>
      <c r="M146" s="4">
        <v>2312</v>
      </c>
      <c r="N146" s="1" t="str">
        <f>+Tabla15[[#This Row],[NOMBRE DE LA CAUSA 2017]]</f>
        <v>ILEGALIDAD DEL ACTO ADMINISTRATIVO QUE APRUEBA CALCULO ACTUARIAL</v>
      </c>
    </row>
    <row r="147" spans="1:14" ht="15" customHeight="1" x14ac:dyDescent="0.25">
      <c r="A147" s="1">
        <f>+Tabla15[[#This Row],[1]]</f>
        <v>145</v>
      </c>
      <c r="B147" s="5" t="s">
        <v>1092</v>
      </c>
      <c r="C147" s="1">
        <v>1</v>
      </c>
      <c r="D147" s="1">
        <f>+IF(Tabla15[[#This Row],[NOMBRE DE LA CAUSA 2018]]=0,0,1)</f>
        <v>1</v>
      </c>
      <c r="E147" s="1">
        <f>+E146+Tabla15[[#This Row],[NOMBRE DE LA CAUSA 2019]]</f>
        <v>145</v>
      </c>
      <c r="F147" s="1">
        <f>+Tabla15[[#This Row],[0]]*Tabla15[[#This Row],[NOMBRE DE LA CAUSA 2019]]</f>
        <v>145</v>
      </c>
      <c r="G147" s="5" t="s">
        <v>775</v>
      </c>
      <c r="J147" s="1" t="s">
        <v>776</v>
      </c>
      <c r="K147" s="1" t="s">
        <v>772</v>
      </c>
      <c r="L147" s="5" t="s">
        <v>1093</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1094</v>
      </c>
      <c r="C148" s="1">
        <v>1</v>
      </c>
      <c r="D148" s="1">
        <f>+IF(Tabla15[[#This Row],[NOMBRE DE LA CAUSA 2018]]=0,0,1)</f>
        <v>1</v>
      </c>
      <c r="E148" s="1">
        <f>+E147+Tabla15[[#This Row],[NOMBRE DE LA CAUSA 2019]]</f>
        <v>146</v>
      </c>
      <c r="F148" s="1">
        <f>+Tabla15[[#This Row],[0]]*Tabla15[[#This Row],[NOMBRE DE LA CAUSA 2019]]</f>
        <v>146</v>
      </c>
      <c r="G148" s="5" t="s">
        <v>775</v>
      </c>
      <c r="J148" s="1" t="s">
        <v>776</v>
      </c>
      <c r="K148" s="1" t="s">
        <v>772</v>
      </c>
      <c r="L148" s="5" t="s">
        <v>1095</v>
      </c>
      <c r="M148" s="4">
        <v>390</v>
      </c>
      <c r="N148" s="1" t="str">
        <f>+Tabla15[[#This Row],[NOMBRE DE LA CAUSA 2017]]</f>
        <v>ILEGALIDAD DEL ACTO ADMINISTRATIVO QUE AUTORIZA O NIEGA UN ASCENSO</v>
      </c>
    </row>
    <row r="149" spans="1:14" ht="15" customHeight="1" x14ac:dyDescent="0.25">
      <c r="A149" s="1">
        <f>+Tabla15[[#This Row],[1]]</f>
        <v>147</v>
      </c>
      <c r="B149" s="1" t="s">
        <v>1096</v>
      </c>
      <c r="C149" s="1">
        <v>1</v>
      </c>
      <c r="D149" s="1">
        <f>+IF(Tabla15[[#This Row],[NOMBRE DE LA CAUSA 2018]]=0,0,1)</f>
        <v>1</v>
      </c>
      <c r="E149" s="1">
        <f>+E148+Tabla15[[#This Row],[NOMBRE DE LA CAUSA 2019]]</f>
        <v>147</v>
      </c>
      <c r="F149" s="1">
        <f>+Tabla15[[#This Row],[0]]*Tabla15[[#This Row],[NOMBRE DE LA CAUSA 2019]]</f>
        <v>147</v>
      </c>
      <c r="G149" s="1" t="s">
        <v>775</v>
      </c>
      <c r="J149" s="1" t="s">
        <v>776</v>
      </c>
      <c r="K149" s="1" t="s">
        <v>772</v>
      </c>
      <c r="L149" s="1" t="s">
        <v>1097</v>
      </c>
      <c r="M149" s="4">
        <v>201</v>
      </c>
      <c r="N149" s="1" t="str">
        <f>+Tabla15[[#This Row],[NOMBRE DE LA CAUSA 2017]]</f>
        <v>ILEGALIDAD DEL ACTO ADMINISTRATIVO QUE CALIFICA LA PERDIDA DE CAPACIDAD LABORAL</v>
      </c>
    </row>
    <row r="150" spans="1:14" ht="15" customHeight="1" x14ac:dyDescent="0.25">
      <c r="A150" s="1">
        <f>+Tabla15[[#This Row],[1]]</f>
        <v>148</v>
      </c>
      <c r="B150" s="5" t="s">
        <v>1098</v>
      </c>
      <c r="C150" s="1">
        <v>1</v>
      </c>
      <c r="D150" s="1">
        <f>+IF(Tabla15[[#This Row],[NOMBRE DE LA CAUSA 2018]]=0,0,1)</f>
        <v>1</v>
      </c>
      <c r="E150" s="1">
        <f>+E149+Tabla15[[#This Row],[NOMBRE DE LA CAUSA 2019]]</f>
        <v>148</v>
      </c>
      <c r="F150" s="1">
        <f>+Tabla15[[#This Row],[0]]*Tabla15[[#This Row],[NOMBRE DE LA CAUSA 2019]]</f>
        <v>148</v>
      </c>
      <c r="G150" s="5" t="s">
        <v>775</v>
      </c>
      <c r="I150" s="5" t="s">
        <v>499</v>
      </c>
      <c r="J150" s="1" t="s">
        <v>776</v>
      </c>
      <c r="K150" s="1" t="s">
        <v>772</v>
      </c>
      <c r="L150" s="5" t="s">
        <v>1099</v>
      </c>
      <c r="M150" s="4">
        <v>1913</v>
      </c>
      <c r="N150" s="1" t="str">
        <f>+Tabla15[[#This Row],[NOMBRE DE LA CAUSA 2017]]</f>
        <v>ILEGALIDAD DEL ACTO ADMINISTRATIVO QUE CLAUSURA ESTABLECIMIENTO DE COMERCIO</v>
      </c>
    </row>
    <row r="151" spans="1:14" ht="15" customHeight="1" x14ac:dyDescent="0.25">
      <c r="A151" s="1">
        <f>+Tabla15[[#This Row],[1]]</f>
        <v>149</v>
      </c>
      <c r="B151" s="1" t="s">
        <v>1100</v>
      </c>
      <c r="C151" s="1">
        <v>1</v>
      </c>
      <c r="D151" s="1">
        <f>+IF(Tabla15[[#This Row],[NOMBRE DE LA CAUSA 2018]]=0,0,1)</f>
        <v>1</v>
      </c>
      <c r="E151" s="1">
        <f>+E150+Tabla15[[#This Row],[NOMBRE DE LA CAUSA 2019]]</f>
        <v>149</v>
      </c>
      <c r="F151" s="1">
        <f>+Tabla15[[#This Row],[0]]*Tabla15[[#This Row],[NOMBRE DE LA CAUSA 2019]]</f>
        <v>149</v>
      </c>
      <c r="G151" s="1" t="s">
        <v>775</v>
      </c>
      <c r="J151" s="1" t="s">
        <v>776</v>
      </c>
      <c r="K151" s="1" t="s">
        <v>772</v>
      </c>
      <c r="L151" s="1" t="s">
        <v>1101</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1102</v>
      </c>
      <c r="C152" s="1">
        <v>1</v>
      </c>
      <c r="D152" s="1">
        <f>+IF(Tabla15[[#This Row],[NOMBRE DE LA CAUSA 2018]]=0,0,1)</f>
        <v>1</v>
      </c>
      <c r="E152" s="1">
        <f>+E151+Tabla15[[#This Row],[NOMBRE DE LA CAUSA 2019]]</f>
        <v>150</v>
      </c>
      <c r="F152" s="1">
        <f>+Tabla15[[#This Row],[0]]*Tabla15[[#This Row],[NOMBRE DE LA CAUSA 2019]]</f>
        <v>150</v>
      </c>
      <c r="G152" s="1" t="s">
        <v>813</v>
      </c>
      <c r="H152" s="1" t="s">
        <v>1103</v>
      </c>
      <c r="K152" s="5" t="s">
        <v>772</v>
      </c>
      <c r="L152" s="5" t="s">
        <v>1104</v>
      </c>
      <c r="M152" s="4">
        <v>2297</v>
      </c>
      <c r="N152" s="1" t="str">
        <f>+Tabla15[[#This Row],[NOMBRE DE LA CAUSA 2017]]</f>
        <v>ILEGALIDAD DEL ACTO ADMINISTRATIVO QUE CREA UN IMPUESTO</v>
      </c>
    </row>
    <row r="153" spans="1:14" ht="15" customHeight="1" x14ac:dyDescent="0.25">
      <c r="A153" s="1">
        <f>+Tabla15[[#This Row],[1]]</f>
        <v>151</v>
      </c>
      <c r="B153" s="5" t="s">
        <v>1105</v>
      </c>
      <c r="C153" s="1">
        <v>1</v>
      </c>
      <c r="D153" s="1">
        <f>+IF(Tabla15[[#This Row],[NOMBRE DE LA CAUSA 2018]]=0,0,1)</f>
        <v>1</v>
      </c>
      <c r="E153" s="1">
        <f>+E152+Tabla15[[#This Row],[NOMBRE DE LA CAUSA 2019]]</f>
        <v>151</v>
      </c>
      <c r="F153" s="1">
        <f>+Tabla15[[#This Row],[0]]*Tabla15[[#This Row],[NOMBRE DE LA CAUSA 2019]]</f>
        <v>151</v>
      </c>
      <c r="G153" s="1" t="s">
        <v>813</v>
      </c>
      <c r="H153" s="1" t="s">
        <v>1103</v>
      </c>
      <c r="K153" s="5" t="s">
        <v>772</v>
      </c>
      <c r="L153" s="5" t="s">
        <v>1106</v>
      </c>
      <c r="M153" s="4">
        <v>2301</v>
      </c>
      <c r="N153" s="1" t="str">
        <f>+Tabla15[[#This Row],[NOMBRE DE LA CAUSA 2017]]</f>
        <v>ILEGALIDAD DEL ACTO ADMINISTRATIVO QUE CREA UNA CONTRIBUCION ESPECIAL</v>
      </c>
    </row>
    <row r="154" spans="1:14" ht="15" customHeight="1" x14ac:dyDescent="0.25">
      <c r="A154" s="1">
        <f>+Tabla15[[#This Row],[1]]</f>
        <v>152</v>
      </c>
      <c r="B154" s="5" t="s">
        <v>1107</v>
      </c>
      <c r="C154" s="1">
        <v>1</v>
      </c>
      <c r="D154" s="1">
        <f>+IF(Tabla15[[#This Row],[NOMBRE DE LA CAUSA 2018]]=0,0,1)</f>
        <v>1</v>
      </c>
      <c r="E154" s="1">
        <f>+E153+Tabla15[[#This Row],[NOMBRE DE LA CAUSA 2019]]</f>
        <v>152</v>
      </c>
      <c r="F154" s="1">
        <f>+Tabla15[[#This Row],[0]]*Tabla15[[#This Row],[NOMBRE DE LA CAUSA 2019]]</f>
        <v>152</v>
      </c>
      <c r="G154" s="1" t="s">
        <v>813</v>
      </c>
      <c r="H154" s="1" t="s">
        <v>1103</v>
      </c>
      <c r="K154" s="5" t="s">
        <v>772</v>
      </c>
      <c r="L154" s="5" t="s">
        <v>1108</v>
      </c>
      <c r="M154" s="4">
        <v>2299</v>
      </c>
      <c r="N154" s="1" t="str">
        <f>+Tabla15[[#This Row],[NOMBRE DE LA CAUSA 2017]]</f>
        <v>ILEGALIDAD DEL ACTO ADMINISTRATIVO QUE CREA UNA TASA</v>
      </c>
    </row>
    <row r="155" spans="1:14" ht="15" customHeight="1" x14ac:dyDescent="0.25">
      <c r="A155" s="1">
        <f>+Tabla15[[#This Row],[1]]</f>
        <v>153</v>
      </c>
      <c r="B155" s="5" t="s">
        <v>1109</v>
      </c>
      <c r="C155" s="1">
        <v>1</v>
      </c>
      <c r="D155" s="1">
        <f>+IF(Tabla15[[#This Row],[NOMBRE DE LA CAUSA 2018]]=0,0,1)</f>
        <v>1</v>
      </c>
      <c r="E155" s="1">
        <f>+E154+Tabla15[[#This Row],[NOMBRE DE LA CAUSA 2019]]</f>
        <v>153</v>
      </c>
      <c r="F155" s="1">
        <f>+Tabla15[[#This Row],[0]]*Tabla15[[#This Row],[NOMBRE DE LA CAUSA 2019]]</f>
        <v>153</v>
      </c>
      <c r="G155" s="1" t="s">
        <v>770</v>
      </c>
      <c r="I155" s="5" t="s">
        <v>499</v>
      </c>
      <c r="K155" s="5" t="s">
        <v>772</v>
      </c>
      <c r="L155" s="5" t="s">
        <v>1110</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1111</v>
      </c>
      <c r="C156" s="1">
        <v>1</v>
      </c>
      <c r="D156" s="1">
        <f>+IF(Tabla15[[#This Row],[NOMBRE DE LA CAUSA 2018]]=0,0,1)</f>
        <v>1</v>
      </c>
      <c r="E156" s="1">
        <f>+E155+Tabla15[[#This Row],[NOMBRE DE LA CAUSA 2019]]</f>
        <v>154</v>
      </c>
      <c r="F156" s="1">
        <f>+Tabla15[[#This Row],[0]]*Tabla15[[#This Row],[NOMBRE DE LA CAUSA 2019]]</f>
        <v>154</v>
      </c>
      <c r="G156" s="1" t="s">
        <v>770</v>
      </c>
      <c r="I156" s="5" t="s">
        <v>499</v>
      </c>
      <c r="K156" s="5" t="s">
        <v>772</v>
      </c>
      <c r="L156" s="5" t="s">
        <v>1112</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1113</v>
      </c>
      <c r="C157" s="1">
        <v>1</v>
      </c>
      <c r="D157" s="1">
        <f>+IF(Tabla15[[#This Row],[NOMBRE DE LA CAUSA 2018]]=0,0,1)</f>
        <v>1</v>
      </c>
      <c r="E157" s="1">
        <f>+E156+Tabla15[[#This Row],[NOMBRE DE LA CAUSA 2019]]</f>
        <v>155</v>
      </c>
      <c r="F157" s="1">
        <f>+Tabla15[[#This Row],[0]]*Tabla15[[#This Row],[NOMBRE DE LA CAUSA 2019]]</f>
        <v>155</v>
      </c>
      <c r="G157" s="1" t="s">
        <v>775</v>
      </c>
      <c r="J157" s="1" t="s">
        <v>776</v>
      </c>
      <c r="K157" s="1" t="s">
        <v>772</v>
      </c>
      <c r="L157" s="1" t="s">
        <v>1114</v>
      </c>
      <c r="M157" s="4">
        <v>171</v>
      </c>
      <c r="N157" s="1" t="str">
        <f>+Tabla15[[#This Row],[NOMBRE DE LA CAUSA 2017]]</f>
        <v>ILEGALIDAD DEL ACTO ADMINISTRATIVO QUE DECLARA DESIERTA LA LICITACION</v>
      </c>
    </row>
    <row r="158" spans="1:14" ht="15" customHeight="1" x14ac:dyDescent="0.25">
      <c r="A158" s="1">
        <f>+Tabla15[[#This Row],[1]]</f>
        <v>156</v>
      </c>
      <c r="B158" s="5" t="s">
        <v>1115</v>
      </c>
      <c r="C158" s="1">
        <v>1</v>
      </c>
      <c r="D158" s="1">
        <f>+IF(Tabla15[[#This Row],[NOMBRE DE LA CAUSA 2018]]=0,0,1)</f>
        <v>1</v>
      </c>
      <c r="E158" s="1">
        <f>+E157+Tabla15[[#This Row],[NOMBRE DE LA CAUSA 2019]]</f>
        <v>156</v>
      </c>
      <c r="F158" s="1">
        <f>+Tabla15[[#This Row],[0]]*Tabla15[[#This Row],[NOMBRE DE LA CAUSA 2019]]</f>
        <v>156</v>
      </c>
      <c r="G158" s="1" t="s">
        <v>770</v>
      </c>
      <c r="I158" s="5" t="s">
        <v>499</v>
      </c>
      <c r="K158" s="5" t="s">
        <v>772</v>
      </c>
      <c r="L158" s="5" t="s">
        <v>1116</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1117</v>
      </c>
      <c r="C159" s="1">
        <v>1</v>
      </c>
      <c r="D159" s="1">
        <f>+IF(Tabla15[[#This Row],[NOMBRE DE LA CAUSA 2018]]=0,0,1)</f>
        <v>1</v>
      </c>
      <c r="E159" s="1">
        <f>+E158+Tabla15[[#This Row],[NOMBRE DE LA CAUSA 2019]]</f>
        <v>157</v>
      </c>
      <c r="F159" s="1">
        <f>+Tabla15[[#This Row],[0]]*Tabla15[[#This Row],[NOMBRE DE LA CAUSA 2019]]</f>
        <v>157</v>
      </c>
      <c r="G159" s="1" t="s">
        <v>770</v>
      </c>
      <c r="K159" s="1" t="s">
        <v>772</v>
      </c>
      <c r="L159" s="1" t="s">
        <v>1118</v>
      </c>
      <c r="M159" s="4">
        <v>2026</v>
      </c>
      <c r="N159" s="1" t="str">
        <f>+Tabla15[[#This Row],[NOMBRE DE LA CAUSA 2017]]</f>
        <v>ILEGALIDAD DEL ACTO ADMINISTRATIVO QUE DECLARA EL INCUMPLIMIENTO DEL CONTRATO</v>
      </c>
    </row>
    <row r="160" spans="1:14" ht="15" customHeight="1" x14ac:dyDescent="0.25">
      <c r="A160" s="1">
        <f>+Tabla15[[#This Row],[1]]</f>
        <v>158</v>
      </c>
      <c r="B160" s="5" t="s">
        <v>1119</v>
      </c>
      <c r="C160" s="1">
        <v>1</v>
      </c>
      <c r="D160" s="1">
        <f>+IF(Tabla15[[#This Row],[NOMBRE DE LA CAUSA 2018]]=0,0,1)</f>
        <v>1</v>
      </c>
      <c r="E160" s="1">
        <f>+E159+Tabla15[[#This Row],[NOMBRE DE LA CAUSA 2019]]</f>
        <v>158</v>
      </c>
      <c r="F160" s="1">
        <f>+Tabla15[[#This Row],[0]]*Tabla15[[#This Row],[NOMBRE DE LA CAUSA 2019]]</f>
        <v>158</v>
      </c>
      <c r="G160" s="5" t="s">
        <v>775</v>
      </c>
      <c r="J160" s="1" t="s">
        <v>776</v>
      </c>
      <c r="K160" s="1" t="s">
        <v>772</v>
      </c>
      <c r="L160" s="5" t="s">
        <v>1120</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1121</v>
      </c>
      <c r="C161" s="1">
        <v>1</v>
      </c>
      <c r="D161" s="1">
        <f>+IF(Tabla15[[#This Row],[NOMBRE DE LA CAUSA 2018]]=0,0,1)</f>
        <v>1</v>
      </c>
      <c r="E161" s="1">
        <f>+E160+Tabla15[[#This Row],[NOMBRE DE LA CAUSA 2019]]</f>
        <v>159</v>
      </c>
      <c r="F161" s="1">
        <f>+Tabla15[[#This Row],[0]]*Tabla15[[#This Row],[NOMBRE DE LA CAUSA 2019]]</f>
        <v>159</v>
      </c>
      <c r="G161" s="1" t="s">
        <v>775</v>
      </c>
      <c r="J161" s="1" t="s">
        <v>776</v>
      </c>
      <c r="K161" s="1" t="s">
        <v>772</v>
      </c>
      <c r="L161" s="1" t="s">
        <v>1122</v>
      </c>
      <c r="M161" s="4">
        <v>408</v>
      </c>
      <c r="N161" s="1" t="str">
        <f>+Tabla15[[#This Row],[NOMBRE DE LA CAUSA 2017]]</f>
        <v>ILEGALIDAD DEL ACTO ADMINISTRATIVO QUE DECLARA LA CADUCIDAD CONTRACTUAL</v>
      </c>
    </row>
    <row r="162" spans="1:14" ht="15" customHeight="1" x14ac:dyDescent="0.25">
      <c r="A162" s="1">
        <f>+Tabla15[[#This Row],[1]]</f>
        <v>160</v>
      </c>
      <c r="B162" s="1" t="s">
        <v>1123</v>
      </c>
      <c r="C162" s="1">
        <v>1</v>
      </c>
      <c r="D162" s="1">
        <f>+IF(Tabla15[[#This Row],[NOMBRE DE LA CAUSA 2018]]=0,0,1)</f>
        <v>1</v>
      </c>
      <c r="E162" s="1">
        <f>+E161+Tabla15[[#This Row],[NOMBRE DE LA CAUSA 2019]]</f>
        <v>160</v>
      </c>
      <c r="F162" s="1">
        <f>+Tabla15[[#This Row],[0]]*Tabla15[[#This Row],[NOMBRE DE LA CAUSA 2019]]</f>
        <v>160</v>
      </c>
      <c r="G162" s="1" t="s">
        <v>775</v>
      </c>
      <c r="J162" s="1" t="s">
        <v>776</v>
      </c>
      <c r="K162" s="1" t="s">
        <v>772</v>
      </c>
      <c r="L162" s="1" t="s">
        <v>1124</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1125</v>
      </c>
      <c r="C163" s="1">
        <v>1</v>
      </c>
      <c r="D163" s="1">
        <f>+IF(Tabla15[[#This Row],[NOMBRE DE LA CAUSA 2018]]=0,0,1)</f>
        <v>1</v>
      </c>
      <c r="E163" s="1">
        <f>+E162+Tabla15[[#This Row],[NOMBRE DE LA CAUSA 2019]]</f>
        <v>161</v>
      </c>
      <c r="F163" s="1">
        <f>+Tabla15[[#This Row],[0]]*Tabla15[[#This Row],[NOMBRE DE LA CAUSA 2019]]</f>
        <v>161</v>
      </c>
      <c r="G163" s="1" t="s">
        <v>775</v>
      </c>
      <c r="J163" s="1" t="s">
        <v>776</v>
      </c>
      <c r="K163" s="1" t="s">
        <v>772</v>
      </c>
      <c r="L163" s="1" t="s">
        <v>1126</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1127</v>
      </c>
      <c r="C164" s="1">
        <v>1</v>
      </c>
      <c r="D164" s="1">
        <f>+IF(Tabla15[[#This Row],[NOMBRE DE LA CAUSA 2018]]=0,0,1)</f>
        <v>1</v>
      </c>
      <c r="E164" s="1">
        <f>+E163+Tabla15[[#This Row],[NOMBRE DE LA CAUSA 2019]]</f>
        <v>162</v>
      </c>
      <c r="F164" s="1">
        <f>+Tabla15[[#This Row],[0]]*Tabla15[[#This Row],[NOMBRE DE LA CAUSA 2019]]</f>
        <v>162</v>
      </c>
      <c r="G164" s="1" t="s">
        <v>775</v>
      </c>
      <c r="J164" s="1" t="s">
        <v>776</v>
      </c>
      <c r="K164" s="1" t="s">
        <v>772</v>
      </c>
      <c r="L164" s="1" t="s">
        <v>1128</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1129</v>
      </c>
      <c r="C165" s="1">
        <v>1</v>
      </c>
      <c r="D165" s="1">
        <f>+IF(Tabla15[[#This Row],[NOMBRE DE LA CAUSA 2018]]=0,0,1)</f>
        <v>1</v>
      </c>
      <c r="E165" s="1">
        <f>+E164+Tabla15[[#This Row],[NOMBRE DE LA CAUSA 2019]]</f>
        <v>163</v>
      </c>
      <c r="F165" s="1">
        <f>+Tabla15[[#This Row],[0]]*Tabla15[[#This Row],[NOMBRE DE LA CAUSA 2019]]</f>
        <v>163</v>
      </c>
      <c r="G165" s="1" t="s">
        <v>775</v>
      </c>
      <c r="J165" s="1" t="s">
        <v>776</v>
      </c>
      <c r="K165" s="1" t="s">
        <v>772</v>
      </c>
      <c r="L165" s="1" t="s">
        <v>1130</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1131</v>
      </c>
      <c r="C166" s="1">
        <v>1</v>
      </c>
      <c r="D166" s="1">
        <f>+IF(Tabla15[[#This Row],[NOMBRE DE LA CAUSA 2018]]=0,0,1)</f>
        <v>1</v>
      </c>
      <c r="E166" s="1">
        <f>+E165+Tabla15[[#This Row],[NOMBRE DE LA CAUSA 2019]]</f>
        <v>164</v>
      </c>
      <c r="F166" s="1">
        <f>+Tabla15[[#This Row],[0]]*Tabla15[[#This Row],[NOMBRE DE LA CAUSA 2019]]</f>
        <v>164</v>
      </c>
      <c r="G166" s="1" t="s">
        <v>770</v>
      </c>
      <c r="I166" s="5" t="s">
        <v>499</v>
      </c>
      <c r="K166" s="5" t="s">
        <v>772</v>
      </c>
      <c r="L166" s="5" t="s">
        <v>1132</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1133</v>
      </c>
      <c r="C167" s="1">
        <v>1</v>
      </c>
      <c r="D167" s="1">
        <f>+IF(Tabla15[[#This Row],[NOMBRE DE LA CAUSA 2018]]=0,0,1)</f>
        <v>1</v>
      </c>
      <c r="E167" s="1">
        <f>+E166+Tabla15[[#This Row],[NOMBRE DE LA CAUSA 2019]]</f>
        <v>165</v>
      </c>
      <c r="F167" s="1">
        <f>+Tabla15[[#This Row],[0]]*Tabla15[[#This Row],[NOMBRE DE LA CAUSA 2019]]</f>
        <v>165</v>
      </c>
      <c r="G167" s="1" t="s">
        <v>770</v>
      </c>
      <c r="K167" s="1" t="s">
        <v>772</v>
      </c>
      <c r="L167" s="1" t="s">
        <v>1134</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1135</v>
      </c>
      <c r="C168" s="1">
        <v>1</v>
      </c>
      <c r="D168" s="1">
        <f>+IF(Tabla15[[#This Row],[NOMBRE DE LA CAUSA 2018]]=0,0,1)</f>
        <v>1</v>
      </c>
      <c r="E168" s="1">
        <f>+E167+Tabla15[[#This Row],[NOMBRE DE LA CAUSA 2019]]</f>
        <v>166</v>
      </c>
      <c r="F168" s="1">
        <f>+Tabla15[[#This Row],[0]]*Tabla15[[#This Row],[NOMBRE DE LA CAUSA 2019]]</f>
        <v>166</v>
      </c>
      <c r="G168" s="1" t="s">
        <v>775</v>
      </c>
      <c r="J168" s="1" t="s">
        <v>776</v>
      </c>
      <c r="K168" s="1" t="s">
        <v>772</v>
      </c>
      <c r="L168" s="1" t="s">
        <v>1136</v>
      </c>
      <c r="M168" s="4">
        <v>378</v>
      </c>
      <c r="N168" s="1" t="str">
        <f>+Tabla15[[#This Row],[NOMBRE DE LA CAUSA 2017]]</f>
        <v>ILEGALIDAD DEL ACTO ADMINISTRATIVO QUE DECRETA LA EXPROPIACION</v>
      </c>
    </row>
    <row r="169" spans="1:14" ht="15" customHeight="1" x14ac:dyDescent="0.25">
      <c r="A169" s="1">
        <f>+Tabla15[[#This Row],[1]]</f>
        <v>167</v>
      </c>
      <c r="B169" s="1" t="s">
        <v>1137</v>
      </c>
      <c r="C169" s="1">
        <v>1</v>
      </c>
      <c r="D169" s="1">
        <f>+IF(Tabla15[[#This Row],[NOMBRE DE LA CAUSA 2018]]=0,0,1)</f>
        <v>1</v>
      </c>
      <c r="E169" s="1">
        <f>+E168+Tabla15[[#This Row],[NOMBRE DE LA CAUSA 2019]]</f>
        <v>167</v>
      </c>
      <c r="F169" s="1">
        <f>+Tabla15[[#This Row],[0]]*Tabla15[[#This Row],[NOMBRE DE LA CAUSA 2019]]</f>
        <v>167</v>
      </c>
      <c r="G169" s="5" t="s">
        <v>775</v>
      </c>
      <c r="I169" s="5" t="s">
        <v>499</v>
      </c>
      <c r="J169" s="1" t="s">
        <v>776</v>
      </c>
      <c r="K169" s="1" t="s">
        <v>772</v>
      </c>
      <c r="L169" s="5" t="s">
        <v>1138</v>
      </c>
      <c r="M169" s="4">
        <v>1932</v>
      </c>
      <c r="N169" s="1" t="str">
        <f>+Tabla15[[#This Row],[NOMBRE DE LA CAUSA 2017]]</f>
        <v>ILEGALIDAD DEL ACTO ADMINISTRATIVO QUE DECRETA MEDIDAS CAUTELARES</v>
      </c>
    </row>
    <row r="170" spans="1:14" ht="15" customHeight="1" x14ac:dyDescent="0.25">
      <c r="A170" s="1">
        <f>+Tabla15[[#This Row],[1]]</f>
        <v>168</v>
      </c>
      <c r="B170" s="1" t="s">
        <v>1139</v>
      </c>
      <c r="C170" s="1">
        <v>1</v>
      </c>
      <c r="D170" s="1">
        <f>+IF(Tabla15[[#This Row],[NOMBRE DE LA CAUSA 2018]]=0,0,1)</f>
        <v>1</v>
      </c>
      <c r="E170" s="1">
        <f>+E169+Tabla15[[#This Row],[NOMBRE DE LA CAUSA 2019]]</f>
        <v>168</v>
      </c>
      <c r="F170" s="1">
        <f>+Tabla15[[#This Row],[0]]*Tabla15[[#This Row],[NOMBRE DE LA CAUSA 2019]]</f>
        <v>168</v>
      </c>
      <c r="G170" s="1" t="s">
        <v>775</v>
      </c>
      <c r="J170" s="1" t="s">
        <v>776</v>
      </c>
      <c r="K170" s="1" t="s">
        <v>772</v>
      </c>
      <c r="L170" s="1" t="s">
        <v>1140</v>
      </c>
      <c r="M170" s="4">
        <v>1972</v>
      </c>
      <c r="N170" s="1" t="str">
        <f>+Tabla15[[#This Row],[NOMBRE DE LA CAUSA 2017]]</f>
        <v>ILEGALIDAD DEL ACTO ADMINISTRATIVO QUE DEFINE AVALUO CATASTRAL</v>
      </c>
    </row>
    <row r="171" spans="1:14" ht="15" customHeight="1" x14ac:dyDescent="0.25">
      <c r="A171" s="1">
        <f>+Tabla15[[#This Row],[1]]</f>
        <v>169</v>
      </c>
      <c r="B171" s="1" t="s">
        <v>1141</v>
      </c>
      <c r="C171" s="1">
        <v>1</v>
      </c>
      <c r="D171" s="1">
        <f>+IF(Tabla15[[#This Row],[NOMBRE DE LA CAUSA 2018]]=0,0,1)</f>
        <v>1</v>
      </c>
      <c r="E171" s="1">
        <f>+E170+Tabla15[[#This Row],[NOMBRE DE LA CAUSA 2019]]</f>
        <v>169</v>
      </c>
      <c r="F171" s="1">
        <f>+Tabla15[[#This Row],[0]]*Tabla15[[#This Row],[NOMBRE DE LA CAUSA 2019]]</f>
        <v>169</v>
      </c>
      <c r="G171" s="5" t="s">
        <v>775</v>
      </c>
      <c r="I171" s="5" t="s">
        <v>499</v>
      </c>
      <c r="J171" s="1" t="s">
        <v>776</v>
      </c>
      <c r="K171" s="1" t="s">
        <v>772</v>
      </c>
      <c r="L171" s="5" t="s">
        <v>1142</v>
      </c>
      <c r="M171" s="4">
        <v>1937</v>
      </c>
      <c r="N171" s="1" t="str">
        <f>+Tabla15[[#This Row],[NOMBRE DE LA CAUSA 2017]]</f>
        <v>ILEGALIDAD DEL ACTO ADMINISTRATIVO QUE DEJA SIN EFECTO FACILIDAD DE PAGO</v>
      </c>
    </row>
    <row r="172" spans="1:14" ht="15" customHeight="1" x14ac:dyDescent="0.25">
      <c r="A172" s="1">
        <f>+Tabla15[[#This Row],[1]]</f>
        <v>170</v>
      </c>
      <c r="B172" s="1" t="s">
        <v>1143</v>
      </c>
      <c r="C172" s="1">
        <v>1</v>
      </c>
      <c r="D172" s="1">
        <f>+IF(Tabla15[[#This Row],[NOMBRE DE LA CAUSA 2018]]=0,0,1)</f>
        <v>1</v>
      </c>
      <c r="E172" s="1">
        <f>+E171+Tabla15[[#This Row],[NOMBRE DE LA CAUSA 2019]]</f>
        <v>170</v>
      </c>
      <c r="F172" s="1">
        <f>+Tabla15[[#This Row],[0]]*Tabla15[[#This Row],[NOMBRE DE LA CAUSA 2019]]</f>
        <v>170</v>
      </c>
      <c r="G172" s="5" t="s">
        <v>775</v>
      </c>
      <c r="H172" s="5"/>
      <c r="I172" s="5" t="s">
        <v>499</v>
      </c>
      <c r="J172" s="1" t="s">
        <v>776</v>
      </c>
      <c r="K172" s="1" t="s">
        <v>772</v>
      </c>
      <c r="L172" s="5" t="s">
        <v>1144</v>
      </c>
      <c r="M172" s="4">
        <v>1968</v>
      </c>
      <c r="N172" s="1" t="str">
        <f>+Tabla15[[#This Row],[NOMBRE DE LA CAUSA 2017]]</f>
        <v>ILEGALIDAD DEL ACTO ADMINISTRATIVO QUE DESVINCULA A SUPERNUMERARIO</v>
      </c>
    </row>
    <row r="173" spans="1:14" ht="15" customHeight="1" x14ac:dyDescent="0.25">
      <c r="A173" s="1">
        <f>+Tabla15[[#This Row],[1]]</f>
        <v>171</v>
      </c>
      <c r="B173" s="5" t="s">
        <v>1145</v>
      </c>
      <c r="C173" s="1">
        <v>1</v>
      </c>
      <c r="D173" s="1">
        <f>+IF(Tabla15[[#This Row],[NOMBRE DE LA CAUSA 2018]]=0,0,1)</f>
        <v>1</v>
      </c>
      <c r="E173" s="1">
        <f>+E172+Tabla15[[#This Row],[NOMBRE DE LA CAUSA 2019]]</f>
        <v>171</v>
      </c>
      <c r="F173" s="1">
        <f>+Tabla15[[#This Row],[0]]*Tabla15[[#This Row],[NOMBRE DE LA CAUSA 2019]]</f>
        <v>171</v>
      </c>
      <c r="G173" s="1" t="s">
        <v>770</v>
      </c>
      <c r="I173" s="5" t="s">
        <v>1146</v>
      </c>
      <c r="K173" s="5" t="s">
        <v>772</v>
      </c>
      <c r="L173" s="5" t="s">
        <v>1147</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1148</v>
      </c>
      <c r="C174" s="1">
        <v>1</v>
      </c>
      <c r="D174" s="1">
        <f>+IF(Tabla15[[#This Row],[NOMBRE DE LA CAUSA 2018]]=0,0,1)</f>
        <v>1</v>
      </c>
      <c r="E174" s="1">
        <f>+E173+Tabla15[[#This Row],[NOMBRE DE LA CAUSA 2019]]</f>
        <v>172</v>
      </c>
      <c r="F174" s="1">
        <f>+Tabla15[[#This Row],[0]]*Tabla15[[#This Row],[NOMBRE DE LA CAUSA 2019]]</f>
        <v>172</v>
      </c>
      <c r="G174" s="5" t="s">
        <v>775</v>
      </c>
      <c r="I174" s="5" t="s">
        <v>499</v>
      </c>
      <c r="J174" s="1" t="s">
        <v>776</v>
      </c>
      <c r="K174" s="1" t="s">
        <v>772</v>
      </c>
      <c r="L174" s="5" t="s">
        <v>1149</v>
      </c>
      <c r="M174" s="4">
        <v>1941</v>
      </c>
      <c r="N174" s="1" t="str">
        <f>+Tabla15[[#This Row],[NOMBRE DE LA CAUSA 2017]]</f>
        <v>ILEGALIDAD DEL ACTO ADMINISTRATIVO QUE DISPONE DECOMISO DE MERCANCIAS</v>
      </c>
    </row>
    <row r="175" spans="1:14" ht="15" customHeight="1" x14ac:dyDescent="0.25">
      <c r="A175" s="1">
        <f>+Tabla15[[#This Row],[1]]</f>
        <v>173</v>
      </c>
      <c r="B175" s="5" t="s">
        <v>1150</v>
      </c>
      <c r="C175" s="1">
        <v>1</v>
      </c>
      <c r="D175" s="1">
        <f>+IF(Tabla15[[#This Row],[NOMBRE DE LA CAUSA 2018]]=0,0,1)</f>
        <v>1</v>
      </c>
      <c r="E175" s="1">
        <f>+E174+Tabla15[[#This Row],[NOMBRE DE LA CAUSA 2019]]</f>
        <v>173</v>
      </c>
      <c r="F175" s="1">
        <f>+Tabla15[[#This Row],[0]]*Tabla15[[#This Row],[NOMBRE DE LA CAUSA 2019]]</f>
        <v>173</v>
      </c>
      <c r="G175" s="1" t="s">
        <v>770</v>
      </c>
      <c r="I175" s="5" t="s">
        <v>1151</v>
      </c>
      <c r="K175" s="5" t="s">
        <v>772</v>
      </c>
      <c r="L175" s="5" t="s">
        <v>1152</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1153</v>
      </c>
      <c r="C176" s="1">
        <v>1</v>
      </c>
      <c r="D176" s="1">
        <f>+IF(Tabla15[[#This Row],[NOMBRE DE LA CAUSA 2018]]=0,0,1)</f>
        <v>1</v>
      </c>
      <c r="E176" s="1">
        <f>+E175+Tabla15[[#This Row],[NOMBRE DE LA CAUSA 2019]]</f>
        <v>174</v>
      </c>
      <c r="F176" s="1">
        <f>+Tabla15[[#This Row],[0]]*Tabla15[[#This Row],[NOMBRE DE LA CAUSA 2019]]</f>
        <v>174</v>
      </c>
      <c r="G176" s="1" t="s">
        <v>770</v>
      </c>
      <c r="I176" s="5" t="s">
        <v>1146</v>
      </c>
      <c r="K176" s="5" t="s">
        <v>772</v>
      </c>
      <c r="L176" s="5" t="s">
        <v>1154</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1155</v>
      </c>
      <c r="C177" s="1">
        <v>1</v>
      </c>
      <c r="D177" s="1">
        <f>+IF(Tabla15[[#This Row],[NOMBRE DE LA CAUSA 2018]]=0,0,1)</f>
        <v>1</v>
      </c>
      <c r="E177" s="1">
        <f>+E176+Tabla15[[#This Row],[NOMBRE DE LA CAUSA 2019]]</f>
        <v>175</v>
      </c>
      <c r="F177" s="1">
        <f>+Tabla15[[#This Row],[0]]*Tabla15[[#This Row],[NOMBRE DE LA CAUSA 2019]]</f>
        <v>175</v>
      </c>
      <c r="G177" s="5" t="s">
        <v>775</v>
      </c>
      <c r="I177" s="5" t="s">
        <v>499</v>
      </c>
      <c r="J177" s="1" t="s">
        <v>776</v>
      </c>
      <c r="K177" s="1" t="s">
        <v>772</v>
      </c>
      <c r="L177" s="5" t="s">
        <v>1156</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1157</v>
      </c>
      <c r="C178" s="1">
        <v>1</v>
      </c>
      <c r="D178" s="1">
        <f>+IF(Tabla15[[#This Row],[NOMBRE DE LA CAUSA 2018]]=0,0,1)</f>
        <v>1</v>
      </c>
      <c r="E178" s="1">
        <f>+E177+Tabla15[[#This Row],[NOMBRE DE LA CAUSA 2019]]</f>
        <v>176</v>
      </c>
      <c r="F178" s="1">
        <f>+Tabla15[[#This Row],[0]]*Tabla15[[#This Row],[NOMBRE DE LA CAUSA 2019]]</f>
        <v>176</v>
      </c>
      <c r="G178" s="5" t="s">
        <v>775</v>
      </c>
      <c r="J178" s="1" t="s">
        <v>776</v>
      </c>
      <c r="K178" s="1" t="s">
        <v>772</v>
      </c>
      <c r="L178" s="1" t="s">
        <v>1158</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1159</v>
      </c>
      <c r="C179" s="1">
        <v>1</v>
      </c>
      <c r="D179" s="1">
        <f>+IF(Tabla15[[#This Row],[NOMBRE DE LA CAUSA 2018]]=0,0,1)</f>
        <v>1</v>
      </c>
      <c r="E179" s="1">
        <f>+E178+Tabla15[[#This Row],[NOMBRE DE LA CAUSA 2019]]</f>
        <v>177</v>
      </c>
      <c r="F179" s="1">
        <f>+Tabla15[[#This Row],[0]]*Tabla15[[#This Row],[NOMBRE DE LA CAUSA 2019]]</f>
        <v>177</v>
      </c>
      <c r="G179" s="1" t="s">
        <v>775</v>
      </c>
      <c r="J179" s="1" t="s">
        <v>776</v>
      </c>
      <c r="K179" s="1" t="s">
        <v>772</v>
      </c>
      <c r="L179" s="1" t="s">
        <v>1160</v>
      </c>
      <c r="M179" s="4">
        <v>400</v>
      </c>
      <c r="N179" s="1" t="str">
        <f>+Tabla15[[#This Row],[NOMBRE DE LA CAUSA 2017]]</f>
        <v>ILEGALIDAD DEL ACTO ADMINISTRATIVO QUE HACE EFECTIVA LA CLAUSULA PENAL PECUNIARIA</v>
      </c>
    </row>
    <row r="180" spans="1:14" ht="15" customHeight="1" x14ac:dyDescent="0.25">
      <c r="A180" s="1">
        <f>+Tabla15[[#This Row],[1]]</f>
        <v>178</v>
      </c>
      <c r="B180" s="1" t="s">
        <v>1161</v>
      </c>
      <c r="C180" s="1">
        <v>1</v>
      </c>
      <c r="D180" s="1">
        <f>+IF(Tabla15[[#This Row],[NOMBRE DE LA CAUSA 2018]]=0,0,1)</f>
        <v>1</v>
      </c>
      <c r="E180" s="1">
        <f>+E179+Tabla15[[#This Row],[NOMBRE DE LA CAUSA 2019]]</f>
        <v>178</v>
      </c>
      <c r="F180" s="1">
        <f>+Tabla15[[#This Row],[0]]*Tabla15[[#This Row],[NOMBRE DE LA CAUSA 2019]]</f>
        <v>178</v>
      </c>
      <c r="G180" s="1" t="s">
        <v>775</v>
      </c>
      <c r="J180" s="1" t="s">
        <v>776</v>
      </c>
      <c r="K180" s="1" t="s">
        <v>772</v>
      </c>
      <c r="L180" s="1" t="s">
        <v>1162</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1163</v>
      </c>
      <c r="C181" s="1">
        <v>1</v>
      </c>
      <c r="D181" s="1">
        <f>+IF(Tabla15[[#This Row],[NOMBRE DE LA CAUSA 2018]]=0,0,1)</f>
        <v>1</v>
      </c>
      <c r="E181" s="1">
        <f>+E180+Tabla15[[#This Row],[NOMBRE DE LA CAUSA 2019]]</f>
        <v>179</v>
      </c>
      <c r="F181" s="1">
        <f>+Tabla15[[#This Row],[0]]*Tabla15[[#This Row],[NOMBRE DE LA CAUSA 2019]]</f>
        <v>179</v>
      </c>
      <c r="G181" s="5" t="s">
        <v>775</v>
      </c>
      <c r="I181" s="5" t="s">
        <v>499</v>
      </c>
      <c r="J181" s="1" t="s">
        <v>776</v>
      </c>
      <c r="K181" s="1" t="s">
        <v>772</v>
      </c>
      <c r="L181" s="5" t="s">
        <v>1164</v>
      </c>
      <c r="M181" s="4">
        <v>1917</v>
      </c>
      <c r="N181" s="1" t="str">
        <f>+Tabla15[[#This Row],[NOMBRE DE LA CAUSA 2017]]</f>
        <v>ILEGALIDAD DEL ACTO ADMINISTRATIVO QUE IMPONE SANCION A CONTADORES PUBLICOS</v>
      </c>
    </row>
    <row r="182" spans="1:14" ht="15" customHeight="1" x14ac:dyDescent="0.25">
      <c r="A182" s="1">
        <f>+Tabla15[[#This Row],[1]]</f>
        <v>180</v>
      </c>
      <c r="B182" s="5" t="s">
        <v>1165</v>
      </c>
      <c r="C182" s="1">
        <v>1</v>
      </c>
      <c r="D182" s="1">
        <f>+IF(Tabla15[[#This Row],[NOMBRE DE LA CAUSA 2018]]=0,0,1)</f>
        <v>1</v>
      </c>
      <c r="E182" s="1">
        <f>+E181+Tabla15[[#This Row],[NOMBRE DE LA CAUSA 2019]]</f>
        <v>180</v>
      </c>
      <c r="F182" s="1">
        <f>+Tabla15[[#This Row],[0]]*Tabla15[[#This Row],[NOMBRE DE LA CAUSA 2019]]</f>
        <v>180</v>
      </c>
      <c r="G182" s="5" t="s">
        <v>775</v>
      </c>
      <c r="J182" s="1" t="s">
        <v>776</v>
      </c>
      <c r="K182" s="1" t="s">
        <v>772</v>
      </c>
      <c r="L182" s="5" t="s">
        <v>1166</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1167</v>
      </c>
      <c r="C183" s="1">
        <v>1</v>
      </c>
      <c r="D183" s="1">
        <f>+IF(Tabla15[[#This Row],[NOMBRE DE LA CAUSA 2018]]=0,0,1)</f>
        <v>1</v>
      </c>
      <c r="E183" s="1">
        <f>+E182+Tabla15[[#This Row],[NOMBRE DE LA CAUSA 2019]]</f>
        <v>181</v>
      </c>
      <c r="F183" s="1">
        <f>+Tabla15[[#This Row],[0]]*Tabla15[[#This Row],[NOMBRE DE LA CAUSA 2019]]</f>
        <v>181</v>
      </c>
      <c r="G183" s="5" t="s">
        <v>775</v>
      </c>
      <c r="J183" s="1" t="s">
        <v>776</v>
      </c>
      <c r="K183" s="1" t="s">
        <v>772</v>
      </c>
      <c r="L183" s="5" t="s">
        <v>1168</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1169</v>
      </c>
      <c r="C184" s="1">
        <v>1</v>
      </c>
      <c r="D184" s="1">
        <f>+IF(Tabla15[[#This Row],[NOMBRE DE LA CAUSA 2018]]=0,0,1)</f>
        <v>1</v>
      </c>
      <c r="E184" s="1">
        <f>+E183+Tabla15[[#This Row],[NOMBRE DE LA CAUSA 2019]]</f>
        <v>182</v>
      </c>
      <c r="F184" s="1">
        <f>+Tabla15[[#This Row],[0]]*Tabla15[[#This Row],[NOMBRE DE LA CAUSA 2019]]</f>
        <v>182</v>
      </c>
      <c r="G184" s="5" t="s">
        <v>775</v>
      </c>
      <c r="J184" s="1" t="s">
        <v>776</v>
      </c>
      <c r="K184" s="1" t="s">
        <v>772</v>
      </c>
      <c r="L184" s="5" t="s">
        <v>1170</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1171</v>
      </c>
      <c r="C185" s="1">
        <v>1</v>
      </c>
      <c r="D185" s="1">
        <f>+IF(Tabla15[[#This Row],[NOMBRE DE LA CAUSA 2018]]=0,0,1)</f>
        <v>1</v>
      </c>
      <c r="E185" s="1">
        <f>+E184+Tabla15[[#This Row],[NOMBRE DE LA CAUSA 2019]]</f>
        <v>183</v>
      </c>
      <c r="F185" s="1">
        <f>+Tabla15[[#This Row],[0]]*Tabla15[[#This Row],[NOMBRE DE LA CAUSA 2019]]</f>
        <v>183</v>
      </c>
      <c r="G185" s="5" t="s">
        <v>775</v>
      </c>
      <c r="J185" s="1" t="s">
        <v>776</v>
      </c>
      <c r="K185" s="1" t="s">
        <v>772</v>
      </c>
      <c r="L185" s="5" t="s">
        <v>1172</v>
      </c>
      <c r="M185" s="4">
        <v>4</v>
      </c>
      <c r="N185" s="1" t="str">
        <f>+Tabla15[[#This Row],[NOMBRE DE LA CAUSA 2017]]</f>
        <v>ILEGALIDAD DEL ACTO ADMINISTRATIVO QUE IMPONE SANCION DISCIPLINARIA</v>
      </c>
    </row>
    <row r="186" spans="1:14" ht="15" customHeight="1" x14ac:dyDescent="0.25">
      <c r="A186" s="1">
        <f>+Tabla15[[#This Row],[1]]</f>
        <v>184</v>
      </c>
      <c r="B186" s="5" t="s">
        <v>1173</v>
      </c>
      <c r="C186" s="1">
        <v>1</v>
      </c>
      <c r="D186" s="1">
        <f>+IF(Tabla15[[#This Row],[NOMBRE DE LA CAUSA 2018]]=0,0,1)</f>
        <v>1</v>
      </c>
      <c r="E186" s="1">
        <f>+E185+Tabla15[[#This Row],[NOMBRE DE LA CAUSA 2019]]</f>
        <v>184</v>
      </c>
      <c r="F186" s="1">
        <f>+Tabla15[[#This Row],[0]]*Tabla15[[#This Row],[NOMBRE DE LA CAUSA 2019]]</f>
        <v>184</v>
      </c>
      <c r="G186" s="5" t="s">
        <v>775</v>
      </c>
      <c r="J186" s="1" t="s">
        <v>776</v>
      </c>
      <c r="K186" s="1" t="s">
        <v>772</v>
      </c>
      <c r="L186" s="5" t="s">
        <v>1174</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1175</v>
      </c>
      <c r="C187" s="1">
        <v>1</v>
      </c>
      <c r="D187" s="1">
        <f>+IF(Tabla15[[#This Row],[NOMBRE DE LA CAUSA 2018]]=0,0,1)</f>
        <v>1</v>
      </c>
      <c r="E187" s="1">
        <f>+E186+Tabla15[[#This Row],[NOMBRE DE LA CAUSA 2019]]</f>
        <v>185</v>
      </c>
      <c r="F187" s="1">
        <f>+Tabla15[[#This Row],[0]]*Tabla15[[#This Row],[NOMBRE DE LA CAUSA 2019]]</f>
        <v>185</v>
      </c>
      <c r="G187" s="5" t="s">
        <v>775</v>
      </c>
      <c r="I187" s="5" t="s">
        <v>499</v>
      </c>
      <c r="J187" s="1" t="s">
        <v>776</v>
      </c>
      <c r="K187" s="1" t="s">
        <v>772</v>
      </c>
      <c r="L187" s="5" t="s">
        <v>1176</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1177</v>
      </c>
      <c r="C188" s="1">
        <v>1</v>
      </c>
      <c r="D188" s="1">
        <f>+IF(Tabla15[[#This Row],[NOMBRE DE LA CAUSA 2018]]=0,0,1)</f>
        <v>1</v>
      </c>
      <c r="E188" s="1">
        <f>+E187+Tabla15[[#This Row],[NOMBRE DE LA CAUSA 2019]]</f>
        <v>186</v>
      </c>
      <c r="F188" s="1">
        <f>+Tabla15[[#This Row],[0]]*Tabla15[[#This Row],[NOMBRE DE LA CAUSA 2019]]</f>
        <v>186</v>
      </c>
      <c r="G188" s="5" t="s">
        <v>775</v>
      </c>
      <c r="I188" s="5" t="s">
        <v>499</v>
      </c>
      <c r="J188" s="1" t="s">
        <v>776</v>
      </c>
      <c r="K188" s="1" t="s">
        <v>772</v>
      </c>
      <c r="L188" s="5" t="s">
        <v>1178</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1179</v>
      </c>
      <c r="C189" s="1">
        <v>1</v>
      </c>
      <c r="D189" s="1">
        <f>+IF(Tabla15[[#This Row],[NOMBRE DE LA CAUSA 2018]]=0,0,1)</f>
        <v>1</v>
      </c>
      <c r="E189" s="1">
        <f>+E188+Tabla15[[#This Row],[NOMBRE DE LA CAUSA 2019]]</f>
        <v>187</v>
      </c>
      <c r="F189" s="1">
        <f>+Tabla15[[#This Row],[0]]*Tabla15[[#This Row],[NOMBRE DE LA CAUSA 2019]]</f>
        <v>187</v>
      </c>
      <c r="G189" s="5" t="s">
        <v>775</v>
      </c>
      <c r="I189" s="5" t="s">
        <v>499</v>
      </c>
      <c r="J189" s="1" t="s">
        <v>776</v>
      </c>
      <c r="K189" s="1" t="s">
        <v>772</v>
      </c>
      <c r="L189" s="5" t="s">
        <v>1180</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1181</v>
      </c>
      <c r="C190" s="1">
        <v>1</v>
      </c>
      <c r="D190" s="1">
        <f>+IF(Tabla15[[#This Row],[NOMBRE DE LA CAUSA 2018]]=0,0,1)</f>
        <v>1</v>
      </c>
      <c r="E190" s="1">
        <f>+E189+Tabla15[[#This Row],[NOMBRE DE LA CAUSA 2019]]</f>
        <v>188</v>
      </c>
      <c r="F190" s="1">
        <f>+Tabla15[[#This Row],[0]]*Tabla15[[#This Row],[NOMBRE DE LA CAUSA 2019]]</f>
        <v>188</v>
      </c>
      <c r="G190" s="5" t="s">
        <v>775</v>
      </c>
      <c r="I190" s="5" t="s">
        <v>499</v>
      </c>
      <c r="J190" s="1" t="s">
        <v>776</v>
      </c>
      <c r="K190" s="1" t="s">
        <v>772</v>
      </c>
      <c r="L190" s="5" t="s">
        <v>1182</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1183</v>
      </c>
      <c r="C191" s="1">
        <v>1</v>
      </c>
      <c r="D191" s="1">
        <f>+IF(Tabla15[[#This Row],[NOMBRE DE LA CAUSA 2018]]=0,0,1)</f>
        <v>1</v>
      </c>
      <c r="E191" s="1">
        <f>+E190+Tabla15[[#This Row],[NOMBRE DE LA CAUSA 2019]]</f>
        <v>189</v>
      </c>
      <c r="F191" s="1">
        <f>+Tabla15[[#This Row],[0]]*Tabla15[[#This Row],[NOMBRE DE LA CAUSA 2019]]</f>
        <v>189</v>
      </c>
      <c r="G191" s="5" t="s">
        <v>775</v>
      </c>
      <c r="I191" s="5" t="s">
        <v>499</v>
      </c>
      <c r="J191" s="1" t="s">
        <v>776</v>
      </c>
      <c r="K191" s="1" t="s">
        <v>772</v>
      </c>
      <c r="L191" s="5" t="s">
        <v>1184</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1185</v>
      </c>
      <c r="C192" s="1">
        <v>1</v>
      </c>
      <c r="D192" s="1">
        <f>+IF(Tabla15[[#This Row],[NOMBRE DE LA CAUSA 2018]]=0,0,1)</f>
        <v>1</v>
      </c>
      <c r="E192" s="1">
        <f>+E191+Tabla15[[#This Row],[NOMBRE DE LA CAUSA 2019]]</f>
        <v>190</v>
      </c>
      <c r="F192" s="1">
        <f>+Tabla15[[#This Row],[0]]*Tabla15[[#This Row],[NOMBRE DE LA CAUSA 2019]]</f>
        <v>190</v>
      </c>
      <c r="G192" s="5" t="s">
        <v>775</v>
      </c>
      <c r="I192" s="5" t="s">
        <v>499</v>
      </c>
      <c r="J192" s="1" t="s">
        <v>776</v>
      </c>
      <c r="K192" s="1" t="s">
        <v>772</v>
      </c>
      <c r="L192" s="5" t="s">
        <v>1186</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1187</v>
      </c>
      <c r="C193" s="1">
        <v>1</v>
      </c>
      <c r="D193" s="1">
        <f>+IF(Tabla15[[#This Row],[NOMBRE DE LA CAUSA 2018]]=0,0,1)</f>
        <v>1</v>
      </c>
      <c r="E193" s="1">
        <f>+E192+Tabla15[[#This Row],[NOMBRE DE LA CAUSA 2019]]</f>
        <v>191</v>
      </c>
      <c r="F193" s="1">
        <f>+Tabla15[[#This Row],[0]]*Tabla15[[#This Row],[NOMBRE DE LA CAUSA 2019]]</f>
        <v>191</v>
      </c>
      <c r="G193" s="5" t="s">
        <v>775</v>
      </c>
      <c r="I193" s="5" t="s">
        <v>499</v>
      </c>
      <c r="J193" s="1" t="s">
        <v>776</v>
      </c>
      <c r="K193" s="1" t="s">
        <v>772</v>
      </c>
      <c r="L193" s="5" t="s">
        <v>1188</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1189</v>
      </c>
      <c r="C194" s="1">
        <v>1</v>
      </c>
      <c r="D194" s="1">
        <f>+IF(Tabla15[[#This Row],[NOMBRE DE LA CAUSA 2018]]=0,0,1)</f>
        <v>1</v>
      </c>
      <c r="E194" s="1">
        <f>+E193+Tabla15[[#This Row],[NOMBRE DE LA CAUSA 2019]]</f>
        <v>192</v>
      </c>
      <c r="F194" s="1">
        <f>+Tabla15[[#This Row],[0]]*Tabla15[[#This Row],[NOMBRE DE LA CAUSA 2019]]</f>
        <v>192</v>
      </c>
      <c r="G194" s="5" t="s">
        <v>775</v>
      </c>
      <c r="H194" s="5"/>
      <c r="I194" s="5" t="s">
        <v>499</v>
      </c>
      <c r="J194" s="1" t="s">
        <v>776</v>
      </c>
      <c r="K194" s="1" t="s">
        <v>772</v>
      </c>
      <c r="L194" s="5" t="s">
        <v>1190</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1191</v>
      </c>
      <c r="C195" s="1">
        <v>1</v>
      </c>
      <c r="D195" s="1">
        <f>+IF(Tabla15[[#This Row],[NOMBRE DE LA CAUSA 2018]]=0,0,1)</f>
        <v>1</v>
      </c>
      <c r="E195" s="1">
        <f>+E194+Tabla15[[#This Row],[NOMBRE DE LA CAUSA 2019]]</f>
        <v>193</v>
      </c>
      <c r="F195" s="1">
        <f>+Tabla15[[#This Row],[0]]*Tabla15[[#This Row],[NOMBRE DE LA CAUSA 2019]]</f>
        <v>193</v>
      </c>
      <c r="G195" s="5" t="s">
        <v>775</v>
      </c>
      <c r="H195" s="5"/>
      <c r="I195" s="5" t="s">
        <v>499</v>
      </c>
      <c r="J195" s="1" t="s">
        <v>776</v>
      </c>
      <c r="K195" s="1" t="s">
        <v>772</v>
      </c>
      <c r="L195" s="5" t="s">
        <v>1192</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1193</v>
      </c>
      <c r="C196" s="1">
        <v>1</v>
      </c>
      <c r="D196" s="1">
        <f>+IF(Tabla15[[#This Row],[NOMBRE DE LA CAUSA 2018]]=0,0,1)</f>
        <v>1</v>
      </c>
      <c r="E196" s="1">
        <f>+E195+Tabla15[[#This Row],[NOMBRE DE LA CAUSA 2019]]</f>
        <v>194</v>
      </c>
      <c r="F196" s="1">
        <f>+Tabla15[[#This Row],[0]]*Tabla15[[#This Row],[NOMBRE DE LA CAUSA 2019]]</f>
        <v>194</v>
      </c>
      <c r="G196" s="5" t="s">
        <v>775</v>
      </c>
      <c r="H196" s="5"/>
      <c r="I196" s="5" t="s">
        <v>499</v>
      </c>
      <c r="J196" s="1" t="s">
        <v>776</v>
      </c>
      <c r="K196" s="1" t="s">
        <v>772</v>
      </c>
      <c r="L196" s="5" t="s">
        <v>1194</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1195</v>
      </c>
      <c r="C197" s="1">
        <v>1</v>
      </c>
      <c r="D197" s="1">
        <f>+IF(Tabla15[[#This Row],[NOMBRE DE LA CAUSA 2018]]=0,0,1)</f>
        <v>1</v>
      </c>
      <c r="E197" s="1">
        <f>+E196+Tabla15[[#This Row],[NOMBRE DE LA CAUSA 2019]]</f>
        <v>195</v>
      </c>
      <c r="F197" s="1">
        <f>+Tabla15[[#This Row],[0]]*Tabla15[[#This Row],[NOMBRE DE LA CAUSA 2019]]</f>
        <v>195</v>
      </c>
      <c r="G197" s="5" t="s">
        <v>775</v>
      </c>
      <c r="H197" s="5"/>
      <c r="I197" s="5" t="s">
        <v>499</v>
      </c>
      <c r="J197" s="1" t="s">
        <v>776</v>
      </c>
      <c r="K197" s="1" t="s">
        <v>772</v>
      </c>
      <c r="L197" s="5" t="s">
        <v>1196</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1197</v>
      </c>
      <c r="C198" s="1">
        <v>1</v>
      </c>
      <c r="D198" s="1">
        <f>+IF(Tabla15[[#This Row],[NOMBRE DE LA CAUSA 2018]]=0,0,1)</f>
        <v>1</v>
      </c>
      <c r="E198" s="1">
        <f>+E197+Tabla15[[#This Row],[NOMBRE DE LA CAUSA 2019]]</f>
        <v>196</v>
      </c>
      <c r="F198" s="1">
        <f>+Tabla15[[#This Row],[0]]*Tabla15[[#This Row],[NOMBRE DE LA CAUSA 2019]]</f>
        <v>196</v>
      </c>
      <c r="G198" s="5" t="s">
        <v>775</v>
      </c>
      <c r="H198" s="5"/>
      <c r="I198" s="5" t="s">
        <v>499</v>
      </c>
      <c r="J198" s="1" t="s">
        <v>776</v>
      </c>
      <c r="K198" s="1" t="s">
        <v>772</v>
      </c>
      <c r="L198" s="5" t="s">
        <v>1198</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1199</v>
      </c>
      <c r="C199" s="1">
        <v>1</v>
      </c>
      <c r="D199" s="1">
        <f>+IF(Tabla15[[#This Row],[NOMBRE DE LA CAUSA 2018]]=0,0,1)</f>
        <v>1</v>
      </c>
      <c r="E199" s="1">
        <f>+E198+Tabla15[[#This Row],[NOMBRE DE LA CAUSA 2019]]</f>
        <v>197</v>
      </c>
      <c r="F199" s="1">
        <f>+Tabla15[[#This Row],[0]]*Tabla15[[#This Row],[NOMBRE DE LA CAUSA 2019]]</f>
        <v>197</v>
      </c>
      <c r="G199" s="5" t="s">
        <v>775</v>
      </c>
      <c r="H199" s="5"/>
      <c r="I199" s="5" t="s">
        <v>499</v>
      </c>
      <c r="J199" s="1" t="s">
        <v>776</v>
      </c>
      <c r="K199" s="1" t="s">
        <v>772</v>
      </c>
      <c r="L199" s="5" t="s">
        <v>1200</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1201</v>
      </c>
      <c r="C200" s="1">
        <v>1</v>
      </c>
      <c r="D200" s="1">
        <f>+IF(Tabla15[[#This Row],[NOMBRE DE LA CAUSA 2018]]=0,0,1)</f>
        <v>1</v>
      </c>
      <c r="E200" s="1">
        <f>+E199+Tabla15[[#This Row],[NOMBRE DE LA CAUSA 2019]]</f>
        <v>198</v>
      </c>
      <c r="F200" s="1">
        <f>+Tabla15[[#This Row],[0]]*Tabla15[[#This Row],[NOMBRE DE LA CAUSA 2019]]</f>
        <v>198</v>
      </c>
      <c r="G200" s="5" t="s">
        <v>775</v>
      </c>
      <c r="H200" s="5"/>
      <c r="I200" s="5" t="s">
        <v>499</v>
      </c>
      <c r="J200" s="1" t="s">
        <v>776</v>
      </c>
      <c r="K200" s="1" t="s">
        <v>772</v>
      </c>
      <c r="L200" s="5" t="s">
        <v>1202</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1203</v>
      </c>
      <c r="C201" s="1">
        <v>1</v>
      </c>
      <c r="D201" s="1">
        <f>+IF(Tabla15[[#This Row],[NOMBRE DE LA CAUSA 2018]]=0,0,1)</f>
        <v>1</v>
      </c>
      <c r="E201" s="1">
        <f>+E200+Tabla15[[#This Row],[NOMBRE DE LA CAUSA 2019]]</f>
        <v>199</v>
      </c>
      <c r="F201" s="1">
        <f>+Tabla15[[#This Row],[0]]*Tabla15[[#This Row],[NOMBRE DE LA CAUSA 2019]]</f>
        <v>199</v>
      </c>
      <c r="G201" s="5" t="s">
        <v>775</v>
      </c>
      <c r="H201" s="5"/>
      <c r="I201" s="5" t="s">
        <v>499</v>
      </c>
      <c r="J201" s="1" t="s">
        <v>776</v>
      </c>
      <c r="K201" s="1" t="s">
        <v>772</v>
      </c>
      <c r="L201" s="5" t="s">
        <v>1204</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1205</v>
      </c>
      <c r="C202" s="1">
        <v>1</v>
      </c>
      <c r="D202" s="1">
        <f>+IF(Tabla15[[#This Row],[NOMBRE DE LA CAUSA 2018]]=0,0,1)</f>
        <v>1</v>
      </c>
      <c r="E202" s="1">
        <f>+E201+Tabla15[[#This Row],[NOMBRE DE LA CAUSA 2019]]</f>
        <v>200</v>
      </c>
      <c r="F202" s="1">
        <f>+Tabla15[[#This Row],[0]]*Tabla15[[#This Row],[NOMBRE DE LA CAUSA 2019]]</f>
        <v>200</v>
      </c>
      <c r="G202" s="5" t="s">
        <v>775</v>
      </c>
      <c r="H202" s="5"/>
      <c r="I202" s="5" t="s">
        <v>499</v>
      </c>
      <c r="J202" s="1" t="s">
        <v>776</v>
      </c>
      <c r="K202" s="1" t="s">
        <v>772</v>
      </c>
      <c r="L202" s="5" t="s">
        <v>1206</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1207</v>
      </c>
      <c r="C203" s="1">
        <v>1</v>
      </c>
      <c r="D203" s="1">
        <f>+IF(Tabla15[[#This Row],[NOMBRE DE LA CAUSA 2018]]=0,0,1)</f>
        <v>1</v>
      </c>
      <c r="E203" s="1">
        <f>+E202+Tabla15[[#This Row],[NOMBRE DE LA CAUSA 2019]]</f>
        <v>201</v>
      </c>
      <c r="F203" s="1">
        <f>+Tabla15[[#This Row],[0]]*Tabla15[[#This Row],[NOMBRE DE LA CAUSA 2019]]</f>
        <v>201</v>
      </c>
      <c r="G203" s="5" t="s">
        <v>775</v>
      </c>
      <c r="H203" s="5"/>
      <c r="I203" s="5" t="s">
        <v>499</v>
      </c>
      <c r="J203" s="1" t="s">
        <v>776</v>
      </c>
      <c r="K203" s="1" t="s">
        <v>772</v>
      </c>
      <c r="L203" s="5" t="s">
        <v>1208</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1209</v>
      </c>
      <c r="C204" s="1">
        <v>1</v>
      </c>
      <c r="D204" s="1">
        <f>+IF(Tabla15[[#This Row],[NOMBRE DE LA CAUSA 2018]]=0,0,1)</f>
        <v>1</v>
      </c>
      <c r="E204" s="1">
        <f>+E203+Tabla15[[#This Row],[NOMBRE DE LA CAUSA 2019]]</f>
        <v>202</v>
      </c>
      <c r="F204" s="1">
        <f>+Tabla15[[#This Row],[0]]*Tabla15[[#This Row],[NOMBRE DE LA CAUSA 2019]]</f>
        <v>202</v>
      </c>
      <c r="G204" s="5" t="s">
        <v>775</v>
      </c>
      <c r="H204" s="5"/>
      <c r="I204" s="5" t="s">
        <v>499</v>
      </c>
      <c r="J204" s="1" t="s">
        <v>776</v>
      </c>
      <c r="K204" s="1" t="s">
        <v>772</v>
      </c>
      <c r="L204" s="5" t="s">
        <v>1210</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1211</v>
      </c>
      <c r="C205" s="1">
        <v>1</v>
      </c>
      <c r="D205" s="1">
        <f>+IF(Tabla15[[#This Row],[NOMBRE DE LA CAUSA 2018]]=0,0,1)</f>
        <v>1</v>
      </c>
      <c r="E205" s="1">
        <f>+E204+Tabla15[[#This Row],[NOMBRE DE LA CAUSA 2019]]</f>
        <v>203</v>
      </c>
      <c r="F205" s="1">
        <f>+Tabla15[[#This Row],[0]]*Tabla15[[#This Row],[NOMBRE DE LA CAUSA 2019]]</f>
        <v>203</v>
      </c>
      <c r="G205" s="5" t="s">
        <v>775</v>
      </c>
      <c r="H205" s="5"/>
      <c r="I205" s="5" t="s">
        <v>499</v>
      </c>
      <c r="J205" s="1" t="s">
        <v>776</v>
      </c>
      <c r="K205" s="1" t="s">
        <v>772</v>
      </c>
      <c r="L205" s="5" t="s">
        <v>1212</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1213</v>
      </c>
      <c r="C206" s="1">
        <v>1</v>
      </c>
      <c r="D206" s="1">
        <f>+IF(Tabla15[[#This Row],[NOMBRE DE LA CAUSA 2018]]=0,0,1)</f>
        <v>1</v>
      </c>
      <c r="E206" s="1">
        <f>+E205+Tabla15[[#This Row],[NOMBRE DE LA CAUSA 2019]]</f>
        <v>204</v>
      </c>
      <c r="F206" s="1">
        <f>+Tabla15[[#This Row],[0]]*Tabla15[[#This Row],[NOMBRE DE LA CAUSA 2019]]</f>
        <v>204</v>
      </c>
      <c r="G206" s="5" t="s">
        <v>775</v>
      </c>
      <c r="I206" s="5" t="s">
        <v>499</v>
      </c>
      <c r="J206" s="1" t="s">
        <v>776</v>
      </c>
      <c r="K206" s="1" t="s">
        <v>772</v>
      </c>
      <c r="L206" s="5" t="s">
        <v>1214</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1215</v>
      </c>
      <c r="C207" s="1">
        <v>1</v>
      </c>
      <c r="D207" s="1">
        <f>+IF(Tabla15[[#This Row],[NOMBRE DE LA CAUSA 2018]]=0,0,1)</f>
        <v>1</v>
      </c>
      <c r="E207" s="1">
        <f>+E206+Tabla15[[#This Row],[NOMBRE DE LA CAUSA 2019]]</f>
        <v>205</v>
      </c>
      <c r="F207" s="1">
        <f>+Tabla15[[#This Row],[0]]*Tabla15[[#This Row],[NOMBRE DE LA CAUSA 2019]]</f>
        <v>205</v>
      </c>
      <c r="G207" s="5" t="s">
        <v>775</v>
      </c>
      <c r="I207" s="5" t="s">
        <v>499</v>
      </c>
      <c r="J207" s="1" t="s">
        <v>776</v>
      </c>
      <c r="K207" s="1" t="s">
        <v>772</v>
      </c>
      <c r="L207" s="5" t="s">
        <v>1216</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1217</v>
      </c>
      <c r="C208" s="1">
        <v>1</v>
      </c>
      <c r="D208" s="1">
        <f>+IF(Tabla15[[#This Row],[NOMBRE DE LA CAUSA 2018]]=0,0,1)</f>
        <v>1</v>
      </c>
      <c r="E208" s="1">
        <f>+E207+Tabla15[[#This Row],[NOMBRE DE LA CAUSA 2019]]</f>
        <v>206</v>
      </c>
      <c r="F208" s="1">
        <f>+Tabla15[[#This Row],[0]]*Tabla15[[#This Row],[NOMBRE DE LA CAUSA 2019]]</f>
        <v>206</v>
      </c>
      <c r="G208" s="5" t="s">
        <v>775</v>
      </c>
      <c r="I208" s="5" t="s">
        <v>499</v>
      </c>
      <c r="J208" s="1" t="s">
        <v>776</v>
      </c>
      <c r="K208" s="1" t="s">
        <v>772</v>
      </c>
      <c r="L208" s="5" t="s">
        <v>1218</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1219</v>
      </c>
      <c r="C209" s="1">
        <v>1</v>
      </c>
      <c r="D209" s="1">
        <f>+IF(Tabla15[[#This Row],[NOMBRE DE LA CAUSA 2018]]=0,0,1)</f>
        <v>1</v>
      </c>
      <c r="E209" s="1">
        <f>+E208+Tabla15[[#This Row],[NOMBRE DE LA CAUSA 2019]]</f>
        <v>207</v>
      </c>
      <c r="F209" s="1">
        <f>+Tabla15[[#This Row],[0]]*Tabla15[[#This Row],[NOMBRE DE LA CAUSA 2019]]</f>
        <v>207</v>
      </c>
      <c r="G209" s="1" t="s">
        <v>770</v>
      </c>
      <c r="I209" s="5" t="s">
        <v>499</v>
      </c>
      <c r="K209" s="5" t="s">
        <v>772</v>
      </c>
      <c r="L209" s="5" t="s">
        <v>1220</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1221</v>
      </c>
      <c r="C210" s="1">
        <v>1</v>
      </c>
      <c r="D210" s="1">
        <f>+IF(Tabla15[[#This Row],[NOMBRE DE LA CAUSA 2018]]=0,0,1)</f>
        <v>1</v>
      </c>
      <c r="E210" s="1">
        <f>+E209+Tabla15[[#This Row],[NOMBRE DE LA CAUSA 2019]]</f>
        <v>208</v>
      </c>
      <c r="F210" s="1">
        <f>+Tabla15[[#This Row],[0]]*Tabla15[[#This Row],[NOMBRE DE LA CAUSA 2019]]</f>
        <v>208</v>
      </c>
      <c r="G210" s="5" t="s">
        <v>775</v>
      </c>
      <c r="J210" s="1" t="s">
        <v>776</v>
      </c>
      <c r="K210" s="1" t="s">
        <v>772</v>
      </c>
      <c r="L210" s="5" t="s">
        <v>1222</v>
      </c>
      <c r="M210" s="4">
        <v>1885</v>
      </c>
      <c r="N210" s="1" t="str">
        <f>+Tabla15[[#This Row],[NOMBRE DE LA CAUSA 2017]]</f>
        <v>ILEGALIDAD DEL ACTO ADMINISTRATIVO QUE IMPONE SANCION POR INFRACCION DE TRANSITO</v>
      </c>
    </row>
    <row r="211" spans="1:14" ht="15" customHeight="1" x14ac:dyDescent="0.25">
      <c r="A211" s="1">
        <f>+Tabla15[[#This Row],[1]]</f>
        <v>209</v>
      </c>
      <c r="B211" s="5" t="s">
        <v>1223</v>
      </c>
      <c r="C211" s="1">
        <v>1</v>
      </c>
      <c r="D211" s="1">
        <f>+IF(Tabla15[[#This Row],[NOMBRE DE LA CAUSA 2018]]=0,0,1)</f>
        <v>1</v>
      </c>
      <c r="E211" s="1">
        <f>+E210+Tabla15[[#This Row],[NOMBRE DE LA CAUSA 2019]]</f>
        <v>209</v>
      </c>
      <c r="F211" s="1">
        <f>+Tabla15[[#This Row],[0]]*Tabla15[[#This Row],[NOMBRE DE LA CAUSA 2019]]</f>
        <v>209</v>
      </c>
      <c r="G211" s="1" t="s">
        <v>770</v>
      </c>
      <c r="I211" s="5" t="s">
        <v>499</v>
      </c>
      <c r="K211" s="5" t="s">
        <v>772</v>
      </c>
      <c r="L211" s="5" t="s">
        <v>1224</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1225</v>
      </c>
      <c r="C212" s="1">
        <v>1</v>
      </c>
      <c r="D212" s="1">
        <f>+IF(Tabla15[[#This Row],[NOMBRE DE LA CAUSA 2018]]=0,0,1)</f>
        <v>1</v>
      </c>
      <c r="E212" s="1">
        <f>+E211+Tabla15[[#This Row],[NOMBRE DE LA CAUSA 2019]]</f>
        <v>210</v>
      </c>
      <c r="F212" s="1">
        <f>+Tabla15[[#This Row],[0]]*Tabla15[[#This Row],[NOMBRE DE LA CAUSA 2019]]</f>
        <v>210</v>
      </c>
      <c r="G212" s="5" t="s">
        <v>775</v>
      </c>
      <c r="I212" s="5" t="s">
        <v>499</v>
      </c>
      <c r="J212" s="1" t="s">
        <v>776</v>
      </c>
      <c r="K212" s="1" t="s">
        <v>772</v>
      </c>
      <c r="L212" s="5" t="s">
        <v>1226</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1227</v>
      </c>
      <c r="C213" s="1">
        <v>1</v>
      </c>
      <c r="D213" s="1">
        <f>+IF(Tabla15[[#This Row],[NOMBRE DE LA CAUSA 2018]]=0,0,1)</f>
        <v>1</v>
      </c>
      <c r="E213" s="1">
        <f>+E212+Tabla15[[#This Row],[NOMBRE DE LA CAUSA 2019]]</f>
        <v>211</v>
      </c>
      <c r="F213" s="1">
        <f>+Tabla15[[#This Row],[0]]*Tabla15[[#This Row],[NOMBRE DE LA CAUSA 2019]]</f>
        <v>211</v>
      </c>
      <c r="G213" s="5" t="s">
        <v>775</v>
      </c>
      <c r="I213" s="5" t="s">
        <v>499</v>
      </c>
      <c r="J213" s="1" t="s">
        <v>776</v>
      </c>
      <c r="K213" s="1" t="s">
        <v>772</v>
      </c>
      <c r="L213" s="5" t="s">
        <v>1228</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1229</v>
      </c>
      <c r="C214" s="1">
        <v>1</v>
      </c>
      <c r="D214" s="1">
        <f>+IF(Tabla15[[#This Row],[NOMBRE DE LA CAUSA 2018]]=0,0,1)</f>
        <v>1</v>
      </c>
      <c r="E214" s="1">
        <f>+E213+Tabla15[[#This Row],[NOMBRE DE LA CAUSA 2019]]</f>
        <v>212</v>
      </c>
      <c r="F214" s="1">
        <f>+Tabla15[[#This Row],[0]]*Tabla15[[#This Row],[NOMBRE DE LA CAUSA 2019]]</f>
        <v>212</v>
      </c>
      <c r="G214" s="5" t="s">
        <v>775</v>
      </c>
      <c r="I214" s="5" t="s">
        <v>499</v>
      </c>
      <c r="J214" s="1" t="s">
        <v>776</v>
      </c>
      <c r="K214" s="1" t="s">
        <v>772</v>
      </c>
      <c r="L214" s="5" t="s">
        <v>1230</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1231</v>
      </c>
      <c r="C215" s="1">
        <v>1</v>
      </c>
      <c r="D215" s="1">
        <f>+IF(Tabla15[[#This Row],[NOMBRE DE LA CAUSA 2018]]=0,0,1)</f>
        <v>1</v>
      </c>
      <c r="E215" s="1">
        <f>+E214+Tabla15[[#This Row],[NOMBRE DE LA CAUSA 2019]]</f>
        <v>213</v>
      </c>
      <c r="F215" s="1">
        <f>+Tabla15[[#This Row],[0]]*Tabla15[[#This Row],[NOMBRE DE LA CAUSA 2019]]</f>
        <v>213</v>
      </c>
      <c r="G215" s="5" t="s">
        <v>775</v>
      </c>
      <c r="J215" s="1" t="s">
        <v>776</v>
      </c>
      <c r="K215" s="1" t="s">
        <v>772</v>
      </c>
      <c r="L215" s="5" t="s">
        <v>1232</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1233</v>
      </c>
      <c r="C216" s="1">
        <v>1</v>
      </c>
      <c r="D216" s="1">
        <f>+IF(Tabla15[[#This Row],[NOMBRE DE LA CAUSA 2018]]=0,0,1)</f>
        <v>1</v>
      </c>
      <c r="E216" s="1">
        <f>+E215+Tabla15[[#This Row],[NOMBRE DE LA CAUSA 2019]]</f>
        <v>214</v>
      </c>
      <c r="F216" s="1">
        <f>+Tabla15[[#This Row],[0]]*Tabla15[[#This Row],[NOMBRE DE LA CAUSA 2019]]</f>
        <v>214</v>
      </c>
      <c r="G216" s="1" t="s">
        <v>770</v>
      </c>
      <c r="I216" s="5" t="s">
        <v>499</v>
      </c>
      <c r="K216" s="5" t="s">
        <v>772</v>
      </c>
      <c r="L216" s="5" t="s">
        <v>1234</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1235</v>
      </c>
      <c r="C217" s="1">
        <v>1</v>
      </c>
      <c r="D217" s="1">
        <f>+IF(Tabla15[[#This Row],[NOMBRE DE LA CAUSA 2018]]=0,0,1)</f>
        <v>1</v>
      </c>
      <c r="E217" s="1">
        <f>+E216+Tabla15[[#This Row],[NOMBRE DE LA CAUSA 2019]]</f>
        <v>215</v>
      </c>
      <c r="F217" s="1">
        <f>+Tabla15[[#This Row],[0]]*Tabla15[[#This Row],[NOMBRE DE LA CAUSA 2019]]</f>
        <v>215</v>
      </c>
      <c r="G217" s="5" t="s">
        <v>775</v>
      </c>
      <c r="J217" s="1" t="s">
        <v>776</v>
      </c>
      <c r="K217" s="1" t="s">
        <v>772</v>
      </c>
      <c r="L217" s="5" t="s">
        <v>1236</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1237</v>
      </c>
      <c r="C218" s="1">
        <v>1</v>
      </c>
      <c r="D218" s="1">
        <f>+IF(Tabla15[[#This Row],[NOMBRE DE LA CAUSA 2018]]=0,0,1)</f>
        <v>1</v>
      </c>
      <c r="E218" s="1">
        <f>+E217+Tabla15[[#This Row],[NOMBRE DE LA CAUSA 2019]]</f>
        <v>216</v>
      </c>
      <c r="F218" s="1">
        <f>+Tabla15[[#This Row],[0]]*Tabla15[[#This Row],[NOMBRE DE LA CAUSA 2019]]</f>
        <v>216</v>
      </c>
      <c r="G218" s="1" t="s">
        <v>770</v>
      </c>
      <c r="I218" s="5" t="s">
        <v>499</v>
      </c>
      <c r="K218" s="5" t="s">
        <v>772</v>
      </c>
      <c r="L218" s="5" t="s">
        <v>1238</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1239</v>
      </c>
      <c r="C219" s="1">
        <v>1</v>
      </c>
      <c r="D219" s="1">
        <f>+IF(Tabla15[[#This Row],[NOMBRE DE LA CAUSA 2018]]=0,0,1)</f>
        <v>1</v>
      </c>
      <c r="E219" s="1">
        <f>+E218+Tabla15[[#This Row],[NOMBRE DE LA CAUSA 2019]]</f>
        <v>217</v>
      </c>
      <c r="F219" s="1">
        <f>+Tabla15[[#This Row],[0]]*Tabla15[[#This Row],[NOMBRE DE LA CAUSA 2019]]</f>
        <v>217</v>
      </c>
      <c r="G219" s="5" t="s">
        <v>775</v>
      </c>
      <c r="I219" s="5" t="s">
        <v>499</v>
      </c>
      <c r="J219" s="1" t="s">
        <v>776</v>
      </c>
      <c r="K219" s="1" t="s">
        <v>772</v>
      </c>
      <c r="L219" s="5" t="s">
        <v>1240</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1241</v>
      </c>
      <c r="C220" s="1">
        <v>1</v>
      </c>
      <c r="D220" s="1">
        <f>+IF(Tabla15[[#This Row],[NOMBRE DE LA CAUSA 2018]]=0,0,1)</f>
        <v>1</v>
      </c>
      <c r="E220" s="1">
        <f>+E219+Tabla15[[#This Row],[NOMBRE DE LA CAUSA 2019]]</f>
        <v>218</v>
      </c>
      <c r="F220" s="1">
        <f>+Tabla15[[#This Row],[0]]*Tabla15[[#This Row],[NOMBRE DE LA CAUSA 2019]]</f>
        <v>218</v>
      </c>
      <c r="G220" s="1" t="s">
        <v>770</v>
      </c>
      <c r="I220" s="5" t="s">
        <v>499</v>
      </c>
      <c r="K220" s="5" t="s">
        <v>772</v>
      </c>
      <c r="L220" s="10" t="s">
        <v>1242</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1243</v>
      </c>
      <c r="C221" s="1">
        <v>1</v>
      </c>
      <c r="D221" s="1">
        <f>+IF(Tabla15[[#This Row],[NOMBRE DE LA CAUSA 2018]]=0,0,1)</f>
        <v>1</v>
      </c>
      <c r="E221" s="1">
        <f>+E220+Tabla15[[#This Row],[NOMBRE DE LA CAUSA 2019]]</f>
        <v>219</v>
      </c>
      <c r="F221" s="1">
        <f>+Tabla15[[#This Row],[0]]*Tabla15[[#This Row],[NOMBRE DE LA CAUSA 2019]]</f>
        <v>219</v>
      </c>
      <c r="G221" s="5" t="s">
        <v>775</v>
      </c>
      <c r="J221" s="1" t="s">
        <v>776</v>
      </c>
      <c r="K221" s="1" t="s">
        <v>772</v>
      </c>
      <c r="L221" s="5" t="s">
        <v>1244</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1245</v>
      </c>
      <c r="C222" s="1">
        <v>1</v>
      </c>
      <c r="D222" s="1">
        <f>+IF(Tabla15[[#This Row],[NOMBRE DE LA CAUSA 2018]]=0,0,1)</f>
        <v>1</v>
      </c>
      <c r="E222" s="1">
        <f>+E221+Tabla15[[#This Row],[NOMBRE DE LA CAUSA 2019]]</f>
        <v>220</v>
      </c>
      <c r="F222" s="1">
        <f>+Tabla15[[#This Row],[0]]*Tabla15[[#This Row],[NOMBRE DE LA CAUSA 2019]]</f>
        <v>220</v>
      </c>
      <c r="G222" s="5" t="s">
        <v>775</v>
      </c>
      <c r="J222" s="1" t="s">
        <v>776</v>
      </c>
      <c r="K222" s="1" t="s">
        <v>772</v>
      </c>
      <c r="L222" s="5" t="s">
        <v>1246</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1247</v>
      </c>
      <c r="C223" s="1">
        <v>1</v>
      </c>
      <c r="D223" s="1">
        <f>+IF(Tabla15[[#This Row],[NOMBRE DE LA CAUSA 2018]]=0,0,1)</f>
        <v>1</v>
      </c>
      <c r="E223" s="1">
        <f>+E222+Tabla15[[#This Row],[NOMBRE DE LA CAUSA 2019]]</f>
        <v>221</v>
      </c>
      <c r="F223" s="1">
        <f>+Tabla15[[#This Row],[0]]*Tabla15[[#This Row],[NOMBRE DE LA CAUSA 2019]]</f>
        <v>221</v>
      </c>
      <c r="G223" s="5" t="s">
        <v>775</v>
      </c>
      <c r="J223" s="1" t="s">
        <v>776</v>
      </c>
      <c r="K223" s="1" t="s">
        <v>772</v>
      </c>
      <c r="L223" s="5" t="s">
        <v>1248</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1249</v>
      </c>
      <c r="C224" s="1">
        <v>1</v>
      </c>
      <c r="D224" s="1">
        <f>+IF(Tabla15[[#This Row],[NOMBRE DE LA CAUSA 2018]]=0,0,1)</f>
        <v>1</v>
      </c>
      <c r="E224" s="1">
        <f>+E223+Tabla15[[#This Row],[NOMBRE DE LA CAUSA 2019]]</f>
        <v>222</v>
      </c>
      <c r="F224" s="1">
        <f>+Tabla15[[#This Row],[0]]*Tabla15[[#This Row],[NOMBRE DE LA CAUSA 2019]]</f>
        <v>222</v>
      </c>
      <c r="G224" s="5" t="s">
        <v>775</v>
      </c>
      <c r="J224" s="1" t="s">
        <v>776</v>
      </c>
      <c r="K224" s="1" t="s">
        <v>772</v>
      </c>
      <c r="L224" s="5" t="s">
        <v>1250</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1251</v>
      </c>
      <c r="C225" s="1">
        <v>1</v>
      </c>
      <c r="D225" s="1">
        <f>+IF(Tabla15[[#This Row],[NOMBRE DE LA CAUSA 2018]]=0,0,1)</f>
        <v>1</v>
      </c>
      <c r="E225" s="1">
        <f>+E224+Tabla15[[#This Row],[NOMBRE DE LA CAUSA 2019]]</f>
        <v>223</v>
      </c>
      <c r="F225" s="1">
        <f>+Tabla15[[#This Row],[0]]*Tabla15[[#This Row],[NOMBRE DE LA CAUSA 2019]]</f>
        <v>223</v>
      </c>
      <c r="G225" s="1" t="s">
        <v>775</v>
      </c>
      <c r="J225" s="1" t="s">
        <v>776</v>
      </c>
      <c r="K225" s="1" t="s">
        <v>772</v>
      </c>
      <c r="L225" s="5" t="s">
        <v>1252</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1253</v>
      </c>
      <c r="C226" s="1">
        <v>1</v>
      </c>
      <c r="D226" s="1">
        <f>+IF(Tabla15[[#This Row],[NOMBRE DE LA CAUSA 2018]]=0,0,1)</f>
        <v>1</v>
      </c>
      <c r="E226" s="1">
        <f>+E225+Tabla15[[#This Row],[NOMBRE DE LA CAUSA 2019]]</f>
        <v>224</v>
      </c>
      <c r="F226" s="1">
        <f>+Tabla15[[#This Row],[0]]*Tabla15[[#This Row],[NOMBRE DE LA CAUSA 2019]]</f>
        <v>224</v>
      </c>
      <c r="G226" s="5" t="s">
        <v>775</v>
      </c>
      <c r="J226" s="1" t="s">
        <v>776</v>
      </c>
      <c r="K226" s="1" t="s">
        <v>772</v>
      </c>
      <c r="L226" s="5" t="s">
        <v>1254</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1255</v>
      </c>
      <c r="C227" s="1">
        <v>1</v>
      </c>
      <c r="D227" s="1">
        <f>+IF(Tabla15[[#This Row],[NOMBRE DE LA CAUSA 2018]]=0,0,1)</f>
        <v>1</v>
      </c>
      <c r="E227" s="1">
        <f>+E226+Tabla15[[#This Row],[NOMBRE DE LA CAUSA 2019]]</f>
        <v>225</v>
      </c>
      <c r="F227" s="1">
        <f>+Tabla15[[#This Row],[0]]*Tabla15[[#This Row],[NOMBRE DE LA CAUSA 2019]]</f>
        <v>225</v>
      </c>
      <c r="G227" s="1" t="s">
        <v>770</v>
      </c>
      <c r="I227" s="5" t="s">
        <v>499</v>
      </c>
      <c r="K227" s="5" t="s">
        <v>772</v>
      </c>
      <c r="L227" s="5" t="s">
        <v>1256</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1257</v>
      </c>
      <c r="C228" s="1">
        <v>1</v>
      </c>
      <c r="D228" s="1">
        <f>+IF(Tabla15[[#This Row],[NOMBRE DE LA CAUSA 2018]]=0,0,1)</f>
        <v>1</v>
      </c>
      <c r="E228" s="1">
        <f>+E227+Tabla15[[#This Row],[NOMBRE DE LA CAUSA 2019]]</f>
        <v>226</v>
      </c>
      <c r="F228" s="1">
        <f>+Tabla15[[#This Row],[0]]*Tabla15[[#This Row],[NOMBRE DE LA CAUSA 2019]]</f>
        <v>226</v>
      </c>
      <c r="G228" s="5" t="s">
        <v>775</v>
      </c>
      <c r="J228" s="1" t="s">
        <v>776</v>
      </c>
      <c r="K228" s="5" t="s">
        <v>772</v>
      </c>
      <c r="L228" s="1" t="s">
        <v>1258</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1259</v>
      </c>
      <c r="C229" s="1">
        <v>1</v>
      </c>
      <c r="D229" s="1">
        <f>+IF(Tabla15[[#This Row],[NOMBRE DE LA CAUSA 2018]]=0,0,1)</f>
        <v>1</v>
      </c>
      <c r="E229" s="1">
        <f>+E228+Tabla15[[#This Row],[NOMBRE DE LA CAUSA 2019]]</f>
        <v>227</v>
      </c>
      <c r="F229" s="1">
        <f>+Tabla15[[#This Row],[0]]*Tabla15[[#This Row],[NOMBRE DE LA CAUSA 2019]]</f>
        <v>227</v>
      </c>
      <c r="G229" s="1" t="s">
        <v>770</v>
      </c>
      <c r="K229" s="1" t="s">
        <v>772</v>
      </c>
      <c r="L229" s="1" t="s">
        <v>1260</v>
      </c>
      <c r="M229" s="4">
        <v>2048</v>
      </c>
      <c r="N229" s="1" t="str">
        <f>+Tabla15[[#This Row],[NOMBRE DE LA CAUSA 2017]]</f>
        <v>ILEGALIDAD DEL ACTO ADMINISTRATIVO QUE INTERPRETA UNILATERALMENTE EL CONTRATO</v>
      </c>
    </row>
    <row r="230" spans="1:14" ht="15" customHeight="1" x14ac:dyDescent="0.25">
      <c r="A230" s="1">
        <f>+Tabla15[[#This Row],[1]]</f>
        <v>228</v>
      </c>
      <c r="B230" s="1" t="s">
        <v>1261</v>
      </c>
      <c r="C230" s="1">
        <v>1</v>
      </c>
      <c r="D230" s="1">
        <f>+IF(Tabla15[[#This Row],[NOMBRE DE LA CAUSA 2018]]=0,0,1)</f>
        <v>1</v>
      </c>
      <c r="E230" s="1">
        <f>+E229+Tabla15[[#This Row],[NOMBRE DE LA CAUSA 2019]]</f>
        <v>228</v>
      </c>
      <c r="F230" s="1">
        <f>+Tabla15[[#This Row],[0]]*Tabla15[[#This Row],[NOMBRE DE LA CAUSA 2019]]</f>
        <v>228</v>
      </c>
      <c r="G230" s="5" t="s">
        <v>775</v>
      </c>
      <c r="I230" s="5" t="s">
        <v>499</v>
      </c>
      <c r="J230" s="1" t="s">
        <v>776</v>
      </c>
      <c r="K230" s="1" t="s">
        <v>772</v>
      </c>
      <c r="L230" s="5" t="s">
        <v>1262</v>
      </c>
      <c r="M230" s="4">
        <v>831</v>
      </c>
      <c r="N230" s="1" t="str">
        <f>+Tabla15[[#This Row],[NOMBRE DE LA CAUSA 2017]]</f>
        <v>ILEGALIDAD DEL ACTO ADMINISTRATIVO QUE LIBRA MANDAMIENTO DE PAGO</v>
      </c>
    </row>
    <row r="231" spans="1:14" ht="15" customHeight="1" x14ac:dyDescent="0.25">
      <c r="A231" s="1">
        <f>+Tabla15[[#This Row],[1]]</f>
        <v>229</v>
      </c>
      <c r="B231" s="5" t="s">
        <v>1263</v>
      </c>
      <c r="C231" s="1">
        <v>1</v>
      </c>
      <c r="D231" s="1">
        <f>+IF(Tabla15[[#This Row],[NOMBRE DE LA CAUSA 2018]]=0,0,1)</f>
        <v>1</v>
      </c>
      <c r="E231" s="1">
        <f>+E230+Tabla15[[#This Row],[NOMBRE DE LA CAUSA 2019]]</f>
        <v>229</v>
      </c>
      <c r="F231" s="1">
        <f>+Tabla15[[#This Row],[0]]*Tabla15[[#This Row],[NOMBRE DE LA CAUSA 2019]]</f>
        <v>229</v>
      </c>
      <c r="G231" s="1" t="s">
        <v>770</v>
      </c>
      <c r="I231" s="5" t="s">
        <v>499</v>
      </c>
      <c r="K231" s="5" t="s">
        <v>772</v>
      </c>
      <c r="L231" s="5" t="s">
        <v>1264</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1265</v>
      </c>
      <c r="C232" s="1">
        <v>1</v>
      </c>
      <c r="D232" s="1">
        <f>+IF(Tabla15[[#This Row],[NOMBRE DE LA CAUSA 2018]]=0,0,1)</f>
        <v>1</v>
      </c>
      <c r="E232" s="1">
        <f>+E231+Tabla15[[#This Row],[NOMBRE DE LA CAUSA 2019]]</f>
        <v>230</v>
      </c>
      <c r="F232" s="1">
        <f>+Tabla15[[#This Row],[0]]*Tabla15[[#This Row],[NOMBRE DE LA CAUSA 2019]]</f>
        <v>230</v>
      </c>
      <c r="G232" s="1" t="s">
        <v>775</v>
      </c>
      <c r="J232" s="1" t="s">
        <v>776</v>
      </c>
      <c r="K232" s="1" t="s">
        <v>772</v>
      </c>
      <c r="L232" s="1" t="s">
        <v>1266</v>
      </c>
      <c r="M232" s="4">
        <v>539</v>
      </c>
      <c r="N232" s="1" t="str">
        <f>+Tabla15[[#This Row],[NOMBRE DE LA CAUSA 2017]]</f>
        <v>ILEGALIDAD DEL ACTO ADMINISTRATIVO QUE LIQUIDA LA PENSION - ACCION DE LESIVIDAD</v>
      </c>
    </row>
    <row r="233" spans="1:14" ht="15" customHeight="1" x14ac:dyDescent="0.25">
      <c r="A233" s="1">
        <f>+Tabla15[[#This Row],[1]]</f>
        <v>231</v>
      </c>
      <c r="B233" s="1" t="s">
        <v>1267</v>
      </c>
      <c r="C233" s="1">
        <v>1</v>
      </c>
      <c r="D233" s="1">
        <f>+IF(Tabla15[[#This Row],[NOMBRE DE LA CAUSA 2018]]=0,0,1)</f>
        <v>1</v>
      </c>
      <c r="E233" s="1">
        <f>+E232+Tabla15[[#This Row],[NOMBRE DE LA CAUSA 2019]]</f>
        <v>231</v>
      </c>
      <c r="F233" s="1">
        <f>+Tabla15[[#This Row],[0]]*Tabla15[[#This Row],[NOMBRE DE LA CAUSA 2019]]</f>
        <v>231</v>
      </c>
      <c r="G233" s="1" t="s">
        <v>775</v>
      </c>
      <c r="J233" s="1" t="s">
        <v>776</v>
      </c>
      <c r="K233" s="1" t="s">
        <v>772</v>
      </c>
      <c r="L233" s="1" t="s">
        <v>1268</v>
      </c>
      <c r="M233" s="4">
        <v>407</v>
      </c>
      <c r="N233" s="1" t="str">
        <f>+Tabla15[[#This Row],[NOMBRE DE LA CAUSA 2017]]</f>
        <v>ILEGALIDAD DEL ACTO ADMINISTRATIVO QUE LIQUIDA UN CONTRATO</v>
      </c>
    </row>
    <row r="234" spans="1:14" ht="15" customHeight="1" x14ac:dyDescent="0.25">
      <c r="A234" s="1">
        <f>+Tabla15[[#This Row],[1]]</f>
        <v>232</v>
      </c>
      <c r="B234" s="5" t="s">
        <v>1269</v>
      </c>
      <c r="C234" s="1">
        <v>1</v>
      </c>
      <c r="D234" s="1">
        <f>+IF(Tabla15[[#This Row],[NOMBRE DE LA CAUSA 2018]]=0,0,1)</f>
        <v>1</v>
      </c>
      <c r="E234" s="1">
        <f>+E233+Tabla15[[#This Row],[NOMBRE DE LA CAUSA 2019]]</f>
        <v>232</v>
      </c>
      <c r="F234" s="1">
        <f>+Tabla15[[#This Row],[0]]*Tabla15[[#This Row],[NOMBRE DE LA CAUSA 2019]]</f>
        <v>232</v>
      </c>
      <c r="G234" s="1" t="s">
        <v>813</v>
      </c>
      <c r="H234" s="1" t="s">
        <v>1103</v>
      </c>
      <c r="K234" s="5" t="s">
        <v>772</v>
      </c>
      <c r="L234" s="5" t="s">
        <v>1270</v>
      </c>
      <c r="M234" s="4">
        <v>2298</v>
      </c>
      <c r="N234" s="1" t="str">
        <f>+Tabla15[[#This Row],[NOMBRE DE LA CAUSA 2017]]</f>
        <v>ILEGALIDAD DEL ACTO ADMINISTRATIVO QUE LIQUIDA UN IMPUESTO</v>
      </c>
    </row>
    <row r="235" spans="1:14" ht="15" customHeight="1" x14ac:dyDescent="0.25">
      <c r="A235" s="1">
        <f>+Tabla15[[#This Row],[1]]</f>
        <v>233</v>
      </c>
      <c r="B235" s="5" t="s">
        <v>1271</v>
      </c>
      <c r="C235" s="1">
        <v>1</v>
      </c>
      <c r="D235" s="1">
        <f>+IF(Tabla15[[#This Row],[NOMBRE DE LA CAUSA 2018]]=0,0,1)</f>
        <v>1</v>
      </c>
      <c r="E235" s="1">
        <f>+E234+Tabla15[[#This Row],[NOMBRE DE LA CAUSA 2019]]</f>
        <v>233</v>
      </c>
      <c r="F235" s="1">
        <f>+Tabla15[[#This Row],[0]]*Tabla15[[#This Row],[NOMBRE DE LA CAUSA 2019]]</f>
        <v>233</v>
      </c>
      <c r="G235" s="1" t="s">
        <v>770</v>
      </c>
      <c r="I235" s="5" t="s">
        <v>499</v>
      </c>
      <c r="K235" s="5" t="s">
        <v>772</v>
      </c>
      <c r="L235" s="5" t="s">
        <v>1272</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1273</v>
      </c>
      <c r="C236" s="1">
        <v>1</v>
      </c>
      <c r="D236" s="1">
        <f>+IF(Tabla15[[#This Row],[NOMBRE DE LA CAUSA 2018]]=0,0,1)</f>
        <v>1</v>
      </c>
      <c r="E236" s="1">
        <f>+E235+Tabla15[[#This Row],[NOMBRE DE LA CAUSA 2019]]</f>
        <v>234</v>
      </c>
      <c r="F236" s="1">
        <f>+Tabla15[[#This Row],[0]]*Tabla15[[#This Row],[NOMBRE DE LA CAUSA 2019]]</f>
        <v>234</v>
      </c>
      <c r="G236" s="1" t="s">
        <v>813</v>
      </c>
      <c r="H236" s="1" t="s">
        <v>1103</v>
      </c>
      <c r="K236" s="5" t="s">
        <v>772</v>
      </c>
      <c r="L236" s="5" t="s">
        <v>1274</v>
      </c>
      <c r="M236" s="4">
        <v>2302</v>
      </c>
      <c r="N236" s="1" t="str">
        <f>+Tabla15[[#This Row],[NOMBRE DE LA CAUSA 2017]]</f>
        <v>ILEGALIDAD DEL ACTO ADMINISTRATIVO QUE LIQUIDA UNA CONTRIBUCION ESPECIAL</v>
      </c>
    </row>
    <row r="237" spans="1:14" ht="15" customHeight="1" x14ac:dyDescent="0.25">
      <c r="A237" s="1">
        <f>+Tabla15[[#This Row],[1]]</f>
        <v>235</v>
      </c>
      <c r="B237" s="5" t="s">
        <v>1275</v>
      </c>
      <c r="C237" s="1">
        <v>1</v>
      </c>
      <c r="D237" s="1">
        <f>+IF(Tabla15[[#This Row],[NOMBRE DE LA CAUSA 2018]]=0,0,1)</f>
        <v>1</v>
      </c>
      <c r="E237" s="1">
        <f>+E236+Tabla15[[#This Row],[NOMBRE DE LA CAUSA 2019]]</f>
        <v>235</v>
      </c>
      <c r="F237" s="1">
        <f>+Tabla15[[#This Row],[0]]*Tabla15[[#This Row],[NOMBRE DE LA CAUSA 2019]]</f>
        <v>235</v>
      </c>
      <c r="G237" s="1" t="s">
        <v>813</v>
      </c>
      <c r="H237" s="1" t="s">
        <v>1103</v>
      </c>
      <c r="K237" s="5" t="s">
        <v>772</v>
      </c>
      <c r="L237" s="10" t="s">
        <v>1276</v>
      </c>
      <c r="M237" s="4">
        <v>2300</v>
      </c>
      <c r="N237" s="1" t="str">
        <f>+Tabla15[[#This Row],[NOMBRE DE LA CAUSA 2017]]</f>
        <v>ILEGALIDAD DEL ACTO ADMINISTRATIVO QUE LIQUIDA UNA TASA</v>
      </c>
    </row>
    <row r="238" spans="1:14" ht="15" customHeight="1" x14ac:dyDescent="0.25">
      <c r="A238" s="1">
        <f>+Tabla15[[#This Row],[1]]</f>
        <v>236</v>
      </c>
      <c r="B238" s="5" t="s">
        <v>1277</v>
      </c>
      <c r="C238" s="1">
        <v>1</v>
      </c>
      <c r="D238" s="1">
        <f>+IF(Tabla15[[#This Row],[NOMBRE DE LA CAUSA 2018]]=0,0,1)</f>
        <v>1</v>
      </c>
      <c r="E238" s="1">
        <f>+E237+Tabla15[[#This Row],[NOMBRE DE LA CAUSA 2019]]</f>
        <v>236</v>
      </c>
      <c r="F238" s="1">
        <f>+Tabla15[[#This Row],[0]]*Tabla15[[#This Row],[NOMBRE DE LA CAUSA 2019]]</f>
        <v>236</v>
      </c>
      <c r="G238" s="5" t="s">
        <v>775</v>
      </c>
      <c r="J238" s="1" t="s">
        <v>776</v>
      </c>
      <c r="K238" s="1" t="s">
        <v>772</v>
      </c>
      <c r="L238" s="5" t="s">
        <v>1278</v>
      </c>
      <c r="M238" s="4">
        <v>834</v>
      </c>
      <c r="N238" s="1" t="str">
        <f>+Tabla15[[#This Row],[NOMBRE DE LA CAUSA 2017]]</f>
        <v>ILEGALIDAD DEL ACTO ADMINISTRATIVO QUE MODIFICA PLANTA DE PERSONAL</v>
      </c>
    </row>
    <row r="239" spans="1:14" ht="15" customHeight="1" x14ac:dyDescent="0.25">
      <c r="A239" s="1">
        <f>+Tabla15[[#This Row],[1]]</f>
        <v>237</v>
      </c>
      <c r="B239" s="5" t="s">
        <v>1279</v>
      </c>
      <c r="C239" s="1">
        <v>1</v>
      </c>
      <c r="D239" s="1">
        <f>+IF(Tabla15[[#This Row],[NOMBRE DE LA CAUSA 2018]]=0,0,1)</f>
        <v>1</v>
      </c>
      <c r="E239" s="1">
        <f>+E238+Tabla15[[#This Row],[NOMBRE DE LA CAUSA 2019]]</f>
        <v>237</v>
      </c>
      <c r="F239" s="1">
        <f>+Tabla15[[#This Row],[0]]*Tabla15[[#This Row],[NOMBRE DE LA CAUSA 2019]]</f>
        <v>237</v>
      </c>
      <c r="G239" s="1" t="s">
        <v>770</v>
      </c>
      <c r="I239" s="5" t="s">
        <v>499</v>
      </c>
      <c r="K239" s="5" t="s">
        <v>772</v>
      </c>
      <c r="L239" s="5" t="s">
        <v>1280</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1281</v>
      </c>
      <c r="C240" s="1">
        <v>1</v>
      </c>
      <c r="D240" s="1">
        <f>+IF(Tabla15[[#This Row],[NOMBRE DE LA CAUSA 2018]]=0,0,1)</f>
        <v>1</v>
      </c>
      <c r="E240" s="1">
        <f>+E239+Tabla15[[#This Row],[NOMBRE DE LA CAUSA 2019]]</f>
        <v>238</v>
      </c>
      <c r="F240" s="1">
        <f>+Tabla15[[#This Row],[0]]*Tabla15[[#This Row],[NOMBRE DE LA CAUSA 2019]]</f>
        <v>238</v>
      </c>
      <c r="G240" s="1" t="s">
        <v>770</v>
      </c>
      <c r="K240" s="5" t="s">
        <v>772</v>
      </c>
      <c r="L240" s="5" t="s">
        <v>1282</v>
      </c>
      <c r="M240" s="4">
        <v>2293</v>
      </c>
      <c r="N240" s="1" t="str">
        <f>+Tabla15[[#This Row],[NOMBRE DE LA CAUSA 2017]]</f>
        <v>ILEGALIDAD DEL ACTO ADMINISTRATIVO QUE NIEGA APORTES MINEROS</v>
      </c>
    </row>
    <row r="241" spans="1:14" ht="15" customHeight="1" x14ac:dyDescent="0.25">
      <c r="A241" s="1">
        <f>+Tabla15[[#This Row],[1]]</f>
        <v>239</v>
      </c>
      <c r="B241" s="5" t="s">
        <v>1283</v>
      </c>
      <c r="C241" s="1">
        <v>1</v>
      </c>
      <c r="D241" s="1">
        <f>+IF(Tabla15[[#This Row],[NOMBRE DE LA CAUSA 2018]]=0,0,1)</f>
        <v>1</v>
      </c>
      <c r="E241" s="1">
        <f>+E240+Tabla15[[#This Row],[NOMBRE DE LA CAUSA 2019]]</f>
        <v>239</v>
      </c>
      <c r="F241" s="1">
        <f>+Tabla15[[#This Row],[0]]*Tabla15[[#This Row],[NOMBRE DE LA CAUSA 2019]]</f>
        <v>239</v>
      </c>
      <c r="G241" s="5" t="s">
        <v>775</v>
      </c>
      <c r="J241" s="1" t="s">
        <v>776</v>
      </c>
      <c r="K241" s="1" t="s">
        <v>772</v>
      </c>
      <c r="L241" s="5" t="s">
        <v>1284</v>
      </c>
      <c r="M241" s="4">
        <v>838</v>
      </c>
      <c r="N241" s="1" t="str">
        <f>+Tabla15[[#This Row],[NOMBRE DE LA CAUSA 2017]]</f>
        <v>ILEGALIDAD DEL ACTO ADMINISTRATIVO QUE NIEGA CONDONACION DE CREDITO EDUCATIVO</v>
      </c>
    </row>
    <row r="242" spans="1:14" ht="15" customHeight="1" x14ac:dyDescent="0.25">
      <c r="A242" s="1">
        <f>+Tabla15[[#This Row],[1]]</f>
        <v>240</v>
      </c>
      <c r="B242" s="1" t="s">
        <v>1285</v>
      </c>
      <c r="C242" s="1">
        <v>1</v>
      </c>
      <c r="D242" s="1">
        <f>+IF(Tabla15[[#This Row],[NOMBRE DE LA CAUSA 2018]]=0,0,1)</f>
        <v>1</v>
      </c>
      <c r="E242" s="1">
        <f>+E241+Tabla15[[#This Row],[NOMBRE DE LA CAUSA 2019]]</f>
        <v>240</v>
      </c>
      <c r="F242" s="1">
        <f>+Tabla15[[#This Row],[0]]*Tabla15[[#This Row],[NOMBRE DE LA CAUSA 2019]]</f>
        <v>240</v>
      </c>
      <c r="G242" s="5" t="s">
        <v>775</v>
      </c>
      <c r="J242" s="1" t="s">
        <v>776</v>
      </c>
      <c r="K242" s="1" t="s">
        <v>772</v>
      </c>
      <c r="L242" s="9" t="s">
        <v>1286</v>
      </c>
      <c r="M242" s="4">
        <v>836</v>
      </c>
      <c r="N242" s="1" t="str">
        <f>+Tabla15[[#This Row],[NOMBRE DE LA CAUSA 2017]]</f>
        <v>ILEGALIDAD DEL ACTO ADMINISTRATIVO QUE NIEGA CREACION DE ZONA FRANCA</v>
      </c>
    </row>
    <row r="243" spans="1:14" ht="15" customHeight="1" x14ac:dyDescent="0.25">
      <c r="A243" s="1">
        <f>+Tabla15[[#This Row],[1]]</f>
        <v>241</v>
      </c>
      <c r="B243" s="1" t="s">
        <v>1287</v>
      </c>
      <c r="C243" s="1">
        <v>1</v>
      </c>
      <c r="D243" s="1">
        <f>+IF(Tabla15[[#This Row],[NOMBRE DE LA CAUSA 2018]]=0,0,1)</f>
        <v>1</v>
      </c>
      <c r="E243" s="1">
        <f>+E242+Tabla15[[#This Row],[NOMBRE DE LA CAUSA 2019]]</f>
        <v>241</v>
      </c>
      <c r="F243" s="1">
        <f>+Tabla15[[#This Row],[0]]*Tabla15[[#This Row],[NOMBRE DE LA CAUSA 2019]]</f>
        <v>241</v>
      </c>
      <c r="G243" s="5" t="s">
        <v>775</v>
      </c>
      <c r="I243" s="5" t="s">
        <v>499</v>
      </c>
      <c r="J243" s="1" t="s">
        <v>776</v>
      </c>
      <c r="K243" s="1" t="s">
        <v>772</v>
      </c>
      <c r="L243" s="5" t="s">
        <v>1288</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1289</v>
      </c>
      <c r="C244" s="1">
        <v>1</v>
      </c>
      <c r="D244" s="1">
        <f>+IF(Tabla15[[#This Row],[NOMBRE DE LA CAUSA 2018]]=0,0,1)</f>
        <v>1</v>
      </c>
      <c r="E244" s="1">
        <f>+E243+Tabla15[[#This Row],[NOMBRE DE LA CAUSA 2019]]</f>
        <v>242</v>
      </c>
      <c r="F244" s="1">
        <f>+Tabla15[[#This Row],[0]]*Tabla15[[#This Row],[NOMBRE DE LA CAUSA 2019]]</f>
        <v>242</v>
      </c>
      <c r="G244" s="5" t="s">
        <v>775</v>
      </c>
      <c r="J244" s="1" t="s">
        <v>776</v>
      </c>
      <c r="K244" s="1" t="s">
        <v>772</v>
      </c>
      <c r="L244" s="5" t="s">
        <v>1290</v>
      </c>
      <c r="M244" s="4">
        <v>1979</v>
      </c>
      <c r="N244" s="1" t="str">
        <f>+Tabla15[[#This Row],[NOMBRE DE LA CAUSA 2017]]</f>
        <v>ILEGALIDAD DEL ACTO ADMINISTRATIVO QUE NIEGA EXPEDICION DE HOJA DE SERVICIOS</v>
      </c>
    </row>
    <row r="245" spans="1:14" ht="15" customHeight="1" x14ac:dyDescent="0.25">
      <c r="A245" s="1">
        <f>+Tabla15[[#This Row],[1]]</f>
        <v>243</v>
      </c>
      <c r="B245" s="1" t="s">
        <v>1291</v>
      </c>
      <c r="C245" s="1">
        <v>1</v>
      </c>
      <c r="D245" s="1">
        <f>+IF(Tabla15[[#This Row],[NOMBRE DE LA CAUSA 2018]]=0,0,1)</f>
        <v>1</v>
      </c>
      <c r="E245" s="1">
        <f>+E244+Tabla15[[#This Row],[NOMBRE DE LA CAUSA 2019]]</f>
        <v>243</v>
      </c>
      <c r="F245" s="1">
        <f>+Tabla15[[#This Row],[0]]*Tabla15[[#This Row],[NOMBRE DE LA CAUSA 2019]]</f>
        <v>243</v>
      </c>
      <c r="G245" s="5" t="s">
        <v>775</v>
      </c>
      <c r="J245" s="1" t="s">
        <v>776</v>
      </c>
      <c r="K245" s="1" t="s">
        <v>772</v>
      </c>
      <c r="L245" s="5" t="s">
        <v>1292</v>
      </c>
      <c r="M245" s="4">
        <v>1989</v>
      </c>
      <c r="N245" s="1" t="str">
        <f>+Tabla15[[#This Row],[NOMBRE DE LA CAUSA 2017]]</f>
        <v>ILEGALIDAD DEL ACTO ADMINISTRATIVO QUE NIEGA FINANCIACION DE ESTUDIOS</v>
      </c>
    </row>
    <row r="246" spans="1:14" ht="15" customHeight="1" x14ac:dyDescent="0.25">
      <c r="A246" s="1">
        <f>+Tabla15[[#This Row],[1]]</f>
        <v>244</v>
      </c>
      <c r="B246" s="1" t="s">
        <v>1293</v>
      </c>
      <c r="C246" s="1">
        <v>1</v>
      </c>
      <c r="D246" s="1">
        <f>+IF(Tabla15[[#This Row],[NOMBRE DE LA CAUSA 2018]]=0,0,1)</f>
        <v>1</v>
      </c>
      <c r="E246" s="1">
        <f>+E245+Tabla15[[#This Row],[NOMBRE DE LA CAUSA 2019]]</f>
        <v>244</v>
      </c>
      <c r="F246" s="1">
        <f>+Tabla15[[#This Row],[0]]*Tabla15[[#This Row],[NOMBRE DE LA CAUSA 2019]]</f>
        <v>244</v>
      </c>
      <c r="G246" s="1" t="s">
        <v>775</v>
      </c>
      <c r="J246" s="1" t="s">
        <v>776</v>
      </c>
      <c r="K246" s="1" t="s">
        <v>772</v>
      </c>
      <c r="L246" s="1" t="s">
        <v>1294</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1295</v>
      </c>
      <c r="C247" s="1">
        <v>1</v>
      </c>
      <c r="D247" s="1">
        <f>+IF(Tabla15[[#This Row],[NOMBRE DE LA CAUSA 2018]]=0,0,1)</f>
        <v>1</v>
      </c>
      <c r="E247" s="1">
        <f>+E246+Tabla15[[#This Row],[NOMBRE DE LA CAUSA 2019]]</f>
        <v>245</v>
      </c>
      <c r="F247" s="1">
        <f>+Tabla15[[#This Row],[0]]*Tabla15[[#This Row],[NOMBRE DE LA CAUSA 2019]]</f>
        <v>245</v>
      </c>
      <c r="G247" s="1" t="s">
        <v>770</v>
      </c>
      <c r="K247" s="5" t="s">
        <v>772</v>
      </c>
      <c r="L247" s="5" t="s">
        <v>1296</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1297</v>
      </c>
      <c r="C248" s="1">
        <v>1</v>
      </c>
      <c r="D248" s="1">
        <f>+IF(Tabla15[[#This Row],[NOMBRE DE LA CAUSA 2018]]=0,0,1)</f>
        <v>1</v>
      </c>
      <c r="E248" s="1">
        <f>+E247+Tabla15[[#This Row],[NOMBRE DE LA CAUSA 2019]]</f>
        <v>246</v>
      </c>
      <c r="F248" s="1">
        <f>+Tabla15[[#This Row],[0]]*Tabla15[[#This Row],[NOMBRE DE LA CAUSA 2019]]</f>
        <v>246</v>
      </c>
      <c r="G248" s="1" t="s">
        <v>770</v>
      </c>
      <c r="I248" s="5"/>
      <c r="K248" s="5" t="s">
        <v>772</v>
      </c>
      <c r="L248" s="5" t="s">
        <v>1298</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1299</v>
      </c>
      <c r="C249" s="1">
        <v>1</v>
      </c>
      <c r="D249" s="1">
        <f>+IF(Tabla15[[#This Row],[NOMBRE DE LA CAUSA 2018]]=0,0,1)</f>
        <v>1</v>
      </c>
      <c r="E249" s="1">
        <f>+E248+Tabla15[[#This Row],[NOMBRE DE LA CAUSA 2019]]</f>
        <v>247</v>
      </c>
      <c r="F249" s="1">
        <f>+Tabla15[[#This Row],[0]]*Tabla15[[#This Row],[NOMBRE DE LA CAUSA 2019]]</f>
        <v>247</v>
      </c>
      <c r="G249" s="5" t="s">
        <v>775</v>
      </c>
      <c r="I249" s="5" t="s">
        <v>499</v>
      </c>
      <c r="J249" s="1" t="s">
        <v>776</v>
      </c>
      <c r="K249" s="1" t="s">
        <v>772</v>
      </c>
      <c r="L249" s="5" t="s">
        <v>1300</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1301</v>
      </c>
      <c r="C250" s="1">
        <v>1</v>
      </c>
      <c r="D250" s="1">
        <f>+IF(Tabla15[[#This Row],[NOMBRE DE LA CAUSA 2018]]=0,0,1)</f>
        <v>1</v>
      </c>
      <c r="E250" s="1">
        <f>+E249+Tabla15[[#This Row],[NOMBRE DE LA CAUSA 2019]]</f>
        <v>248</v>
      </c>
      <c r="F250" s="1">
        <f>+Tabla15[[#This Row],[0]]*Tabla15[[#This Row],[NOMBRE DE LA CAUSA 2019]]</f>
        <v>248</v>
      </c>
      <c r="G250" s="5" t="s">
        <v>775</v>
      </c>
      <c r="I250" s="5" t="s">
        <v>499</v>
      </c>
      <c r="J250" s="1" t="s">
        <v>776</v>
      </c>
      <c r="K250" s="1" t="s">
        <v>772</v>
      </c>
      <c r="L250" s="5" t="s">
        <v>1302</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1303</v>
      </c>
      <c r="C251" s="1">
        <v>1</v>
      </c>
      <c r="D251" s="1">
        <f>+IF(Tabla15[[#This Row],[NOMBRE DE LA CAUSA 2018]]=0,0,1)</f>
        <v>1</v>
      </c>
      <c r="E251" s="1">
        <f>+E250+Tabla15[[#This Row],[NOMBRE DE LA CAUSA 2019]]</f>
        <v>249</v>
      </c>
      <c r="F251" s="1">
        <f>+Tabla15[[#This Row],[0]]*Tabla15[[#This Row],[NOMBRE DE LA CAUSA 2019]]</f>
        <v>249</v>
      </c>
      <c r="G251" s="5" t="s">
        <v>775</v>
      </c>
      <c r="H251" s="5"/>
      <c r="I251" s="5" t="s">
        <v>499</v>
      </c>
      <c r="J251" s="1" t="s">
        <v>776</v>
      </c>
      <c r="K251" s="1" t="s">
        <v>772</v>
      </c>
      <c r="L251" s="10" t="s">
        <v>1304</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1305</v>
      </c>
      <c r="C252" s="1">
        <v>1</v>
      </c>
      <c r="D252" s="1">
        <f>+IF(Tabla15[[#This Row],[NOMBRE DE LA CAUSA 2018]]=0,0,1)</f>
        <v>1</v>
      </c>
      <c r="E252" s="1">
        <f>+E251+Tabla15[[#This Row],[NOMBRE DE LA CAUSA 2019]]</f>
        <v>250</v>
      </c>
      <c r="F252" s="1">
        <f>+Tabla15[[#This Row],[0]]*Tabla15[[#This Row],[NOMBRE DE LA CAUSA 2019]]</f>
        <v>250</v>
      </c>
      <c r="G252" s="5" t="s">
        <v>775</v>
      </c>
      <c r="I252" s="5" t="s">
        <v>499</v>
      </c>
      <c r="J252" s="1" t="s">
        <v>776</v>
      </c>
      <c r="K252" s="1" t="s">
        <v>772</v>
      </c>
      <c r="L252" s="10" t="s">
        <v>1306</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606</v>
      </c>
      <c r="C253" s="1">
        <v>1</v>
      </c>
      <c r="D253" s="1">
        <f>+IF(Tabla15[[#This Row],[NOMBRE DE LA CAUSA 2018]]=0,0,1)</f>
        <v>1</v>
      </c>
      <c r="E253" s="1">
        <f>+E252+Tabla15[[#This Row],[NOMBRE DE LA CAUSA 2019]]</f>
        <v>251</v>
      </c>
      <c r="F253" s="1">
        <f>+Tabla15[[#This Row],[0]]*Tabla15[[#This Row],[NOMBRE DE LA CAUSA 2019]]</f>
        <v>251</v>
      </c>
      <c r="G253" s="5" t="s">
        <v>775</v>
      </c>
      <c r="J253" s="1" t="s">
        <v>776</v>
      </c>
      <c r="K253" s="1" t="s">
        <v>772</v>
      </c>
      <c r="L253" s="10" t="s">
        <v>1307</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1308</v>
      </c>
      <c r="C254" s="1">
        <v>1</v>
      </c>
      <c r="D254" s="1">
        <f>+IF(Tabla15[[#This Row],[NOMBRE DE LA CAUSA 2018]]=0,0,1)</f>
        <v>1</v>
      </c>
      <c r="E254" s="1">
        <f>+E253+Tabla15[[#This Row],[NOMBRE DE LA CAUSA 2019]]</f>
        <v>252</v>
      </c>
      <c r="F254" s="1">
        <f>+Tabla15[[#This Row],[0]]*Tabla15[[#This Row],[NOMBRE DE LA CAUSA 2019]]</f>
        <v>252</v>
      </c>
      <c r="G254" s="1" t="s">
        <v>770</v>
      </c>
      <c r="K254" s="5" t="s">
        <v>772</v>
      </c>
      <c r="L254" s="5" t="s">
        <v>1309</v>
      </c>
      <c r="M254" s="4">
        <v>2291</v>
      </c>
      <c r="N254" s="1" t="str">
        <f>+Tabla15[[#This Row],[NOMBRE DE LA CAUSA 2017]]</f>
        <v>ILEGALIDAD DEL ACTO ADMINISTRATIVO QUE NIEGA LICENCIA DE EXPLORACION MINERA</v>
      </c>
    </row>
    <row r="255" spans="1:14" ht="15" customHeight="1" x14ac:dyDescent="0.25">
      <c r="A255" s="1">
        <f>+Tabla15[[#This Row],[1]]</f>
        <v>253</v>
      </c>
      <c r="B255" s="5" t="s">
        <v>1310</v>
      </c>
      <c r="C255" s="1">
        <v>1</v>
      </c>
      <c r="D255" s="1">
        <f>+IF(Tabla15[[#This Row],[NOMBRE DE LA CAUSA 2018]]=0,0,1)</f>
        <v>1</v>
      </c>
      <c r="E255" s="1">
        <f>+E254+Tabla15[[#This Row],[NOMBRE DE LA CAUSA 2019]]</f>
        <v>253</v>
      </c>
      <c r="F255" s="1">
        <f>+Tabla15[[#This Row],[0]]*Tabla15[[#This Row],[NOMBRE DE LA CAUSA 2019]]</f>
        <v>253</v>
      </c>
      <c r="G255" s="1" t="s">
        <v>770</v>
      </c>
      <c r="K255" s="5" t="s">
        <v>772</v>
      </c>
      <c r="L255" s="5" t="s">
        <v>1311</v>
      </c>
      <c r="M255" s="4">
        <v>2292</v>
      </c>
      <c r="N255" s="1" t="str">
        <f>+Tabla15[[#This Row],[NOMBRE DE LA CAUSA 2017]]</f>
        <v>ILEGALIDAD DEL ACTO ADMINISTRATIVO QUE NIEGA LICENCIA DE EXPLOTACION MINERA</v>
      </c>
    </row>
    <row r="256" spans="1:14" ht="15" customHeight="1" x14ac:dyDescent="0.25">
      <c r="A256" s="1">
        <f>+Tabla15[[#This Row],[1]]</f>
        <v>254</v>
      </c>
      <c r="B256" s="8" t="s">
        <v>1312</v>
      </c>
      <c r="C256" s="1">
        <v>1</v>
      </c>
      <c r="D256" s="1">
        <f>+IF(Tabla15[[#This Row],[NOMBRE DE LA CAUSA 2018]]=0,0,1)</f>
        <v>1</v>
      </c>
      <c r="E256" s="1">
        <f>+E255+Tabla15[[#This Row],[NOMBRE DE LA CAUSA 2019]]</f>
        <v>254</v>
      </c>
      <c r="F256" s="1">
        <f>+Tabla15[[#This Row],[0]]*Tabla15[[#This Row],[NOMBRE DE LA CAUSA 2019]]</f>
        <v>254</v>
      </c>
      <c r="G256" s="5" t="s">
        <v>775</v>
      </c>
      <c r="I256" s="5" t="s">
        <v>499</v>
      </c>
      <c r="J256" s="1" t="s">
        <v>776</v>
      </c>
      <c r="K256" s="1" t="s">
        <v>772</v>
      </c>
      <c r="L256" s="10" t="s">
        <v>1313</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1314</v>
      </c>
      <c r="C257" s="1">
        <v>1</v>
      </c>
      <c r="D257" s="1">
        <f>+IF(Tabla15[[#This Row],[NOMBRE DE LA CAUSA 2018]]=0,0,1)</f>
        <v>1</v>
      </c>
      <c r="E257" s="1">
        <f>+E256+Tabla15[[#This Row],[NOMBRE DE LA CAUSA 2019]]</f>
        <v>255</v>
      </c>
      <c r="F257" s="1">
        <f>+Tabla15[[#This Row],[0]]*Tabla15[[#This Row],[NOMBRE DE LA CAUSA 2019]]</f>
        <v>255</v>
      </c>
      <c r="G257" s="5" t="s">
        <v>775</v>
      </c>
      <c r="I257" s="5" t="s">
        <v>499</v>
      </c>
      <c r="J257" s="1" t="s">
        <v>776</v>
      </c>
      <c r="K257" s="1" t="s">
        <v>772</v>
      </c>
      <c r="L257" s="5" t="s">
        <v>1315</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1316</v>
      </c>
      <c r="C258" s="1">
        <v>1</v>
      </c>
      <c r="D258" s="1">
        <f>+IF(Tabla15[[#This Row],[NOMBRE DE LA CAUSA 2018]]=0,0,1)</f>
        <v>1</v>
      </c>
      <c r="E258" s="1">
        <f>+E257+Tabla15[[#This Row],[NOMBRE DE LA CAUSA 2019]]</f>
        <v>256</v>
      </c>
      <c r="F258" s="1">
        <f>+Tabla15[[#This Row],[0]]*Tabla15[[#This Row],[NOMBRE DE LA CAUSA 2019]]</f>
        <v>256</v>
      </c>
      <c r="G258" s="5" t="s">
        <v>775</v>
      </c>
      <c r="I258" s="5" t="s">
        <v>499</v>
      </c>
      <c r="J258" s="1" t="s">
        <v>776</v>
      </c>
      <c r="K258" s="1" t="s">
        <v>772</v>
      </c>
      <c r="L258" s="5" t="s">
        <v>1317</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1318</v>
      </c>
      <c r="C259" s="1">
        <v>1</v>
      </c>
      <c r="D259" s="1">
        <f>+IF(Tabla15[[#This Row],[NOMBRE DE LA CAUSA 2018]]=0,0,1)</f>
        <v>1</v>
      </c>
      <c r="E259" s="1">
        <f>+E258+Tabla15[[#This Row],[NOMBRE DE LA CAUSA 2019]]</f>
        <v>257</v>
      </c>
      <c r="F259" s="1">
        <f>+Tabla15[[#This Row],[0]]*Tabla15[[#This Row],[NOMBRE DE LA CAUSA 2019]]</f>
        <v>257</v>
      </c>
      <c r="G259" s="5" t="s">
        <v>775</v>
      </c>
      <c r="H259" s="5"/>
      <c r="I259" s="5" t="s">
        <v>499</v>
      </c>
      <c r="J259" s="1" t="s">
        <v>776</v>
      </c>
      <c r="K259" s="1" t="s">
        <v>772</v>
      </c>
      <c r="L259" s="5" t="s">
        <v>1319</v>
      </c>
      <c r="M259" s="4">
        <v>1933</v>
      </c>
      <c r="N259" s="1" t="str">
        <f>+Tabla15[[#This Row],[NOMBRE DE LA CAUSA 2017]]</f>
        <v>ILEGALIDAD DEL ACTO ADMINISTRATIVO QUE NIEGA O ADMITE REGISTRO DE CONTRATO</v>
      </c>
    </row>
    <row r="260" spans="1:14" ht="15" customHeight="1" x14ac:dyDescent="0.25">
      <c r="A260" s="1">
        <f>+Tabla15[[#This Row],[1]]</f>
        <v>258</v>
      </c>
      <c r="B260" s="5" t="s">
        <v>1320</v>
      </c>
      <c r="C260" s="1">
        <v>1</v>
      </c>
      <c r="D260" s="1">
        <f>+IF(Tabla15[[#This Row],[NOMBRE DE LA CAUSA 2018]]=0,0,1)</f>
        <v>1</v>
      </c>
      <c r="E260" s="1">
        <f>+E259+Tabla15[[#This Row],[NOMBRE DE LA CAUSA 2019]]</f>
        <v>258</v>
      </c>
      <c r="F260" s="1">
        <f>+Tabla15[[#This Row],[0]]*Tabla15[[#This Row],[NOMBRE DE LA CAUSA 2019]]</f>
        <v>258</v>
      </c>
      <c r="G260" s="5" t="s">
        <v>775</v>
      </c>
      <c r="I260" s="5" t="s">
        <v>499</v>
      </c>
      <c r="J260" s="1" t="s">
        <v>776</v>
      </c>
      <c r="K260" s="1" t="s">
        <v>772</v>
      </c>
      <c r="L260" s="1" t="s">
        <v>1138</v>
      </c>
      <c r="M260" s="4">
        <v>1938</v>
      </c>
      <c r="N260" s="1" t="str">
        <f>+Tabla15[[#This Row],[NOMBRE DE LA CAUSA 2017]]</f>
        <v>ILEGALIDAD DEL ACTO ADMINISTRATIVO QUE NIEGA O APRUEBA CONCILIACION</v>
      </c>
    </row>
    <row r="261" spans="1:14" ht="15" customHeight="1" x14ac:dyDescent="0.25">
      <c r="A261" s="1">
        <f>+Tabla15[[#This Row],[1]]</f>
        <v>259</v>
      </c>
      <c r="B261" s="1" t="s">
        <v>1321</v>
      </c>
      <c r="C261" s="1">
        <v>1</v>
      </c>
      <c r="D261" s="1">
        <f>+IF(Tabla15[[#This Row],[NOMBRE DE LA CAUSA 2018]]=0,0,1)</f>
        <v>1</v>
      </c>
      <c r="E261" s="1">
        <f>+E260+Tabla15[[#This Row],[NOMBRE DE LA CAUSA 2019]]</f>
        <v>259</v>
      </c>
      <c r="F261" s="1">
        <f>+Tabla15[[#This Row],[0]]*Tabla15[[#This Row],[NOMBRE DE LA CAUSA 2019]]</f>
        <v>259</v>
      </c>
      <c r="G261" s="5" t="s">
        <v>775</v>
      </c>
      <c r="I261" s="5" t="s">
        <v>499</v>
      </c>
      <c r="J261" s="1" t="s">
        <v>776</v>
      </c>
      <c r="K261" s="1" t="s">
        <v>772</v>
      </c>
      <c r="L261" s="1" t="s">
        <v>1322</v>
      </c>
      <c r="M261" s="4">
        <v>1940</v>
      </c>
      <c r="N261" s="1" t="str">
        <f>+Tabla15[[#This Row],[NOMBRE DE LA CAUSA 2017]]</f>
        <v>ILEGALIDAD DEL ACTO ADMINISTRATIVO QUE NIEGA O APRUEBA CRUCE DE CUENTAS</v>
      </c>
    </row>
    <row r="262" spans="1:14" ht="15" customHeight="1" x14ac:dyDescent="0.25">
      <c r="A262" s="1">
        <f>+Tabla15[[#This Row],[1]]</f>
        <v>260</v>
      </c>
      <c r="B262" s="1" t="s">
        <v>1323</v>
      </c>
      <c r="C262" s="1">
        <v>1</v>
      </c>
      <c r="D262" s="1">
        <f>+IF(Tabla15[[#This Row],[NOMBRE DE LA CAUSA 2018]]=0,0,1)</f>
        <v>1</v>
      </c>
      <c r="E262" s="1">
        <f>+E261+Tabla15[[#This Row],[NOMBRE DE LA CAUSA 2019]]</f>
        <v>260</v>
      </c>
      <c r="F262" s="1">
        <f>+Tabla15[[#This Row],[0]]*Tabla15[[#This Row],[NOMBRE DE LA CAUSA 2019]]</f>
        <v>260</v>
      </c>
      <c r="G262" s="5" t="s">
        <v>775</v>
      </c>
      <c r="I262" s="5" t="s">
        <v>499</v>
      </c>
      <c r="J262" s="1" t="s">
        <v>776</v>
      </c>
      <c r="K262" s="1" t="s">
        <v>772</v>
      </c>
      <c r="L262" s="5" t="s">
        <v>1324</v>
      </c>
      <c r="M262" s="4">
        <v>1939</v>
      </c>
      <c r="N262" s="1" t="str">
        <f>+Tabla15[[#This Row],[NOMBRE DE LA CAUSA 2017]]</f>
        <v>ILEGALIDAD DEL ACTO ADMINISTRATIVO QUE NIEGA O APRUEBA DACION EN PAGO</v>
      </c>
    </row>
    <row r="263" spans="1:14" ht="15" customHeight="1" x14ac:dyDescent="0.25">
      <c r="A263" s="1">
        <f>+Tabla15[[#This Row],[1]]</f>
        <v>261</v>
      </c>
      <c r="B263" s="5" t="s">
        <v>1325</v>
      </c>
      <c r="C263" s="1">
        <v>1</v>
      </c>
      <c r="D263" s="1">
        <f>+IF(Tabla15[[#This Row],[NOMBRE DE LA CAUSA 2018]]=0,0,1)</f>
        <v>1</v>
      </c>
      <c r="E263" s="1">
        <f>+E262+Tabla15[[#This Row],[NOMBRE DE LA CAUSA 2019]]</f>
        <v>261</v>
      </c>
      <c r="F263" s="1">
        <f>+Tabla15[[#This Row],[0]]*Tabla15[[#This Row],[NOMBRE DE LA CAUSA 2019]]</f>
        <v>261</v>
      </c>
      <c r="G263" s="5" t="s">
        <v>775</v>
      </c>
      <c r="I263" s="5" t="s">
        <v>499</v>
      </c>
      <c r="J263" s="1" t="s">
        <v>776</v>
      </c>
      <c r="K263" s="1" t="s">
        <v>772</v>
      </c>
      <c r="L263" s="5" t="s">
        <v>1326</v>
      </c>
      <c r="M263" s="4">
        <v>1936</v>
      </c>
      <c r="N263" s="1" t="str">
        <f>+Tabla15[[#This Row],[NOMBRE DE LA CAUSA 2017]]</f>
        <v>ILEGALIDAD DEL ACTO ADMINISTRATIVO QUE NIEGA O APRUEBA FACILIDAD DE PAGO</v>
      </c>
    </row>
    <row r="264" spans="1:14" ht="15" customHeight="1" x14ac:dyDescent="0.25">
      <c r="A264" s="1">
        <f>+Tabla15[[#This Row],[1]]</f>
        <v>262</v>
      </c>
      <c r="B264" s="1" t="s">
        <v>1327</v>
      </c>
      <c r="C264" s="1">
        <v>1</v>
      </c>
      <c r="D264" s="1">
        <f>+IF(Tabla15[[#This Row],[NOMBRE DE LA CAUSA 2018]]=0,0,1)</f>
        <v>1</v>
      </c>
      <c r="E264" s="1">
        <f>+E263+Tabla15[[#This Row],[NOMBRE DE LA CAUSA 2019]]</f>
        <v>262</v>
      </c>
      <c r="F264" s="1">
        <f>+Tabla15[[#This Row],[0]]*Tabla15[[#This Row],[NOMBRE DE LA CAUSA 2019]]</f>
        <v>262</v>
      </c>
      <c r="G264" s="1" t="s">
        <v>775</v>
      </c>
      <c r="J264" s="1" t="s">
        <v>776</v>
      </c>
      <c r="K264" s="1" t="s">
        <v>772</v>
      </c>
      <c r="L264" s="1" t="s">
        <v>1328</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1329</v>
      </c>
      <c r="C265" s="1">
        <v>1</v>
      </c>
      <c r="D265" s="1">
        <f>+IF(Tabla15[[#This Row],[NOMBRE DE LA CAUSA 2018]]=0,0,1)</f>
        <v>1</v>
      </c>
      <c r="E265" s="1">
        <f>+E264+Tabla15[[#This Row],[NOMBRE DE LA CAUSA 2019]]</f>
        <v>263</v>
      </c>
      <c r="F265" s="1">
        <f>+Tabla15[[#This Row],[0]]*Tabla15[[#This Row],[NOMBRE DE LA CAUSA 2019]]</f>
        <v>263</v>
      </c>
      <c r="G265" s="1" t="s">
        <v>775</v>
      </c>
      <c r="J265" s="1" t="s">
        <v>776</v>
      </c>
      <c r="K265" s="1" t="s">
        <v>772</v>
      </c>
      <c r="L265" s="1" t="s">
        <v>1330</v>
      </c>
      <c r="M265" s="4">
        <v>53</v>
      </c>
      <c r="N265" s="1" t="str">
        <f>+Tabla15[[#This Row],[NOMBRE DE LA CAUSA 2017]]</f>
        <v>ILEGALIDAD DEL ACTO ADMINISTRATIVO QUE NO ADJUDICA UN BIEN INMUEBLE</v>
      </c>
    </row>
    <row r="266" spans="1:14" ht="15" customHeight="1" x14ac:dyDescent="0.25">
      <c r="A266" s="1">
        <f>+Tabla15[[#This Row],[1]]</f>
        <v>264</v>
      </c>
      <c r="B266" s="5" t="s">
        <v>1331</v>
      </c>
      <c r="C266" s="1">
        <v>1</v>
      </c>
      <c r="D266" s="1">
        <f>+IF(Tabla15[[#This Row],[NOMBRE DE LA CAUSA 2018]]=0,0,1)</f>
        <v>1</v>
      </c>
      <c r="E266" s="1">
        <f>+E265+Tabla15[[#This Row],[NOMBRE DE LA CAUSA 2019]]</f>
        <v>264</v>
      </c>
      <c r="F266" s="1">
        <f>+Tabla15[[#This Row],[0]]*Tabla15[[#This Row],[NOMBRE DE LA CAUSA 2019]]</f>
        <v>264</v>
      </c>
      <c r="G266" s="5" t="s">
        <v>775</v>
      </c>
      <c r="J266" s="1" t="s">
        <v>776</v>
      </c>
      <c r="K266" s="1" t="s">
        <v>772</v>
      </c>
      <c r="L266" s="5" t="s">
        <v>1332</v>
      </c>
      <c r="M266" s="4">
        <v>828</v>
      </c>
      <c r="N266" s="1" t="str">
        <f>+Tabla15[[#This Row],[NOMBRE DE LA CAUSA 2017]]</f>
        <v>ILEGALIDAD DEL ACTO ADMINISTRATIVO QUE NO EFECTUA CORRECCION DE HISTORIA LABORAL</v>
      </c>
    </row>
    <row r="267" spans="1:14" ht="15" customHeight="1" x14ac:dyDescent="0.25">
      <c r="A267" s="1">
        <f>+Tabla15[[#This Row],[1]]</f>
        <v>265</v>
      </c>
      <c r="B267" s="1" t="s">
        <v>1333</v>
      </c>
      <c r="C267" s="1">
        <v>1</v>
      </c>
      <c r="D267" s="1">
        <f>+IF(Tabla15[[#This Row],[NOMBRE DE LA CAUSA 2018]]=0,0,1)</f>
        <v>1</v>
      </c>
      <c r="E267" s="1">
        <f>+E266+Tabla15[[#This Row],[NOMBRE DE LA CAUSA 2019]]</f>
        <v>265</v>
      </c>
      <c r="F267" s="1">
        <f>+Tabla15[[#This Row],[0]]*Tabla15[[#This Row],[NOMBRE DE LA CAUSA 2019]]</f>
        <v>265</v>
      </c>
      <c r="G267" s="1" t="s">
        <v>775</v>
      </c>
      <c r="J267" s="1" t="s">
        <v>776</v>
      </c>
      <c r="K267" s="1" t="s">
        <v>772</v>
      </c>
      <c r="L267" s="1" t="s">
        <v>1334</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1335</v>
      </c>
      <c r="C268" s="1">
        <v>1</v>
      </c>
      <c r="D268" s="1">
        <f>+IF(Tabla15[[#This Row],[NOMBRE DE LA CAUSA 2018]]=0,0,1)</f>
        <v>1</v>
      </c>
      <c r="E268" s="1">
        <f>+E267+Tabla15[[#This Row],[NOMBRE DE LA CAUSA 2019]]</f>
        <v>266</v>
      </c>
      <c r="F268" s="1">
        <f>+Tabla15[[#This Row],[0]]*Tabla15[[#This Row],[NOMBRE DE LA CAUSA 2019]]</f>
        <v>266</v>
      </c>
      <c r="G268" s="1" t="s">
        <v>775</v>
      </c>
      <c r="J268" s="1" t="s">
        <v>776</v>
      </c>
      <c r="K268" s="1" t="s">
        <v>772</v>
      </c>
      <c r="L268" s="1" t="s">
        <v>1336</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1337</v>
      </c>
      <c r="C269" s="1">
        <v>1</v>
      </c>
      <c r="D269" s="1">
        <f>+IF(Tabla15[[#This Row],[NOMBRE DE LA CAUSA 2018]]=0,0,1)</f>
        <v>1</v>
      </c>
      <c r="E269" s="1">
        <f>+E268+Tabla15[[#This Row],[NOMBRE DE LA CAUSA 2019]]</f>
        <v>267</v>
      </c>
      <c r="F269" s="1">
        <f>+Tabla15[[#This Row],[0]]*Tabla15[[#This Row],[NOMBRE DE LA CAUSA 2019]]</f>
        <v>267</v>
      </c>
      <c r="G269" s="1" t="s">
        <v>775</v>
      </c>
      <c r="J269" s="1" t="s">
        <v>776</v>
      </c>
      <c r="K269" s="1" t="s">
        <v>772</v>
      </c>
      <c r="L269" s="1" t="s">
        <v>1338</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1339</v>
      </c>
      <c r="C270" s="1">
        <v>1</v>
      </c>
      <c r="D270" s="1">
        <f>+IF(Tabla15[[#This Row],[NOMBRE DE LA CAUSA 2018]]=0,0,1)</f>
        <v>1</v>
      </c>
      <c r="E270" s="1">
        <f>+E269+Tabla15[[#This Row],[NOMBRE DE LA CAUSA 2019]]</f>
        <v>268</v>
      </c>
      <c r="F270" s="1">
        <f>+Tabla15[[#This Row],[0]]*Tabla15[[#This Row],[NOMBRE DE LA CAUSA 2019]]</f>
        <v>268</v>
      </c>
      <c r="G270" s="1" t="s">
        <v>775</v>
      </c>
      <c r="J270" s="1" t="s">
        <v>776</v>
      </c>
      <c r="K270" s="1" t="s">
        <v>772</v>
      </c>
      <c r="L270" s="1" t="s">
        <v>1340</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1341</v>
      </c>
      <c r="C271" s="1">
        <v>1</v>
      </c>
      <c r="D271" s="1">
        <f>+IF(Tabla15[[#This Row],[NOMBRE DE LA CAUSA 2018]]=0,0,1)</f>
        <v>1</v>
      </c>
      <c r="E271" s="1">
        <f>+E270+Tabla15[[#This Row],[NOMBRE DE LA CAUSA 2019]]</f>
        <v>269</v>
      </c>
      <c r="F271" s="1">
        <f>+Tabla15[[#This Row],[0]]*Tabla15[[#This Row],[NOMBRE DE LA CAUSA 2019]]</f>
        <v>269</v>
      </c>
      <c r="G271" s="1" t="s">
        <v>813</v>
      </c>
      <c r="H271" s="1" t="s">
        <v>1342</v>
      </c>
      <c r="K271" s="1" t="s">
        <v>772</v>
      </c>
      <c r="L271" s="1" t="s">
        <v>1343</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1344</v>
      </c>
      <c r="C272" s="1">
        <v>1</v>
      </c>
      <c r="D272" s="1">
        <f>+IF(Tabla15[[#This Row],[NOMBRE DE LA CAUSA 2018]]=0,0,1)</f>
        <v>1</v>
      </c>
      <c r="E272" s="1">
        <f>+E271+Tabla15[[#This Row],[NOMBRE DE LA CAUSA 2019]]</f>
        <v>270</v>
      </c>
      <c r="F272" s="1">
        <f>+Tabla15[[#This Row],[0]]*Tabla15[[#This Row],[NOMBRE DE LA CAUSA 2019]]</f>
        <v>270</v>
      </c>
      <c r="G272" s="5" t="s">
        <v>775</v>
      </c>
      <c r="J272" s="1" t="s">
        <v>776</v>
      </c>
      <c r="K272" s="5" t="s">
        <v>772</v>
      </c>
      <c r="L272" s="5" t="s">
        <v>1345</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1346</v>
      </c>
      <c r="C273" s="1">
        <v>1</v>
      </c>
      <c r="D273" s="1">
        <f>+IF(Tabla15[[#This Row],[NOMBRE DE LA CAUSA 2018]]=0,0,1)</f>
        <v>1</v>
      </c>
      <c r="E273" s="1">
        <f>+E272+Tabla15[[#This Row],[NOMBRE DE LA CAUSA 2019]]</f>
        <v>271</v>
      </c>
      <c r="F273" s="1">
        <f>+Tabla15[[#This Row],[0]]*Tabla15[[#This Row],[NOMBRE DE LA CAUSA 2019]]</f>
        <v>271</v>
      </c>
      <c r="G273" s="1" t="s">
        <v>770</v>
      </c>
      <c r="I273" s="5" t="s">
        <v>499</v>
      </c>
      <c r="K273" s="5" t="s">
        <v>772</v>
      </c>
      <c r="L273" s="5" t="s">
        <v>1347</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1348</v>
      </c>
      <c r="C274" s="1">
        <v>1</v>
      </c>
      <c r="D274" s="1">
        <f>+IF(Tabla15[[#This Row],[NOMBRE DE LA CAUSA 2018]]=0,0,1)</f>
        <v>1</v>
      </c>
      <c r="E274" s="1">
        <f>+E273+Tabla15[[#This Row],[NOMBRE DE LA CAUSA 2019]]</f>
        <v>272</v>
      </c>
      <c r="F274" s="1">
        <f>+Tabla15[[#This Row],[0]]*Tabla15[[#This Row],[NOMBRE DE LA CAUSA 2019]]</f>
        <v>272</v>
      </c>
      <c r="G274" s="5" t="s">
        <v>775</v>
      </c>
      <c r="I274" s="5" t="s">
        <v>499</v>
      </c>
      <c r="J274" s="1" t="s">
        <v>776</v>
      </c>
      <c r="K274" s="1" t="s">
        <v>772</v>
      </c>
      <c r="L274" s="5" t="s">
        <v>1349</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1350</v>
      </c>
      <c r="C275" s="1">
        <v>1</v>
      </c>
      <c r="D275" s="1">
        <f>+IF(Tabla15[[#This Row],[NOMBRE DE LA CAUSA 2018]]=0,0,1)</f>
        <v>1</v>
      </c>
      <c r="E275" s="1">
        <f>+E274+Tabla15[[#This Row],[NOMBRE DE LA CAUSA 2019]]</f>
        <v>273</v>
      </c>
      <c r="F275" s="1">
        <f>+Tabla15[[#This Row],[0]]*Tabla15[[#This Row],[NOMBRE DE LA CAUSA 2019]]</f>
        <v>273</v>
      </c>
      <c r="G275" s="1" t="s">
        <v>770</v>
      </c>
      <c r="K275" s="5" t="s">
        <v>772</v>
      </c>
      <c r="L275" s="5" t="s">
        <v>1351</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1352</v>
      </c>
      <c r="C276" s="1">
        <v>1</v>
      </c>
      <c r="D276" s="1">
        <f>+IF(Tabla15[[#This Row],[NOMBRE DE LA CAUSA 2018]]=0,0,1)</f>
        <v>1</v>
      </c>
      <c r="E276" s="1">
        <f>+E275+Tabla15[[#This Row],[NOMBRE DE LA CAUSA 2019]]</f>
        <v>274</v>
      </c>
      <c r="F276" s="1">
        <f>+Tabla15[[#This Row],[0]]*Tabla15[[#This Row],[NOMBRE DE LA CAUSA 2019]]</f>
        <v>274</v>
      </c>
      <c r="G276" s="1" t="s">
        <v>770</v>
      </c>
      <c r="K276" s="5" t="s">
        <v>772</v>
      </c>
      <c r="L276" s="5" t="s">
        <v>1353</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1354</v>
      </c>
      <c r="C277" s="1">
        <v>1</v>
      </c>
      <c r="D277" s="1">
        <f>+IF(Tabla15[[#This Row],[NOMBRE DE LA CAUSA 2018]]=0,0,1)</f>
        <v>1</v>
      </c>
      <c r="E277" s="1">
        <f>+E276+Tabla15[[#This Row],[NOMBRE DE LA CAUSA 2019]]</f>
        <v>275</v>
      </c>
      <c r="F277" s="1">
        <f>+Tabla15[[#This Row],[0]]*Tabla15[[#This Row],[NOMBRE DE LA CAUSA 2019]]</f>
        <v>275</v>
      </c>
      <c r="G277" s="1" t="s">
        <v>770</v>
      </c>
      <c r="I277" s="5" t="s">
        <v>499</v>
      </c>
      <c r="K277" s="5" t="s">
        <v>772</v>
      </c>
      <c r="L277" s="5" t="s">
        <v>1355</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1356</v>
      </c>
      <c r="C278" s="1">
        <v>1</v>
      </c>
      <c r="D278" s="1">
        <f>+IF(Tabla15[[#This Row],[NOMBRE DE LA CAUSA 2018]]=0,0,1)</f>
        <v>1</v>
      </c>
      <c r="E278" s="1">
        <f>+E277+Tabla15[[#This Row],[NOMBRE DE LA CAUSA 2019]]</f>
        <v>276</v>
      </c>
      <c r="F278" s="1">
        <f>+Tabla15[[#This Row],[0]]*Tabla15[[#This Row],[NOMBRE DE LA CAUSA 2019]]</f>
        <v>276</v>
      </c>
      <c r="G278" s="1" t="s">
        <v>775</v>
      </c>
      <c r="J278" s="1" t="s">
        <v>776</v>
      </c>
      <c r="K278" s="1" t="s">
        <v>772</v>
      </c>
      <c r="L278" s="1" t="s">
        <v>1357</v>
      </c>
      <c r="M278" s="4">
        <v>428</v>
      </c>
      <c r="N278" s="1" t="str">
        <f>+Tabla15[[#This Row],[NOMBRE DE LA CAUSA 2017]]</f>
        <v>ILEGALIDAD DEL ACTO ADMINISTRATIVO QUE RECONOCE PENSION - ACCION DE LESIVIDAD</v>
      </c>
    </row>
    <row r="279" spans="1:14" ht="15" customHeight="1" x14ac:dyDescent="0.25">
      <c r="A279" s="1">
        <f>+Tabla15[[#This Row],[1]]</f>
        <v>277</v>
      </c>
      <c r="B279" s="5" t="s">
        <v>1358</v>
      </c>
      <c r="C279" s="1">
        <v>1</v>
      </c>
      <c r="D279" s="1">
        <f>+IF(Tabla15[[#This Row],[NOMBRE DE LA CAUSA 2018]]=0,0,1)</f>
        <v>1</v>
      </c>
      <c r="E279" s="1">
        <f>+E278+Tabla15[[#This Row],[NOMBRE DE LA CAUSA 2019]]</f>
        <v>277</v>
      </c>
      <c r="F279" s="1">
        <f>+Tabla15[[#This Row],[0]]*Tabla15[[#This Row],[NOMBRE DE LA CAUSA 2019]]</f>
        <v>277</v>
      </c>
      <c r="G279" s="5" t="s">
        <v>775</v>
      </c>
      <c r="J279" s="1" t="s">
        <v>776</v>
      </c>
      <c r="K279" s="1" t="s">
        <v>772</v>
      </c>
      <c r="L279" s="5" t="s">
        <v>1359</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1360</v>
      </c>
      <c r="C280" s="1">
        <v>1</v>
      </c>
      <c r="D280" s="1">
        <f>+IF(Tabla15[[#This Row],[NOMBRE DE LA CAUSA 2018]]=0,0,1)</f>
        <v>1</v>
      </c>
      <c r="E280" s="1">
        <f>+E279+Tabla15[[#This Row],[NOMBRE DE LA CAUSA 2019]]</f>
        <v>278</v>
      </c>
      <c r="F280" s="1">
        <f>+Tabla15[[#This Row],[0]]*Tabla15[[#This Row],[NOMBRE DE LA CAUSA 2019]]</f>
        <v>278</v>
      </c>
      <c r="G280" s="1" t="s">
        <v>770</v>
      </c>
      <c r="I280" s="5" t="s">
        <v>1146</v>
      </c>
      <c r="K280" s="5" t="s">
        <v>772</v>
      </c>
      <c r="L280" s="5" t="s">
        <v>1361</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1362</v>
      </c>
      <c r="C281" s="1">
        <v>1</v>
      </c>
      <c r="D281" s="1">
        <f>+IF(Tabla15[[#This Row],[NOMBRE DE LA CAUSA 2018]]=0,0,1)</f>
        <v>1</v>
      </c>
      <c r="E281" s="1">
        <f>+E280+Tabla15[[#This Row],[NOMBRE DE LA CAUSA 2019]]</f>
        <v>279</v>
      </c>
      <c r="F281" s="1">
        <f>+Tabla15[[#This Row],[0]]*Tabla15[[#This Row],[NOMBRE DE LA CAUSA 2019]]</f>
        <v>279</v>
      </c>
      <c r="G281" s="1" t="s">
        <v>770</v>
      </c>
      <c r="I281" s="5" t="s">
        <v>1146</v>
      </c>
      <c r="K281" s="5" t="s">
        <v>772</v>
      </c>
      <c r="L281" s="5" t="s">
        <v>1363</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1364</v>
      </c>
      <c r="C282" s="1">
        <v>1</v>
      </c>
      <c r="D282" s="1">
        <f>+IF(Tabla15[[#This Row],[NOMBRE DE LA CAUSA 2018]]=0,0,1)</f>
        <v>1</v>
      </c>
      <c r="E282" s="1">
        <f>+E281+Tabla15[[#This Row],[NOMBRE DE LA CAUSA 2019]]</f>
        <v>280</v>
      </c>
      <c r="F282" s="1">
        <f>+Tabla15[[#This Row],[0]]*Tabla15[[#This Row],[NOMBRE DE LA CAUSA 2019]]</f>
        <v>280</v>
      </c>
      <c r="G282" s="1" t="s">
        <v>813</v>
      </c>
      <c r="H282" s="1" t="s">
        <v>1032</v>
      </c>
      <c r="K282" s="1" t="s">
        <v>772</v>
      </c>
      <c r="L282" s="1" t="s">
        <v>1365</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1366</v>
      </c>
      <c r="C283" s="1">
        <v>1</v>
      </c>
      <c r="D283" s="1">
        <f>+IF(Tabla15[[#This Row],[NOMBRE DE LA CAUSA 2018]]=0,0,1)</f>
        <v>1</v>
      </c>
      <c r="E283" s="1">
        <f>+E282+Tabla15[[#This Row],[NOMBRE DE LA CAUSA 2019]]</f>
        <v>281</v>
      </c>
      <c r="F283" s="1">
        <f>+Tabla15[[#This Row],[0]]*Tabla15[[#This Row],[NOMBRE DE LA CAUSA 2019]]</f>
        <v>281</v>
      </c>
      <c r="G283" s="1" t="s">
        <v>775</v>
      </c>
      <c r="J283" s="1" t="s">
        <v>776</v>
      </c>
      <c r="K283" s="1" t="s">
        <v>772</v>
      </c>
      <c r="L283" s="1" t="s">
        <v>1367</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1368</v>
      </c>
      <c r="C284" s="1">
        <v>1</v>
      </c>
      <c r="D284" s="1">
        <f>+IF(Tabla15[[#This Row],[NOMBRE DE LA CAUSA 2018]]=0,0,1)</f>
        <v>1</v>
      </c>
      <c r="E284" s="1">
        <f>+E283+Tabla15[[#This Row],[NOMBRE DE LA CAUSA 2019]]</f>
        <v>282</v>
      </c>
      <c r="F284" s="1">
        <f>+Tabla15[[#This Row],[0]]*Tabla15[[#This Row],[NOMBRE DE LA CAUSA 2019]]</f>
        <v>282</v>
      </c>
      <c r="G284" s="5" t="s">
        <v>775</v>
      </c>
      <c r="J284" s="1" t="s">
        <v>776</v>
      </c>
      <c r="K284" s="1" t="s">
        <v>772</v>
      </c>
      <c r="L284" s="5" t="s">
        <v>1369</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1370</v>
      </c>
      <c r="C285" s="1">
        <v>1</v>
      </c>
      <c r="D285" s="1">
        <f>+IF(Tabla15[[#This Row],[NOMBRE DE LA CAUSA 2018]]=0,0,1)</f>
        <v>1</v>
      </c>
      <c r="E285" s="1">
        <f>+E284+Tabla15[[#This Row],[NOMBRE DE LA CAUSA 2019]]</f>
        <v>283</v>
      </c>
      <c r="F285" s="1">
        <f>+Tabla15[[#This Row],[0]]*Tabla15[[#This Row],[NOMBRE DE LA CAUSA 2019]]</f>
        <v>283</v>
      </c>
      <c r="G285" s="1" t="s">
        <v>813</v>
      </c>
      <c r="H285" s="1" t="s">
        <v>1371</v>
      </c>
      <c r="K285" s="1" t="s">
        <v>772</v>
      </c>
      <c r="L285" s="1" t="s">
        <v>1372</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1373</v>
      </c>
      <c r="C286" s="1">
        <v>1</v>
      </c>
      <c r="D286" s="1">
        <f>+IF(Tabla15[[#This Row],[NOMBRE DE LA CAUSA 2018]]=0,0,1)</f>
        <v>1</v>
      </c>
      <c r="E286" s="1">
        <f>+E285+Tabla15[[#This Row],[NOMBRE DE LA CAUSA 2019]]</f>
        <v>284</v>
      </c>
      <c r="F286" s="1">
        <f>+Tabla15[[#This Row],[0]]*Tabla15[[#This Row],[NOMBRE DE LA CAUSA 2019]]</f>
        <v>284</v>
      </c>
      <c r="G286" s="1" t="s">
        <v>813</v>
      </c>
      <c r="H286" s="1" t="s">
        <v>1371</v>
      </c>
      <c r="K286" s="1" t="s">
        <v>772</v>
      </c>
      <c r="L286" s="1" t="s">
        <v>1374</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1375</v>
      </c>
      <c r="C287" s="1">
        <v>1</v>
      </c>
      <c r="D287" s="1">
        <f>+IF(Tabla15[[#This Row],[NOMBRE DE LA CAUSA 2018]]=0,0,1)</f>
        <v>1</v>
      </c>
      <c r="E287" s="1">
        <f>+E286+Tabla15[[#This Row],[NOMBRE DE LA CAUSA 2019]]</f>
        <v>285</v>
      </c>
      <c r="F287" s="1">
        <f>+Tabla15[[#This Row],[0]]*Tabla15[[#This Row],[NOMBRE DE LA CAUSA 2019]]</f>
        <v>285</v>
      </c>
      <c r="G287" s="1" t="s">
        <v>775</v>
      </c>
      <c r="J287" s="1" t="s">
        <v>776</v>
      </c>
      <c r="K287" s="1" t="s">
        <v>772</v>
      </c>
      <c r="L287" s="1" t="s">
        <v>1376</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1377</v>
      </c>
      <c r="C288" s="1">
        <v>1</v>
      </c>
      <c r="D288" s="1">
        <f>+IF(Tabla15[[#This Row],[NOMBRE DE LA CAUSA 2018]]=0,0,1)</f>
        <v>1</v>
      </c>
      <c r="E288" s="1">
        <f>+E287+Tabla15[[#This Row],[NOMBRE DE LA CAUSA 2019]]</f>
        <v>286</v>
      </c>
      <c r="F288" s="1">
        <f>+Tabla15[[#This Row],[0]]*Tabla15[[#This Row],[NOMBRE DE LA CAUSA 2019]]</f>
        <v>286</v>
      </c>
      <c r="G288" s="1" t="s">
        <v>775</v>
      </c>
      <c r="J288" s="1" t="s">
        <v>776</v>
      </c>
      <c r="K288" s="1" t="s">
        <v>772</v>
      </c>
      <c r="L288" s="1" t="s">
        <v>1378</v>
      </c>
      <c r="M288" s="4">
        <v>541</v>
      </c>
      <c r="N288" s="1" t="str">
        <f>+Tabla15[[#This Row],[NOMBRE DE LA CAUSA 2017]]</f>
        <v>ILEGALIDAD DEL ACTO ADMINISTRATIVO QUE SUSPENDE EL PAGO DE PENSION</v>
      </c>
    </row>
    <row r="289" spans="1:14" ht="15" customHeight="1" x14ac:dyDescent="0.25">
      <c r="A289" s="1">
        <f>+Tabla15[[#This Row],[1]]</f>
        <v>287</v>
      </c>
      <c r="B289" s="1" t="s">
        <v>1379</v>
      </c>
      <c r="C289" s="1">
        <v>1</v>
      </c>
      <c r="D289" s="1">
        <f>+IF(Tabla15[[#This Row],[NOMBRE DE LA CAUSA 2018]]=0,0,1)</f>
        <v>1</v>
      </c>
      <c r="E289" s="1">
        <f>+E288+Tabla15[[#This Row],[NOMBRE DE LA CAUSA 2019]]</f>
        <v>287</v>
      </c>
      <c r="F289" s="1">
        <f>+Tabla15[[#This Row],[0]]*Tabla15[[#This Row],[NOMBRE DE LA CAUSA 2019]]</f>
        <v>287</v>
      </c>
      <c r="G289" s="1" t="s">
        <v>770</v>
      </c>
      <c r="K289" s="1" t="s">
        <v>772</v>
      </c>
      <c r="L289" s="1" t="s">
        <v>1380</v>
      </c>
      <c r="M289" s="4">
        <v>2169</v>
      </c>
      <c r="N289" s="1" t="str">
        <f>+Tabla15[[#This Row],[NOMBRE DE LA CAUSA 2017]]</f>
        <v>IMPOSICION INJUSTA DE MEDIDA DE ASEGURAMIENTO NO PRIVATIVA DE LA LIBERTAD</v>
      </c>
    </row>
    <row r="290" spans="1:14" ht="15" customHeight="1" x14ac:dyDescent="0.25">
      <c r="A290" s="1">
        <f>+Tabla15[[#This Row],[1]]</f>
        <v>288</v>
      </c>
      <c r="B290" s="1" t="s">
        <v>1381</v>
      </c>
      <c r="C290" s="1">
        <v>1</v>
      </c>
      <c r="D290" s="1">
        <f>+IF(Tabla15[[#This Row],[NOMBRE DE LA CAUSA 2018]]=0,0,1)</f>
        <v>1</v>
      </c>
      <c r="E290" s="1">
        <f>+E289+Tabla15[[#This Row],[NOMBRE DE LA CAUSA 2019]]</f>
        <v>288</v>
      </c>
      <c r="F290" s="1">
        <f>+Tabla15[[#This Row],[0]]*Tabla15[[#This Row],[NOMBRE DE LA CAUSA 2019]]</f>
        <v>288</v>
      </c>
      <c r="G290" s="1" t="s">
        <v>775</v>
      </c>
      <c r="J290" s="1" t="s">
        <v>776</v>
      </c>
      <c r="K290" s="1" t="s">
        <v>772</v>
      </c>
      <c r="L290" s="1" t="s">
        <v>1382</v>
      </c>
      <c r="M290" s="4">
        <v>457</v>
      </c>
      <c r="N290" s="1" t="str">
        <f>+Tabla15[[#This Row],[NOMBRE DE LA CAUSA 2017]]</f>
        <v>INCONSTITUCIONALIDAD DEL ACTO ADMINISTRATIVO</v>
      </c>
    </row>
    <row r="291" spans="1:14" ht="15" customHeight="1" x14ac:dyDescent="0.25">
      <c r="A291" s="1">
        <f>+Tabla15[[#This Row],[1]]</f>
        <v>289</v>
      </c>
      <c r="B291" s="1" t="s">
        <v>1383</v>
      </c>
      <c r="C291" s="1">
        <v>1</v>
      </c>
      <c r="D291" s="1">
        <f>+IF(Tabla15[[#This Row],[NOMBRE DE LA CAUSA 2018]]=0,0,1)</f>
        <v>1</v>
      </c>
      <c r="E291" s="1">
        <f>+E290+Tabla15[[#This Row],[NOMBRE DE LA CAUSA 2019]]</f>
        <v>289</v>
      </c>
      <c r="F291" s="1">
        <f>+Tabla15[[#This Row],[0]]*Tabla15[[#This Row],[NOMBRE DE LA CAUSA 2019]]</f>
        <v>289</v>
      </c>
      <c r="G291" s="1" t="s">
        <v>813</v>
      </c>
      <c r="H291" s="1" t="s">
        <v>1384</v>
      </c>
      <c r="K291" s="1" t="s">
        <v>772</v>
      </c>
      <c r="L291" s="1" t="s">
        <v>1385</v>
      </c>
      <c r="M291" s="4">
        <v>2152</v>
      </c>
      <c r="N291" s="1" t="str">
        <f>+Tabla15[[#This Row],[NOMBRE DE LA CAUSA 2017]]</f>
        <v>INCUMPLIMIENTO DE ACUERDO CONCILIATORIO</v>
      </c>
    </row>
    <row r="292" spans="1:14" ht="15" customHeight="1" x14ac:dyDescent="0.25">
      <c r="A292" s="1">
        <f>+Tabla15[[#This Row],[1]]</f>
        <v>290</v>
      </c>
      <c r="B292" s="1" t="s">
        <v>1386</v>
      </c>
      <c r="C292" s="1">
        <v>1</v>
      </c>
      <c r="D292" s="1">
        <f>+IF(Tabla15[[#This Row],[NOMBRE DE LA CAUSA 2018]]=0,0,1)</f>
        <v>1</v>
      </c>
      <c r="E292" s="1">
        <f>+E291+Tabla15[[#This Row],[NOMBRE DE LA CAUSA 2019]]</f>
        <v>290</v>
      </c>
      <c r="F292" s="1">
        <f>+Tabla15[[#This Row],[0]]*Tabla15[[#This Row],[NOMBRE DE LA CAUSA 2019]]</f>
        <v>290</v>
      </c>
      <c r="G292" s="1" t="s">
        <v>770</v>
      </c>
      <c r="K292" s="1" t="s">
        <v>772</v>
      </c>
      <c r="L292" s="5" t="s">
        <v>1387</v>
      </c>
      <c r="M292" s="4">
        <v>2027</v>
      </c>
      <c r="N292" s="1" t="str">
        <f>+Tabla15[[#This Row],[NOMBRE DE LA CAUSA 2017]]</f>
        <v>INCUMPLIMIENTO DE LA OBLIGACION DE CONSTITUCION DE GARANTIAS CONTRACTUALES</v>
      </c>
    </row>
    <row r="293" spans="1:14" ht="15" customHeight="1" x14ac:dyDescent="0.25">
      <c r="A293" s="1">
        <f>+Tabla15[[#This Row],[1]]</f>
        <v>291</v>
      </c>
      <c r="B293" s="5" t="s">
        <v>1388</v>
      </c>
      <c r="C293" s="1">
        <v>1</v>
      </c>
      <c r="D293" s="1">
        <f>+IF(Tabla15[[#This Row],[NOMBRE DE LA CAUSA 2018]]=0,0,1)</f>
        <v>1</v>
      </c>
      <c r="E293" s="1">
        <f>+E292+Tabla15[[#This Row],[NOMBRE DE LA CAUSA 2019]]</f>
        <v>291</v>
      </c>
      <c r="F293" s="1">
        <f>+Tabla15[[#This Row],[0]]*Tabla15[[#This Row],[NOMBRE DE LA CAUSA 2019]]</f>
        <v>291</v>
      </c>
      <c r="G293" s="5" t="s">
        <v>775</v>
      </c>
      <c r="J293" s="1" t="s">
        <v>776</v>
      </c>
      <c r="K293" s="1" t="s">
        <v>772</v>
      </c>
      <c r="L293" s="5" t="s">
        <v>1389</v>
      </c>
      <c r="M293" s="4">
        <v>835</v>
      </c>
      <c r="N293" s="1" t="str">
        <f>+Tabla15[[#This Row],[NOMBRE DE LA CAUSA 2017]]</f>
        <v>INCUMPLIMIENTO DE LA OBLIGACION DE SUSCRIBIR CONTRATO DE SEGURO</v>
      </c>
    </row>
    <row r="294" spans="1:14" ht="15" customHeight="1" x14ac:dyDescent="0.25">
      <c r="A294" s="1">
        <f>+Tabla15[[#This Row],[1]]</f>
        <v>292</v>
      </c>
      <c r="B294" s="1" t="s">
        <v>1390</v>
      </c>
      <c r="C294" s="1">
        <v>1</v>
      </c>
      <c r="D294" s="1">
        <f>+IF(Tabla15[[#This Row],[NOMBRE DE LA CAUSA 2018]]=0,0,1)</f>
        <v>1</v>
      </c>
      <c r="E294" s="1">
        <f>+E293+Tabla15[[#This Row],[NOMBRE DE LA CAUSA 2019]]</f>
        <v>292</v>
      </c>
      <c r="F294" s="1">
        <f>+Tabla15[[#This Row],[0]]*Tabla15[[#This Row],[NOMBRE DE LA CAUSA 2019]]</f>
        <v>292</v>
      </c>
      <c r="G294" s="1" t="s">
        <v>775</v>
      </c>
      <c r="J294" s="1" t="s">
        <v>776</v>
      </c>
      <c r="K294" s="1" t="s">
        <v>772</v>
      </c>
      <c r="L294" s="1" t="s">
        <v>1391</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1392</v>
      </c>
      <c r="C295" s="1">
        <v>1</v>
      </c>
      <c r="D295" s="1">
        <f>+IF(Tabla15[[#This Row],[NOMBRE DE LA CAUSA 2018]]=0,0,1)</f>
        <v>1</v>
      </c>
      <c r="E295" s="1">
        <f>+E294+Tabla15[[#This Row],[NOMBRE DE LA CAUSA 2019]]</f>
        <v>293</v>
      </c>
      <c r="F295" s="1">
        <f>+Tabla15[[#This Row],[0]]*Tabla15[[#This Row],[NOMBRE DE LA CAUSA 2019]]</f>
        <v>293</v>
      </c>
      <c r="G295" s="1" t="s">
        <v>813</v>
      </c>
      <c r="H295" s="1" t="s">
        <v>1384</v>
      </c>
      <c r="K295" s="1" t="s">
        <v>772</v>
      </c>
      <c r="L295" s="1" t="s">
        <v>1393</v>
      </c>
      <c r="M295" s="4">
        <v>2153</v>
      </c>
      <c r="N295" s="1" t="str">
        <f>+Tabla15[[#This Row],[NOMBRE DE LA CAUSA 2017]]</f>
        <v>INCUMPLIMIENTO DE LAUDO ARBITRAL</v>
      </c>
    </row>
    <row r="296" spans="1:14" ht="15" customHeight="1" x14ac:dyDescent="0.25">
      <c r="A296" s="1">
        <f>+Tabla15[[#This Row],[1]]</f>
        <v>294</v>
      </c>
      <c r="B296" s="1" t="s">
        <v>598</v>
      </c>
      <c r="C296" s="1">
        <v>1</v>
      </c>
      <c r="D296" s="1">
        <f>+IF(Tabla15[[#This Row],[NOMBRE DE LA CAUSA 2018]]=0,0,1)</f>
        <v>1</v>
      </c>
      <c r="E296" s="1">
        <f>+E295+Tabla15[[#This Row],[NOMBRE DE LA CAUSA 2019]]</f>
        <v>294</v>
      </c>
      <c r="F296" s="1">
        <f>+Tabla15[[#This Row],[0]]*Tabla15[[#This Row],[NOMBRE DE LA CAUSA 2019]]</f>
        <v>294</v>
      </c>
      <c r="G296" s="1" t="s">
        <v>775</v>
      </c>
      <c r="J296" s="1" t="s">
        <v>776</v>
      </c>
      <c r="K296" s="1" t="s">
        <v>772</v>
      </c>
      <c r="L296" s="1" t="s">
        <v>1394</v>
      </c>
      <c r="M296" s="4">
        <v>371</v>
      </c>
      <c r="N296" s="1" t="str">
        <f>+Tabla15[[#This Row],[NOMBRE DE LA CAUSA 2017]]</f>
        <v>INCUMPLIMIENTO DE NORMA JURIDICA</v>
      </c>
    </row>
    <row r="297" spans="1:14" ht="15" customHeight="1" x14ac:dyDescent="0.25">
      <c r="A297" s="1">
        <f>+Tabla15[[#This Row],[1]]</f>
        <v>295</v>
      </c>
      <c r="B297" s="5" t="s">
        <v>1395</v>
      </c>
      <c r="C297" s="1">
        <v>1</v>
      </c>
      <c r="D297" s="1">
        <f>+IF(Tabla15[[#This Row],[NOMBRE DE LA CAUSA 2018]]=0,0,1)</f>
        <v>1</v>
      </c>
      <c r="E297" s="1">
        <f>+E296+Tabla15[[#This Row],[NOMBRE DE LA CAUSA 2019]]</f>
        <v>295</v>
      </c>
      <c r="F297" s="1">
        <f>+Tabla15[[#This Row],[0]]*Tabla15[[#This Row],[NOMBRE DE LA CAUSA 2019]]</f>
        <v>295</v>
      </c>
      <c r="G297" s="1" t="s">
        <v>770</v>
      </c>
      <c r="K297" s="5" t="s">
        <v>772</v>
      </c>
      <c r="L297" s="5" t="s">
        <v>1396</v>
      </c>
      <c r="M297" s="4">
        <v>2306</v>
      </c>
      <c r="N297" s="1" t="str">
        <f>+Tabla15[[#This Row],[NOMBRE DE LA CAUSA 2017]]</f>
        <v>INCUMPLIMIENTO DE REQUISITOS PARA DESIGNACION DE LIQUIDADOR</v>
      </c>
    </row>
    <row r="298" spans="1:14" ht="15" customHeight="1" x14ac:dyDescent="0.25">
      <c r="A298" s="1">
        <f>+Tabla15[[#This Row],[1]]</f>
        <v>296</v>
      </c>
      <c r="B298" s="1" t="s">
        <v>1397</v>
      </c>
      <c r="C298" s="1">
        <v>1</v>
      </c>
      <c r="D298" s="1">
        <f>+IF(Tabla15[[#This Row],[NOMBRE DE LA CAUSA 2018]]=0,0,1)</f>
        <v>1</v>
      </c>
      <c r="E298" s="1">
        <f>+E297+Tabla15[[#This Row],[NOMBRE DE LA CAUSA 2019]]</f>
        <v>296</v>
      </c>
      <c r="F298" s="1">
        <f>+Tabla15[[#This Row],[0]]*Tabla15[[#This Row],[NOMBRE DE LA CAUSA 2019]]</f>
        <v>296</v>
      </c>
      <c r="G298" s="1" t="s">
        <v>813</v>
      </c>
      <c r="H298" s="1" t="s">
        <v>1384</v>
      </c>
      <c r="K298" s="1" t="s">
        <v>772</v>
      </c>
      <c r="L298" s="1" t="s">
        <v>1398</v>
      </c>
      <c r="M298" s="4">
        <v>2151</v>
      </c>
      <c r="N298" s="1" t="str">
        <f>+Tabla15[[#This Row],[NOMBRE DE LA CAUSA 2017]]</f>
        <v>INCUMPLIMIENTO DE SENTENCIA JUDICIAL</v>
      </c>
    </row>
    <row r="299" spans="1:14" ht="15" customHeight="1" x14ac:dyDescent="0.25">
      <c r="A299" s="1">
        <f>+Tabla15[[#This Row],[1]]</f>
        <v>297</v>
      </c>
      <c r="B299" s="1" t="s">
        <v>1399</v>
      </c>
      <c r="C299" s="1">
        <v>1</v>
      </c>
      <c r="D299" s="1">
        <f>+IF(Tabla15[[#This Row],[NOMBRE DE LA CAUSA 2018]]=0,0,1)</f>
        <v>1</v>
      </c>
      <c r="E299" s="1">
        <f>+E298+Tabla15[[#This Row],[NOMBRE DE LA CAUSA 2019]]</f>
        <v>297</v>
      </c>
      <c r="F299" s="1">
        <f>+Tabla15[[#This Row],[0]]*Tabla15[[#This Row],[NOMBRE DE LA CAUSA 2019]]</f>
        <v>297</v>
      </c>
      <c r="G299" s="1" t="s">
        <v>775</v>
      </c>
      <c r="J299" s="1" t="s">
        <v>776</v>
      </c>
      <c r="K299" s="1" t="s">
        <v>772</v>
      </c>
      <c r="L299" s="1" t="s">
        <v>1400</v>
      </c>
      <c r="M299" s="4">
        <v>807</v>
      </c>
      <c r="N299" s="1" t="str">
        <f>+Tabla15[[#This Row],[NOMBRE DE LA CAUSA 2017]]</f>
        <v>INCUMPLIMIENTO DEL ACTO ADMINISTRATIVO QUE LIQUIDA UN CONTRATO</v>
      </c>
    </row>
    <row r="300" spans="1:14" ht="15" customHeight="1" x14ac:dyDescent="0.25">
      <c r="A300" s="1">
        <f>+Tabla15[[#This Row],[1]]</f>
        <v>298</v>
      </c>
      <c r="B300" s="1" t="s">
        <v>1401</v>
      </c>
      <c r="C300" s="1">
        <v>1</v>
      </c>
      <c r="D300" s="1">
        <f>+IF(Tabla15[[#This Row],[NOMBRE DE LA CAUSA 2018]]=0,0,1)</f>
        <v>1</v>
      </c>
      <c r="E300" s="1">
        <f>+E299+Tabla15[[#This Row],[NOMBRE DE LA CAUSA 2019]]</f>
        <v>298</v>
      </c>
      <c r="F300" s="1">
        <f>+Tabla15[[#This Row],[0]]*Tabla15[[#This Row],[NOMBRE DE LA CAUSA 2019]]</f>
        <v>298</v>
      </c>
      <c r="G300" s="1" t="s">
        <v>813</v>
      </c>
      <c r="H300" s="1" t="s">
        <v>1402</v>
      </c>
      <c r="K300" s="1" t="s">
        <v>772</v>
      </c>
      <c r="L300" s="1" t="s">
        <v>1403</v>
      </c>
      <c r="M300" s="4">
        <v>2028</v>
      </c>
      <c r="N300" s="1" t="str">
        <f>+Tabla15[[#This Row],[NOMBRE DE LA CAUSA 2017]]</f>
        <v>INCUMPLIMIENTO DEL CONTRATO POR EJECUCION PARCIAL DE PRESTACIONES</v>
      </c>
    </row>
    <row r="301" spans="1:14" ht="15" customHeight="1" x14ac:dyDescent="0.25">
      <c r="A301" s="1">
        <f>+Tabla15[[#This Row],[1]]</f>
        <v>299</v>
      </c>
      <c r="B301" s="1" t="s">
        <v>1404</v>
      </c>
      <c r="C301" s="1">
        <v>1</v>
      </c>
      <c r="D301" s="1">
        <f>+IF(Tabla15[[#This Row],[NOMBRE DE LA CAUSA 2018]]=0,0,1)</f>
        <v>1</v>
      </c>
      <c r="E301" s="1">
        <f>+E300+Tabla15[[#This Row],[NOMBRE DE LA CAUSA 2019]]</f>
        <v>299</v>
      </c>
      <c r="F301" s="1">
        <f>+Tabla15[[#This Row],[0]]*Tabla15[[#This Row],[NOMBRE DE LA CAUSA 2019]]</f>
        <v>299</v>
      </c>
      <c r="G301" s="1" t="s">
        <v>813</v>
      </c>
      <c r="H301" s="1" t="s">
        <v>1402</v>
      </c>
      <c r="K301" s="1" t="s">
        <v>772</v>
      </c>
      <c r="L301" s="1" t="s">
        <v>1405</v>
      </c>
      <c r="M301" s="4">
        <v>2029</v>
      </c>
      <c r="N301" s="1" t="str">
        <f>+Tabla15[[#This Row],[NOMBRE DE LA CAUSA 2017]]</f>
        <v>INCUMPLIMIENTO DEL CONTRATO POR EJECUCION TARDIA DE PRESTACIONES</v>
      </c>
    </row>
    <row r="302" spans="1:14" ht="15" customHeight="1" x14ac:dyDescent="0.25">
      <c r="A302" s="1">
        <f>+Tabla15[[#This Row],[1]]</f>
        <v>300</v>
      </c>
      <c r="B302" s="1" t="s">
        <v>1406</v>
      </c>
      <c r="C302" s="1">
        <v>1</v>
      </c>
      <c r="D302" s="1">
        <f>+IF(Tabla15[[#This Row],[NOMBRE DE LA CAUSA 2018]]=0,0,1)</f>
        <v>1</v>
      </c>
      <c r="E302" s="1">
        <f>+E301+Tabla15[[#This Row],[NOMBRE DE LA CAUSA 2019]]</f>
        <v>300</v>
      </c>
      <c r="F302" s="1">
        <f>+Tabla15[[#This Row],[0]]*Tabla15[[#This Row],[NOMBRE DE LA CAUSA 2019]]</f>
        <v>300</v>
      </c>
      <c r="G302" s="1" t="s">
        <v>813</v>
      </c>
      <c r="H302" s="1" t="s">
        <v>1402</v>
      </c>
      <c r="K302" s="1" t="s">
        <v>772</v>
      </c>
      <c r="L302" s="1" t="s">
        <v>1407</v>
      </c>
      <c r="M302" s="4">
        <v>2310</v>
      </c>
      <c r="N302" s="1" t="str">
        <f>+Tabla15[[#This Row],[NOMBRE DE LA CAUSA 2017]]</f>
        <v>INCUMPLIMIENTO DEL CONTRATO POR INDEBIDA INTERPRETACION</v>
      </c>
    </row>
    <row r="303" spans="1:14" ht="15" customHeight="1" x14ac:dyDescent="0.25">
      <c r="A303" s="1">
        <f>+Tabla15[[#This Row],[1]]</f>
        <v>301</v>
      </c>
      <c r="B303" s="1" t="s">
        <v>1408</v>
      </c>
      <c r="C303" s="1">
        <v>1</v>
      </c>
      <c r="D303" s="1">
        <f>+IF(Tabla15[[#This Row],[NOMBRE DE LA CAUSA 2018]]=0,0,1)</f>
        <v>1</v>
      </c>
      <c r="E303" s="1">
        <f>+E302+Tabla15[[#This Row],[NOMBRE DE LA CAUSA 2019]]</f>
        <v>301</v>
      </c>
      <c r="F303" s="1">
        <f>+Tabla15[[#This Row],[0]]*Tabla15[[#This Row],[NOMBRE DE LA CAUSA 2019]]</f>
        <v>301</v>
      </c>
      <c r="G303" s="1" t="s">
        <v>813</v>
      </c>
      <c r="H303" s="1" t="s">
        <v>1402</v>
      </c>
      <c r="K303" s="1" t="s">
        <v>772</v>
      </c>
      <c r="L303" s="1" t="s">
        <v>1409</v>
      </c>
      <c r="M303" s="4">
        <v>2030</v>
      </c>
      <c r="N303" s="1" t="str">
        <f>+Tabla15[[#This Row],[NOMBRE DE LA CAUSA 2017]]</f>
        <v>INCUMPLIMIENTO DEL CONTRATO POR NO EJECUCION DE PRESTACIONES</v>
      </c>
    </row>
    <row r="304" spans="1:14" ht="15" customHeight="1" x14ac:dyDescent="0.25">
      <c r="A304" s="1">
        <f>+Tabla15[[#This Row],[1]]</f>
        <v>302</v>
      </c>
      <c r="B304" s="1" t="s">
        <v>1410</v>
      </c>
      <c r="C304" s="1">
        <v>1</v>
      </c>
      <c r="D304" s="1">
        <f>+IF(Tabla15[[#This Row],[NOMBRE DE LA CAUSA 2018]]=0,0,1)</f>
        <v>1</v>
      </c>
      <c r="E304" s="1">
        <f>+E303+Tabla15[[#This Row],[NOMBRE DE LA CAUSA 2019]]</f>
        <v>302</v>
      </c>
      <c r="F304" s="1">
        <f>+Tabla15[[#This Row],[0]]*Tabla15[[#This Row],[NOMBRE DE LA CAUSA 2019]]</f>
        <v>302</v>
      </c>
      <c r="G304" s="1" t="s">
        <v>813</v>
      </c>
      <c r="H304" s="1" t="s">
        <v>1402</v>
      </c>
      <c r="K304" s="1" t="s">
        <v>772</v>
      </c>
      <c r="L304" s="1" t="s">
        <v>1411</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1412</v>
      </c>
      <c r="C305" s="1">
        <v>1</v>
      </c>
      <c r="D305" s="1">
        <f>+IF(Tabla15[[#This Row],[NOMBRE DE LA CAUSA 2018]]=0,0,1)</f>
        <v>1</v>
      </c>
      <c r="E305" s="1">
        <f>+E304+Tabla15[[#This Row],[NOMBRE DE LA CAUSA 2019]]</f>
        <v>303</v>
      </c>
      <c r="F305" s="1">
        <f>+Tabla15[[#This Row],[0]]*Tabla15[[#This Row],[NOMBRE DE LA CAUSA 2019]]</f>
        <v>303</v>
      </c>
      <c r="G305" s="1" t="s">
        <v>813</v>
      </c>
      <c r="H305" s="1" t="s">
        <v>1402</v>
      </c>
      <c r="K305" s="1" t="s">
        <v>772</v>
      </c>
      <c r="L305" s="1" t="s">
        <v>1413</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1414</v>
      </c>
      <c r="C306" s="1">
        <v>1</v>
      </c>
      <c r="D306" s="1">
        <f>+IF(Tabla15[[#This Row],[NOMBRE DE LA CAUSA 2018]]=0,0,1)</f>
        <v>1</v>
      </c>
      <c r="E306" s="1">
        <f>+E305+Tabla15[[#This Row],[NOMBRE DE LA CAUSA 2019]]</f>
        <v>304</v>
      </c>
      <c r="F306" s="1">
        <f>+Tabla15[[#This Row],[0]]*Tabla15[[#This Row],[NOMBRE DE LA CAUSA 2019]]</f>
        <v>304</v>
      </c>
      <c r="G306" s="1" t="s">
        <v>775</v>
      </c>
      <c r="J306" s="1" t="s">
        <v>776</v>
      </c>
      <c r="K306" s="1" t="s">
        <v>772</v>
      </c>
      <c r="L306" s="1" t="s">
        <v>1415</v>
      </c>
      <c r="M306" s="4">
        <v>172</v>
      </c>
      <c r="N306" s="1" t="str">
        <f>+Tabla15[[#This Row],[NOMBRE DE LA CAUSA 2017]]</f>
        <v>INCUMPLIMIENTO DEL DEBER DE LIQUIDAR EL CONTRATO</v>
      </c>
    </row>
    <row r="307" spans="1:14" ht="15" customHeight="1" x14ac:dyDescent="0.25">
      <c r="A307" s="1">
        <f>+Tabla15[[#This Row],[1]]</f>
        <v>305</v>
      </c>
      <c r="B307" s="5" t="s">
        <v>1416</v>
      </c>
      <c r="C307" s="1">
        <v>1</v>
      </c>
      <c r="D307" s="1">
        <f>+IF(Tabla15[[#This Row],[NOMBRE DE LA CAUSA 2018]]=0,0,1)</f>
        <v>1</v>
      </c>
      <c r="E307" s="1">
        <f>+E306+Tabla15[[#This Row],[NOMBRE DE LA CAUSA 2019]]</f>
        <v>305</v>
      </c>
      <c r="F307" s="1">
        <f>+Tabla15[[#This Row],[0]]*Tabla15[[#This Row],[NOMBRE DE LA CAUSA 2019]]</f>
        <v>305</v>
      </c>
      <c r="G307" s="1" t="s">
        <v>770</v>
      </c>
      <c r="I307" s="5" t="s">
        <v>771</v>
      </c>
      <c r="K307" s="5" t="s">
        <v>772</v>
      </c>
      <c r="L307" s="5" t="s">
        <v>1417</v>
      </c>
      <c r="M307" s="4">
        <v>2317</v>
      </c>
      <c r="N307" s="1" t="str">
        <f>+Tabla15[[#This Row],[NOMBRE DE LA CAUSA 2017]]</f>
        <v>INCUMPLIMIENTO DEL DEBER DE PROTECCION A LA HONRA Y BUEN NOMBRE</v>
      </c>
    </row>
    <row r="308" spans="1:14" ht="15" customHeight="1" x14ac:dyDescent="0.25">
      <c r="A308" s="1">
        <f>+Tabla15[[#This Row],[1]]</f>
        <v>306</v>
      </c>
      <c r="B308" s="5" t="s">
        <v>1418</v>
      </c>
      <c r="C308" s="1">
        <v>1</v>
      </c>
      <c r="D308" s="1">
        <f>+IF(Tabla15[[#This Row],[NOMBRE DE LA CAUSA 2018]]=0,0,1)</f>
        <v>1</v>
      </c>
      <c r="E308" s="1">
        <f>+E307+Tabla15[[#This Row],[NOMBRE DE LA CAUSA 2019]]</f>
        <v>306</v>
      </c>
      <c r="F308" s="1">
        <f>+Tabla15[[#This Row],[0]]*Tabla15[[#This Row],[NOMBRE DE LA CAUSA 2019]]</f>
        <v>306</v>
      </c>
      <c r="G308" s="1" t="s">
        <v>770</v>
      </c>
      <c r="K308" s="5" t="s">
        <v>772</v>
      </c>
      <c r="L308" s="5" t="s">
        <v>1419</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1420</v>
      </c>
      <c r="C309" s="1">
        <v>1</v>
      </c>
      <c r="D309" s="1">
        <f>+IF(Tabla15[[#This Row],[NOMBRE DE LA CAUSA 2018]]=0,0,1)</f>
        <v>1</v>
      </c>
      <c r="E309" s="1">
        <f>+E308+Tabla15[[#This Row],[NOMBRE DE LA CAUSA 2019]]</f>
        <v>307</v>
      </c>
      <c r="F309" s="1">
        <f>+Tabla15[[#This Row],[0]]*Tabla15[[#This Row],[NOMBRE DE LA CAUSA 2019]]</f>
        <v>307</v>
      </c>
      <c r="G309" s="1" t="s">
        <v>775</v>
      </c>
      <c r="J309" s="1" t="s">
        <v>776</v>
      </c>
      <c r="K309" s="1" t="s">
        <v>772</v>
      </c>
      <c r="L309" s="1" t="s">
        <v>1421</v>
      </c>
      <c r="M309" s="4">
        <v>376</v>
      </c>
      <c r="N309" s="1" t="str">
        <f>+Tabla15[[#This Row],[NOMBRE DE LA CAUSA 2017]]</f>
        <v>INCUMPLIMIENTO EN EL DEBER DE SEGURIDAD Y PREVENCION DE DESASTRES</v>
      </c>
    </row>
    <row r="310" spans="1:14" ht="15" customHeight="1" x14ac:dyDescent="0.25">
      <c r="A310" s="1">
        <f>+Tabla15[[#This Row],[1]]</f>
        <v>308</v>
      </c>
      <c r="B310" s="5" t="s">
        <v>1422</v>
      </c>
      <c r="C310" s="1">
        <v>1</v>
      </c>
      <c r="D310" s="1">
        <f>+IF(Tabla15[[#This Row],[NOMBRE DE LA CAUSA 2018]]=0,0,1)</f>
        <v>1</v>
      </c>
      <c r="E310" s="1">
        <f>+E309+Tabla15[[#This Row],[NOMBRE DE LA CAUSA 2019]]</f>
        <v>308</v>
      </c>
      <c r="F310" s="1">
        <f>+Tabla15[[#This Row],[0]]*Tabla15[[#This Row],[NOMBRE DE LA CAUSA 2019]]</f>
        <v>308</v>
      </c>
      <c r="G310" s="1" t="s">
        <v>775</v>
      </c>
      <c r="J310" s="1" t="s">
        <v>776</v>
      </c>
      <c r="K310" s="1" t="s">
        <v>772</v>
      </c>
      <c r="L310" s="5" t="s">
        <v>1423</v>
      </c>
      <c r="M310" s="4">
        <v>481</v>
      </c>
      <c r="N310" s="1" t="str">
        <f>+Tabla15[[#This Row],[NOMBRE DE LA CAUSA 2017]]</f>
        <v>INCUMPLIMIENTO EN EL PAGO DE APORTES AL SISTEMA DE SEGURIDAD SOCIAL INTEGRAL</v>
      </c>
    </row>
    <row r="311" spans="1:14" ht="15" customHeight="1" x14ac:dyDescent="0.25">
      <c r="A311" s="1">
        <f>+Tabla15[[#This Row],[1]]</f>
        <v>309</v>
      </c>
      <c r="B311" s="5" t="s">
        <v>1424</v>
      </c>
      <c r="C311" s="1">
        <v>1</v>
      </c>
      <c r="D311" s="1">
        <f>+IF(Tabla15[[#This Row],[NOMBRE DE LA CAUSA 2018]]=0,0,1)</f>
        <v>1</v>
      </c>
      <c r="E311" s="1">
        <f>+E310+Tabla15[[#This Row],[NOMBRE DE LA CAUSA 2019]]</f>
        <v>309</v>
      </c>
      <c r="F311" s="1">
        <f>+Tabla15[[#This Row],[0]]*Tabla15[[#This Row],[NOMBRE DE LA CAUSA 2019]]</f>
        <v>309</v>
      </c>
      <c r="G311" s="5" t="s">
        <v>775</v>
      </c>
      <c r="J311" s="1" t="s">
        <v>776</v>
      </c>
      <c r="K311" s="1" t="s">
        <v>772</v>
      </c>
      <c r="L311" s="5" t="s">
        <v>1425</v>
      </c>
      <c r="M311" s="4">
        <v>546</v>
      </c>
      <c r="N311" s="1" t="str">
        <f>+Tabla15[[#This Row],[NOMBRE DE LA CAUSA 2017]]</f>
        <v>INCUMPLIMIENTO EN EL PAGO DE APORTES PARAFISCALES</v>
      </c>
    </row>
    <row r="312" spans="1:14" ht="15" customHeight="1" x14ac:dyDescent="0.25">
      <c r="A312" s="1">
        <f>+Tabla15[[#This Row],[1]]</f>
        <v>310</v>
      </c>
      <c r="B312" s="1" t="s">
        <v>1426</v>
      </c>
      <c r="C312" s="1">
        <v>1</v>
      </c>
      <c r="D312" s="1">
        <f>+IF(Tabla15[[#This Row],[NOMBRE DE LA CAUSA 2018]]=0,0,1)</f>
        <v>1</v>
      </c>
      <c r="E312" s="1">
        <f>+E311+Tabla15[[#This Row],[NOMBRE DE LA CAUSA 2019]]</f>
        <v>310</v>
      </c>
      <c r="F312" s="1">
        <f>+Tabla15[[#This Row],[0]]*Tabla15[[#This Row],[NOMBRE DE LA CAUSA 2019]]</f>
        <v>310</v>
      </c>
      <c r="G312" s="1" t="s">
        <v>770</v>
      </c>
      <c r="K312" s="1" t="s">
        <v>772</v>
      </c>
      <c r="L312" s="1" t="s">
        <v>1427</v>
      </c>
      <c r="M312" s="4">
        <v>2242</v>
      </c>
      <c r="N312" s="1" t="str">
        <f>+Tabla15[[#This Row],[NOMBRE DE LA CAUSA 2017]]</f>
        <v>INCUMPLIMIENTO EN EL PAGO DE ASIGNACION DE RETIRO</v>
      </c>
    </row>
    <row r="313" spans="1:14" ht="15" customHeight="1" x14ac:dyDescent="0.25">
      <c r="A313" s="1">
        <f>+Tabla15[[#This Row],[1]]</f>
        <v>311</v>
      </c>
      <c r="B313" s="1" t="s">
        <v>618</v>
      </c>
      <c r="C313" s="1">
        <v>1</v>
      </c>
      <c r="D313" s="1">
        <f>+IF(Tabla15[[#This Row],[NOMBRE DE LA CAUSA 2018]]=0,0,1)</f>
        <v>1</v>
      </c>
      <c r="E313" s="1">
        <f>+E312+Tabla15[[#This Row],[NOMBRE DE LA CAUSA 2019]]</f>
        <v>311</v>
      </c>
      <c r="F313" s="1">
        <f>+Tabla15[[#This Row],[0]]*Tabla15[[#This Row],[NOMBRE DE LA CAUSA 2019]]</f>
        <v>311</v>
      </c>
      <c r="G313" s="1" t="s">
        <v>775</v>
      </c>
      <c r="J313" s="1" t="s">
        <v>776</v>
      </c>
      <c r="K313" s="1" t="s">
        <v>772</v>
      </c>
      <c r="L313" s="1" t="s">
        <v>1428</v>
      </c>
      <c r="M313" s="4">
        <v>632</v>
      </c>
      <c r="N313" s="1" t="str">
        <f>+Tabla15[[#This Row],[NOMBRE DE LA CAUSA 2017]]</f>
        <v>INCUMPLIMIENTO EN EL PAGO DE AUXILIO DE CESANTIAS</v>
      </c>
    </row>
    <row r="314" spans="1:14" ht="15" customHeight="1" x14ac:dyDescent="0.25">
      <c r="A314" s="1">
        <f>+Tabla15[[#This Row],[1]]</f>
        <v>312</v>
      </c>
      <c r="B314" s="5" t="s">
        <v>1429</v>
      </c>
      <c r="C314" s="1">
        <v>1</v>
      </c>
      <c r="D314" s="1">
        <f>+IF(Tabla15[[#This Row],[NOMBRE DE LA CAUSA 2018]]=0,0,1)</f>
        <v>1</v>
      </c>
      <c r="E314" s="1">
        <f>+E313+Tabla15[[#This Row],[NOMBRE DE LA CAUSA 2019]]</f>
        <v>312</v>
      </c>
      <c r="F314" s="1">
        <f>+Tabla15[[#This Row],[0]]*Tabla15[[#This Row],[NOMBRE DE LA CAUSA 2019]]</f>
        <v>312</v>
      </c>
      <c r="G314" s="1" t="s">
        <v>813</v>
      </c>
      <c r="H314" s="1" t="s">
        <v>1430</v>
      </c>
      <c r="K314" s="5" t="s">
        <v>772</v>
      </c>
      <c r="L314" s="5" t="s">
        <v>1431</v>
      </c>
      <c r="M314" s="4">
        <v>2305</v>
      </c>
      <c r="N314" s="1" t="str">
        <f>+Tabla15[[#This Row],[NOMBRE DE LA CAUSA 2017]]</f>
        <v>INCUMPLIMIENTO EN EL PAGO DE COSTO ACUMULADO DE ASCENSOS EN EL ESCALAFON DOCENTE</v>
      </c>
    </row>
    <row r="315" spans="1:14" ht="15" customHeight="1" x14ac:dyDescent="0.25">
      <c r="A315" s="1">
        <f>+Tabla15[[#This Row],[1]]</f>
        <v>313</v>
      </c>
      <c r="B315" s="1" t="s">
        <v>1432</v>
      </c>
      <c r="C315" s="1">
        <v>1</v>
      </c>
      <c r="D315" s="1">
        <f>+IF(Tabla15[[#This Row],[NOMBRE DE LA CAUSA 2018]]=0,0,1)</f>
        <v>1</v>
      </c>
      <c r="E315" s="1">
        <f>+E314+Tabla15[[#This Row],[NOMBRE DE LA CAUSA 2019]]</f>
        <v>313</v>
      </c>
      <c r="F315" s="1">
        <f>+Tabla15[[#This Row],[0]]*Tabla15[[#This Row],[NOMBRE DE LA CAUSA 2019]]</f>
        <v>313</v>
      </c>
      <c r="G315" s="1" t="s">
        <v>775</v>
      </c>
      <c r="J315" s="1" t="s">
        <v>776</v>
      </c>
      <c r="K315" s="1" t="s">
        <v>772</v>
      </c>
      <c r="L315" s="1" t="s">
        <v>1433</v>
      </c>
      <c r="M315" s="4">
        <v>2013</v>
      </c>
      <c r="N315" s="1" t="str">
        <f>+Tabla15[[#This Row],[NOMBRE DE LA CAUSA 2017]]</f>
        <v>INCUMPLIMIENTO EN EL PAGO DE CUOTAS DE COPROPIEDAD</v>
      </c>
    </row>
    <row r="316" spans="1:14" ht="15" customHeight="1" x14ac:dyDescent="0.25">
      <c r="A316" s="1">
        <f>+Tabla15[[#This Row],[1]]</f>
        <v>314</v>
      </c>
      <c r="B316" s="1" t="s">
        <v>1434</v>
      </c>
      <c r="C316" s="1">
        <v>1</v>
      </c>
      <c r="D316" s="1">
        <f>+IF(Tabla15[[#This Row],[NOMBRE DE LA CAUSA 2018]]=0,0,1)</f>
        <v>1</v>
      </c>
      <c r="E316" s="1">
        <f>+E315+Tabla15[[#This Row],[NOMBRE DE LA CAUSA 2019]]</f>
        <v>314</v>
      </c>
      <c r="F316" s="1">
        <f>+Tabla15[[#This Row],[0]]*Tabla15[[#This Row],[NOMBRE DE LA CAUSA 2019]]</f>
        <v>314</v>
      </c>
      <c r="G316" s="1" t="s">
        <v>813</v>
      </c>
      <c r="H316" s="1" t="s">
        <v>1435</v>
      </c>
      <c r="K316" s="1" t="s">
        <v>772</v>
      </c>
      <c r="L316" s="5" t="s">
        <v>1436</v>
      </c>
      <c r="M316" s="4">
        <v>2264</v>
      </c>
      <c r="N316" s="1" t="str">
        <f>+Tabla15[[#This Row],[NOMBRE DE LA CAUSA 2017]]</f>
        <v>INCUMPLIMIENTO EN EL PAGO DE HONORARIOS</v>
      </c>
    </row>
    <row r="317" spans="1:14" ht="15" customHeight="1" x14ac:dyDescent="0.25">
      <c r="A317" s="1">
        <f>+Tabla15[[#This Row],[1]]</f>
        <v>315</v>
      </c>
      <c r="B317" s="1" t="s">
        <v>1437</v>
      </c>
      <c r="C317" s="1">
        <v>1</v>
      </c>
      <c r="D317" s="1">
        <f>+IF(Tabla15[[#This Row],[NOMBRE DE LA CAUSA 2018]]=0,0,1)</f>
        <v>1</v>
      </c>
      <c r="E317" s="1">
        <f>+E316+Tabla15[[#This Row],[NOMBRE DE LA CAUSA 2019]]</f>
        <v>315</v>
      </c>
      <c r="F317" s="1">
        <f>+Tabla15[[#This Row],[0]]*Tabla15[[#This Row],[NOMBRE DE LA CAUSA 2019]]</f>
        <v>315</v>
      </c>
      <c r="G317" s="1" t="s">
        <v>813</v>
      </c>
      <c r="H317" s="1" t="s">
        <v>1438</v>
      </c>
      <c r="K317" s="1" t="s">
        <v>772</v>
      </c>
      <c r="L317" s="1" t="s">
        <v>1439</v>
      </c>
      <c r="M317" s="4">
        <v>2277</v>
      </c>
      <c r="N317" s="1" t="str">
        <f>+Tabla15[[#This Row],[NOMBRE DE LA CAUSA 2017]]</f>
        <v>INCUMPLIMIENTO EN EL PAGO DE INCAPACIDAD MEDICA</v>
      </c>
    </row>
    <row r="318" spans="1:14" ht="15" customHeight="1" x14ac:dyDescent="0.25">
      <c r="A318" s="1">
        <f>+Tabla15[[#This Row],[1]]</f>
        <v>316</v>
      </c>
      <c r="B318" s="1" t="s">
        <v>1440</v>
      </c>
      <c r="C318" s="1">
        <v>1</v>
      </c>
      <c r="D318" s="1">
        <f>+IF(Tabla15[[#This Row],[NOMBRE DE LA CAUSA 2018]]=0,0,1)</f>
        <v>1</v>
      </c>
      <c r="E318" s="1">
        <f>+E317+Tabla15[[#This Row],[NOMBRE DE LA CAUSA 2019]]</f>
        <v>316</v>
      </c>
      <c r="F318" s="1">
        <f>+Tabla15[[#This Row],[0]]*Tabla15[[#This Row],[NOMBRE DE LA CAUSA 2019]]</f>
        <v>316</v>
      </c>
      <c r="G318" s="1" t="s">
        <v>770</v>
      </c>
      <c r="K318" s="1" t="s">
        <v>772</v>
      </c>
      <c r="L318" s="1" t="s">
        <v>1441</v>
      </c>
      <c r="M318" s="4">
        <v>2218</v>
      </c>
      <c r="N318" s="1" t="str">
        <f>+Tabla15[[#This Row],[NOMBRE DE LA CAUSA 2017]]</f>
        <v>INCUMPLIMIENTO EN EL PAGO DE INCREMENTO DE PENSION DE INVALIDEZ</v>
      </c>
    </row>
    <row r="319" spans="1:14" ht="15" customHeight="1" x14ac:dyDescent="0.25">
      <c r="A319" s="1">
        <f>+Tabla15[[#This Row],[1]]</f>
        <v>317</v>
      </c>
      <c r="B319" s="1" t="s">
        <v>1442</v>
      </c>
      <c r="C319" s="1">
        <v>1</v>
      </c>
      <c r="D319" s="1">
        <f>+IF(Tabla15[[#This Row],[NOMBRE DE LA CAUSA 2018]]=0,0,1)</f>
        <v>1</v>
      </c>
      <c r="E319" s="1">
        <f>+E318+Tabla15[[#This Row],[NOMBRE DE LA CAUSA 2019]]</f>
        <v>317</v>
      </c>
      <c r="F319" s="1">
        <f>+Tabla15[[#This Row],[0]]*Tabla15[[#This Row],[NOMBRE DE LA CAUSA 2019]]</f>
        <v>317</v>
      </c>
      <c r="G319" s="1" t="s">
        <v>770</v>
      </c>
      <c r="K319" s="1" t="s">
        <v>772</v>
      </c>
      <c r="L319" s="1" t="s">
        <v>1443</v>
      </c>
      <c r="M319" s="4">
        <v>2217</v>
      </c>
      <c r="N319" s="1" t="str">
        <f>+Tabla15[[#This Row],[NOMBRE DE LA CAUSA 2017]]</f>
        <v>INCUMPLIMIENTO EN EL PAGO DE INCREMENTO DE PENSION DE VEJEZ</v>
      </c>
    </row>
    <row r="320" spans="1:14" ht="15" customHeight="1" x14ac:dyDescent="0.25">
      <c r="A320" s="1">
        <f>+Tabla15[[#This Row],[1]]</f>
        <v>318</v>
      </c>
      <c r="B320" s="5" t="s">
        <v>1444</v>
      </c>
      <c r="C320" s="1">
        <v>1</v>
      </c>
      <c r="D320" s="1">
        <f>+IF(Tabla15[[#This Row],[NOMBRE DE LA CAUSA 2018]]=0,0,1)</f>
        <v>1</v>
      </c>
      <c r="E320" s="1">
        <f>+E319+Tabla15[[#This Row],[NOMBRE DE LA CAUSA 2019]]</f>
        <v>318</v>
      </c>
      <c r="F320" s="1">
        <f>+Tabla15[[#This Row],[0]]*Tabla15[[#This Row],[NOMBRE DE LA CAUSA 2019]]</f>
        <v>318</v>
      </c>
      <c r="G320" s="1" t="s">
        <v>770</v>
      </c>
      <c r="K320" s="5" t="s">
        <v>772</v>
      </c>
      <c r="L320" s="5" t="s">
        <v>1445</v>
      </c>
      <c r="M320" s="4">
        <v>2316</v>
      </c>
      <c r="N320" s="1" t="str">
        <f>+Tabla15[[#This Row],[NOMBRE DE LA CAUSA 2017]]</f>
        <v>INCUMPLIMIENTO EN EL PAGO DE INDEMNIZACION POR DESPIDO SIN JUSTA CAUSA</v>
      </c>
    </row>
    <row r="321" spans="1:14" ht="15" customHeight="1" x14ac:dyDescent="0.25">
      <c r="A321" s="1">
        <f>+Tabla15[[#This Row],[1]]</f>
        <v>319</v>
      </c>
      <c r="B321" s="1" t="s">
        <v>1446</v>
      </c>
      <c r="C321" s="1">
        <v>1</v>
      </c>
      <c r="D321" s="1">
        <f>+IF(Tabla15[[#This Row],[NOMBRE DE LA CAUSA 2018]]=0,0,1)</f>
        <v>1</v>
      </c>
      <c r="E321" s="1">
        <f>+E320+Tabla15[[#This Row],[NOMBRE DE LA CAUSA 2019]]</f>
        <v>319</v>
      </c>
      <c r="F321" s="1">
        <f>+Tabla15[[#This Row],[0]]*Tabla15[[#This Row],[NOMBRE DE LA CAUSA 2019]]</f>
        <v>319</v>
      </c>
      <c r="G321" s="1" t="s">
        <v>770</v>
      </c>
      <c r="K321" s="1" t="s">
        <v>772</v>
      </c>
      <c r="L321" s="1" t="s">
        <v>1447</v>
      </c>
      <c r="M321" s="4">
        <v>2279</v>
      </c>
      <c r="N321" s="1" t="str">
        <f>+Tabla15[[#This Row],[NOMBRE DE LA CAUSA 2017]]</f>
        <v>INCUMPLIMIENTO EN EL PAGO DE INDEMNIZACION POR DISMINUCION DE CAPACIDAD LABORAL</v>
      </c>
    </row>
    <row r="322" spans="1:14" ht="15" customHeight="1" x14ac:dyDescent="0.25">
      <c r="A322" s="1">
        <f>+Tabla15[[#This Row],[1]]</f>
        <v>320</v>
      </c>
      <c r="B322" s="1" t="s">
        <v>1448</v>
      </c>
      <c r="C322" s="1">
        <v>1</v>
      </c>
      <c r="D322" s="1">
        <f>+IF(Tabla15[[#This Row],[NOMBRE DE LA CAUSA 2018]]=0,0,1)</f>
        <v>1</v>
      </c>
      <c r="E322" s="1">
        <f>+E321+Tabla15[[#This Row],[NOMBRE DE LA CAUSA 2019]]</f>
        <v>320</v>
      </c>
      <c r="F322" s="1">
        <f>+Tabla15[[#This Row],[0]]*Tabla15[[#This Row],[NOMBRE DE LA CAUSA 2019]]</f>
        <v>320</v>
      </c>
      <c r="G322" s="1" t="s">
        <v>770</v>
      </c>
      <c r="K322" s="1" t="s">
        <v>772</v>
      </c>
      <c r="L322" s="1" t="s">
        <v>1449</v>
      </c>
      <c r="M322" s="4">
        <v>2283</v>
      </c>
      <c r="N322" s="1" t="str">
        <f>+Tabla15[[#This Row],[NOMBRE DE LA CAUSA 2017]]</f>
        <v>INCUMPLIMIENTO EN EL PAGO DE INDEMNIZACION POR MUERTE EN ACCIDENTE DE TRABAJO</v>
      </c>
    </row>
    <row r="323" spans="1:14" ht="15" customHeight="1" x14ac:dyDescent="0.25">
      <c r="A323" s="1">
        <f>+Tabla15[[#This Row],[1]]</f>
        <v>321</v>
      </c>
      <c r="B323" s="5" t="s">
        <v>1450</v>
      </c>
      <c r="C323" s="1">
        <v>1</v>
      </c>
      <c r="D323" s="1">
        <f>+IF(Tabla15[[#This Row],[NOMBRE DE LA CAUSA 2018]]=0,0,1)</f>
        <v>1</v>
      </c>
      <c r="E323" s="1">
        <f>+E322+Tabla15[[#This Row],[NOMBRE DE LA CAUSA 2019]]</f>
        <v>321</v>
      </c>
      <c r="F323" s="1">
        <f>+Tabla15[[#This Row],[0]]*Tabla15[[#This Row],[NOMBRE DE LA CAUSA 2019]]</f>
        <v>321</v>
      </c>
      <c r="G323" s="1" t="s">
        <v>770</v>
      </c>
      <c r="I323" s="5" t="s">
        <v>41</v>
      </c>
      <c r="K323" s="5" t="s">
        <v>772</v>
      </c>
      <c r="L323" s="5" t="s">
        <v>1451</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1452</v>
      </c>
      <c r="C324" s="1">
        <v>1</v>
      </c>
      <c r="D324" s="1">
        <f>+IF(Tabla15[[#This Row],[NOMBRE DE LA CAUSA 2018]]=0,0,1)</f>
        <v>1</v>
      </c>
      <c r="E324" s="1">
        <f>+E323+Tabla15[[#This Row],[NOMBRE DE LA CAUSA 2019]]</f>
        <v>322</v>
      </c>
      <c r="F324" s="1">
        <f>+Tabla15[[#This Row],[0]]*Tabla15[[#This Row],[NOMBRE DE LA CAUSA 2019]]</f>
        <v>322</v>
      </c>
      <c r="G324" s="1" t="s">
        <v>770</v>
      </c>
      <c r="I324" s="5" t="s">
        <v>41</v>
      </c>
      <c r="K324" s="5" t="s">
        <v>772</v>
      </c>
      <c r="L324" s="5" t="s">
        <v>1453</v>
      </c>
      <c r="M324" s="26">
        <v>2345</v>
      </c>
      <c r="N324" s="1" t="str">
        <f>+Tabla15[[#This Row],[NOMBRE DE LA CAUSA 2017]]</f>
        <v>INCUMPLIMIENTO EN EL PAGO DE INDEMNIZACION SUSTITUTIVA DE PENSION DE VEJEZ</v>
      </c>
    </row>
    <row r="325" spans="1:14" ht="15" customHeight="1" x14ac:dyDescent="0.25">
      <c r="A325" s="1">
        <f>+Tabla15[[#This Row],[1]]</f>
        <v>323</v>
      </c>
      <c r="B325" s="1" t="s">
        <v>1454</v>
      </c>
      <c r="C325" s="1">
        <v>1</v>
      </c>
      <c r="D325" s="1">
        <f>+IF(Tabla15[[#This Row],[NOMBRE DE LA CAUSA 2018]]=0,0,1)</f>
        <v>1</v>
      </c>
      <c r="E325" s="1">
        <f>+E324+Tabla15[[#This Row],[NOMBRE DE LA CAUSA 2019]]</f>
        <v>323</v>
      </c>
      <c r="F325" s="1">
        <f>+Tabla15[[#This Row],[0]]*Tabla15[[#This Row],[NOMBRE DE LA CAUSA 2019]]</f>
        <v>323</v>
      </c>
      <c r="G325" s="1" t="s">
        <v>775</v>
      </c>
      <c r="J325" s="1" t="s">
        <v>776</v>
      </c>
      <c r="K325" s="1" t="s">
        <v>772</v>
      </c>
      <c r="L325" s="1" t="s">
        <v>1455</v>
      </c>
      <c r="M325" s="4">
        <v>547</v>
      </c>
      <c r="N325" s="1" t="str">
        <f>+Tabla15[[#This Row],[NOMBRE DE LA CAUSA 2017]]</f>
        <v>INCUMPLIMIENTO EN EL PAGO DE INTERESES SOBRE EL AUXILIO DE CESANTIA</v>
      </c>
    </row>
    <row r="326" spans="1:14" ht="15" customHeight="1" x14ac:dyDescent="0.25">
      <c r="A326" s="1">
        <f>+Tabla15[[#This Row],[1]]</f>
        <v>324</v>
      </c>
      <c r="B326" s="5" t="s">
        <v>1456</v>
      </c>
      <c r="C326" s="1">
        <v>1</v>
      </c>
      <c r="D326" s="1">
        <f>+IF(Tabla15[[#This Row],[NOMBRE DE LA CAUSA 2018]]=0,0,1)</f>
        <v>1</v>
      </c>
      <c r="E326" s="1">
        <f>+E325+Tabla15[[#This Row],[NOMBRE DE LA CAUSA 2019]]</f>
        <v>324</v>
      </c>
      <c r="F326" s="1">
        <f>+Tabla15[[#This Row],[0]]*Tabla15[[#This Row],[NOMBRE DE LA CAUSA 2019]]</f>
        <v>324</v>
      </c>
      <c r="G326" s="1" t="s">
        <v>770</v>
      </c>
      <c r="K326" s="1" t="s">
        <v>772</v>
      </c>
      <c r="L326" s="1" t="s">
        <v>1457</v>
      </c>
      <c r="M326" s="4">
        <v>2285</v>
      </c>
      <c r="N326" s="1" t="str">
        <f>+Tabla15[[#This Row],[NOMBRE DE LA CAUSA 2017]]</f>
        <v>INCUMPLIMIENTO EN EL PAGO DE LA BONIFICACION POR COMPENSACION</v>
      </c>
    </row>
    <row r="327" spans="1:14" ht="15" customHeight="1" x14ac:dyDescent="0.25">
      <c r="A327" s="1">
        <f>+Tabla15[[#This Row],[1]]</f>
        <v>325</v>
      </c>
      <c r="B327" s="1" t="s">
        <v>1458</v>
      </c>
      <c r="C327" s="1">
        <v>1</v>
      </c>
      <c r="D327" s="1">
        <f>+IF(Tabla15[[#This Row],[NOMBRE DE LA CAUSA 2018]]=0,0,1)</f>
        <v>1</v>
      </c>
      <c r="E327" s="1">
        <f>+E326+Tabla15[[#This Row],[NOMBRE DE LA CAUSA 2019]]</f>
        <v>325</v>
      </c>
      <c r="F327" s="1">
        <f>+Tabla15[[#This Row],[0]]*Tabla15[[#This Row],[NOMBRE DE LA CAUSA 2019]]</f>
        <v>325</v>
      </c>
      <c r="G327" s="1" t="s">
        <v>813</v>
      </c>
      <c r="H327" s="1" t="s">
        <v>1459</v>
      </c>
      <c r="K327" s="1" t="s">
        <v>772</v>
      </c>
      <c r="L327" s="1" t="s">
        <v>1460</v>
      </c>
      <c r="M327" s="4">
        <v>2229</v>
      </c>
      <c r="N327" s="1" t="str">
        <f>+Tabla15[[#This Row],[NOMBRE DE LA CAUSA 2017]]</f>
        <v>INCUMPLIMIENTO EN EL PAGO DE LA INDEXACION Y REAJUSTE DE LA PENSION DE INVALIDEZ</v>
      </c>
    </row>
    <row r="328" spans="1:14" ht="15" customHeight="1" x14ac:dyDescent="0.25">
      <c r="A328" s="1">
        <f>+Tabla15[[#This Row],[1]]</f>
        <v>326</v>
      </c>
      <c r="B328" s="1" t="s">
        <v>1461</v>
      </c>
      <c r="C328" s="1">
        <v>1</v>
      </c>
      <c r="D328" s="1">
        <f>+IF(Tabla15[[#This Row],[NOMBRE DE LA CAUSA 2018]]=0,0,1)</f>
        <v>1</v>
      </c>
      <c r="E328" s="1">
        <f>+E327+Tabla15[[#This Row],[NOMBRE DE LA CAUSA 2019]]</f>
        <v>326</v>
      </c>
      <c r="F328" s="1">
        <f>+Tabla15[[#This Row],[0]]*Tabla15[[#This Row],[NOMBRE DE LA CAUSA 2019]]</f>
        <v>326</v>
      </c>
      <c r="G328" s="1" t="s">
        <v>813</v>
      </c>
      <c r="H328" s="1" t="s">
        <v>1459</v>
      </c>
      <c r="K328" s="1" t="s">
        <v>772</v>
      </c>
      <c r="L328" s="1" t="s">
        <v>1462</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1463</v>
      </c>
      <c r="C329" s="1">
        <v>1</v>
      </c>
      <c r="D329" s="1">
        <f>+IF(Tabla15[[#This Row],[NOMBRE DE LA CAUSA 2018]]=0,0,1)</f>
        <v>1</v>
      </c>
      <c r="E329" s="1">
        <f>+E328+Tabla15[[#This Row],[NOMBRE DE LA CAUSA 2019]]</f>
        <v>327</v>
      </c>
      <c r="F329" s="1">
        <f>+Tabla15[[#This Row],[0]]*Tabla15[[#This Row],[NOMBRE DE LA CAUSA 2019]]</f>
        <v>327</v>
      </c>
      <c r="G329" s="1" t="s">
        <v>813</v>
      </c>
      <c r="H329" s="1" t="s">
        <v>1459</v>
      </c>
      <c r="K329" s="1" t="s">
        <v>772</v>
      </c>
      <c r="L329" s="1" t="s">
        <v>1464</v>
      </c>
      <c r="M329" s="4">
        <v>2228</v>
      </c>
      <c r="N329" s="1" t="str">
        <f>+Tabla15[[#This Row],[NOMBRE DE LA CAUSA 2017]]</f>
        <v>INCUMPLIMIENTO EN EL PAGO DE LA INDEXACION Y REAJUSTE DE LA PENSION DE VEJEZ</v>
      </c>
    </row>
    <row r="330" spans="1:14" ht="15" customHeight="1" x14ac:dyDescent="0.25">
      <c r="A330" s="1">
        <f>+Tabla15[[#This Row],[1]]</f>
        <v>328</v>
      </c>
      <c r="B330" s="5" t="s">
        <v>1465</v>
      </c>
      <c r="C330" s="1">
        <v>1</v>
      </c>
      <c r="D330" s="1">
        <f>+IF(Tabla15[[#This Row],[NOMBRE DE LA CAUSA 2018]]=0,0,1)</f>
        <v>1</v>
      </c>
      <c r="E330" s="1">
        <f>+E329+Tabla15[[#This Row],[NOMBRE DE LA CAUSA 2019]]</f>
        <v>328</v>
      </c>
      <c r="F330" s="1">
        <f>+Tabla15[[#This Row],[0]]*Tabla15[[#This Row],[NOMBRE DE LA CAUSA 2019]]</f>
        <v>328</v>
      </c>
      <c r="G330" s="1" t="s">
        <v>770</v>
      </c>
      <c r="I330" s="5" t="s">
        <v>41</v>
      </c>
      <c r="K330" s="5" t="s">
        <v>772</v>
      </c>
      <c r="L330" s="5" t="s">
        <v>1466</v>
      </c>
      <c r="M330" s="26">
        <v>2353</v>
      </c>
      <c r="N330" s="1" t="str">
        <f>+Tabla15[[#This Row],[NOMBRE DE LA CAUSA 2017]]</f>
        <v>INCUMPLIMIENTO EN EL PAGO DE LA INDEXACION Y REAJUSTE DE PENSION SUSTITUTIVA</v>
      </c>
    </row>
    <row r="331" spans="1:14" ht="15" customHeight="1" x14ac:dyDescent="0.25">
      <c r="A331" s="1">
        <f>+Tabla15[[#This Row],[1]]</f>
        <v>329</v>
      </c>
      <c r="B331" s="1" t="s">
        <v>1467</v>
      </c>
      <c r="C331" s="1">
        <v>1</v>
      </c>
      <c r="D331" s="1">
        <f>+IF(Tabla15[[#This Row],[NOMBRE DE LA CAUSA 2018]]=0,0,1)</f>
        <v>1</v>
      </c>
      <c r="E331" s="1">
        <f>+E330+Tabla15[[#This Row],[NOMBRE DE LA CAUSA 2019]]</f>
        <v>329</v>
      </c>
      <c r="F331" s="1">
        <f>+Tabla15[[#This Row],[0]]*Tabla15[[#This Row],[NOMBRE DE LA CAUSA 2019]]</f>
        <v>329</v>
      </c>
      <c r="G331" s="1" t="s">
        <v>775</v>
      </c>
      <c r="J331" s="1" t="s">
        <v>776</v>
      </c>
      <c r="K331" s="1" t="s">
        <v>772</v>
      </c>
      <c r="L331" s="5" t="s">
        <v>1468</v>
      </c>
      <c r="M331" s="4">
        <v>287</v>
      </c>
      <c r="N331" s="1" t="str">
        <f>+Tabla15[[#This Row],[NOMBRE DE LA CAUSA 2017]]</f>
        <v>INCUMPLIMIENTO EN EL PAGO DE LOS CANONES DE ARRENDAMIENTO</v>
      </c>
    </row>
    <row r="332" spans="1:14" ht="15" customHeight="1" x14ac:dyDescent="0.25">
      <c r="A332" s="1">
        <f>+Tabla15[[#This Row],[1]]</f>
        <v>330</v>
      </c>
      <c r="B332" s="1" t="s">
        <v>1469</v>
      </c>
      <c r="C332" s="1">
        <v>1</v>
      </c>
      <c r="D332" s="1">
        <f>+IF(Tabla15[[#This Row],[NOMBRE DE LA CAUSA 2018]]=0,0,1)</f>
        <v>1</v>
      </c>
      <c r="E332" s="1">
        <f>+E331+Tabla15[[#This Row],[NOMBRE DE LA CAUSA 2019]]</f>
        <v>330</v>
      </c>
      <c r="F332" s="1">
        <f>+Tabla15[[#This Row],[0]]*Tabla15[[#This Row],[NOMBRE DE LA CAUSA 2019]]</f>
        <v>330</v>
      </c>
      <c r="G332" s="1" t="s">
        <v>775</v>
      </c>
      <c r="J332" s="1" t="s">
        <v>776</v>
      </c>
      <c r="K332" s="1" t="s">
        <v>772</v>
      </c>
      <c r="L332" s="1" t="s">
        <v>1470</v>
      </c>
      <c r="M332" s="4">
        <v>445</v>
      </c>
      <c r="N332" s="1" t="str">
        <f>+Tabla15[[#This Row],[NOMBRE DE LA CAUSA 2017]]</f>
        <v>INCUMPLIMIENTO EN EL PAGO DE MESADA ADICIONAL</v>
      </c>
    </row>
    <row r="333" spans="1:14" ht="15" customHeight="1" x14ac:dyDescent="0.25">
      <c r="A333" s="1">
        <f>+Tabla15[[#This Row],[1]]</f>
        <v>331</v>
      </c>
      <c r="B333" s="1" t="s">
        <v>1471</v>
      </c>
      <c r="C333" s="1">
        <v>1</v>
      </c>
      <c r="D333" s="1">
        <f>+IF(Tabla15[[#This Row],[NOMBRE DE LA CAUSA 2018]]=0,0,1)</f>
        <v>1</v>
      </c>
      <c r="E333" s="1">
        <f>+E332+Tabla15[[#This Row],[NOMBRE DE LA CAUSA 2019]]</f>
        <v>331</v>
      </c>
      <c r="F333" s="1">
        <f>+Tabla15[[#This Row],[0]]*Tabla15[[#This Row],[NOMBRE DE LA CAUSA 2019]]</f>
        <v>331</v>
      </c>
      <c r="G333" s="1" t="s">
        <v>813</v>
      </c>
      <c r="H333" s="1" t="s">
        <v>1472</v>
      </c>
      <c r="K333" s="1" t="s">
        <v>772</v>
      </c>
      <c r="L333" s="1" t="s">
        <v>1473</v>
      </c>
      <c r="M333" s="4">
        <v>2209</v>
      </c>
      <c r="N333" s="1" t="str">
        <f>+Tabla15[[#This Row],[NOMBRE DE LA CAUSA 2017]]</f>
        <v>INCUMPLIMIENTO EN EL PAGO DE PENSION DE INVALIDEZ</v>
      </c>
    </row>
    <row r="334" spans="1:14" ht="15" customHeight="1" x14ac:dyDescent="0.25">
      <c r="A334" s="1">
        <f>+Tabla15[[#This Row],[1]]</f>
        <v>332</v>
      </c>
      <c r="B334" s="1" t="s">
        <v>1474</v>
      </c>
      <c r="C334" s="1">
        <v>1</v>
      </c>
      <c r="D334" s="1">
        <f>+IF(Tabla15[[#This Row],[NOMBRE DE LA CAUSA 2018]]=0,0,1)</f>
        <v>1</v>
      </c>
      <c r="E334" s="1">
        <f>+E333+Tabla15[[#This Row],[NOMBRE DE LA CAUSA 2019]]</f>
        <v>332</v>
      </c>
      <c r="F334" s="1">
        <f>+Tabla15[[#This Row],[0]]*Tabla15[[#This Row],[NOMBRE DE LA CAUSA 2019]]</f>
        <v>332</v>
      </c>
      <c r="G334" s="1" t="s">
        <v>813</v>
      </c>
      <c r="H334" s="1" t="s">
        <v>1472</v>
      </c>
      <c r="K334" s="1" t="s">
        <v>772</v>
      </c>
      <c r="L334" s="1" t="s">
        <v>1475</v>
      </c>
      <c r="M334" s="4">
        <v>2210</v>
      </c>
      <c r="N334" s="1" t="str">
        <f>+Tabla15[[#This Row],[NOMBRE DE LA CAUSA 2017]]</f>
        <v>INCUMPLIMIENTO EN EL PAGO DE PENSION DE SOBREVIVIENTE</v>
      </c>
    </row>
    <row r="335" spans="1:14" ht="15" customHeight="1" x14ac:dyDescent="0.25">
      <c r="A335" s="1">
        <f>+Tabla15[[#This Row],[1]]</f>
        <v>333</v>
      </c>
      <c r="B335" s="1" t="s">
        <v>1476</v>
      </c>
      <c r="C335" s="1">
        <v>1</v>
      </c>
      <c r="D335" s="1">
        <f>+IF(Tabla15[[#This Row],[NOMBRE DE LA CAUSA 2018]]=0,0,1)</f>
        <v>1</v>
      </c>
      <c r="E335" s="1">
        <f>+E334+Tabla15[[#This Row],[NOMBRE DE LA CAUSA 2019]]</f>
        <v>333</v>
      </c>
      <c r="F335" s="1">
        <f>+Tabla15[[#This Row],[0]]*Tabla15[[#This Row],[NOMBRE DE LA CAUSA 2019]]</f>
        <v>333</v>
      </c>
      <c r="G335" s="1" t="s">
        <v>813</v>
      </c>
      <c r="H335" s="1" t="s">
        <v>1472</v>
      </c>
      <c r="K335" s="1" t="s">
        <v>772</v>
      </c>
      <c r="L335" s="1" t="s">
        <v>1477</v>
      </c>
      <c r="M335" s="4">
        <v>2208</v>
      </c>
      <c r="N335" s="1" t="str">
        <f>+Tabla15[[#This Row],[NOMBRE DE LA CAUSA 2017]]</f>
        <v>INCUMPLIMIENTO EN EL PAGO DE PENSION DE VEJEZ</v>
      </c>
    </row>
    <row r="336" spans="1:14" ht="15" customHeight="1" x14ac:dyDescent="0.25">
      <c r="A336" s="1">
        <f>+Tabla15[[#This Row],[1]]</f>
        <v>334</v>
      </c>
      <c r="B336" s="1" t="s">
        <v>1478</v>
      </c>
      <c r="C336" s="1">
        <v>1</v>
      </c>
      <c r="D336" s="1">
        <f>+IF(Tabla15[[#This Row],[NOMBRE DE LA CAUSA 2018]]=0,0,1)</f>
        <v>1</v>
      </c>
      <c r="E336" s="1">
        <f>+E335+Tabla15[[#This Row],[NOMBRE DE LA CAUSA 2019]]</f>
        <v>334</v>
      </c>
      <c r="F336" s="1">
        <f>+Tabla15[[#This Row],[0]]*Tabla15[[#This Row],[NOMBRE DE LA CAUSA 2019]]</f>
        <v>334</v>
      </c>
      <c r="G336" s="1" t="s">
        <v>770</v>
      </c>
      <c r="K336" s="5" t="s">
        <v>772</v>
      </c>
      <c r="L336" s="1" t="s">
        <v>1479</v>
      </c>
      <c r="M336" s="4">
        <v>2235</v>
      </c>
      <c r="N336" s="1" t="str">
        <f>+Tabla15[[#This Row],[NOMBRE DE LA CAUSA 2017]]</f>
        <v>INCUMPLIMIENTO EN EL PAGO DE PENSION FAMILIAR</v>
      </c>
    </row>
    <row r="337" spans="1:14" ht="15" customHeight="1" x14ac:dyDescent="0.25">
      <c r="A337" s="1">
        <f>+Tabla15[[#This Row],[1]]</f>
        <v>335</v>
      </c>
      <c r="B337" s="1" t="s">
        <v>1480</v>
      </c>
      <c r="C337" s="1">
        <v>1</v>
      </c>
      <c r="D337" s="1">
        <f>+IF(Tabla15[[#This Row],[NOMBRE DE LA CAUSA 2018]]=0,0,1)</f>
        <v>1</v>
      </c>
      <c r="E337" s="1">
        <f>+E336+Tabla15[[#This Row],[NOMBRE DE LA CAUSA 2019]]</f>
        <v>335</v>
      </c>
      <c r="F337" s="1">
        <f>+Tabla15[[#This Row],[0]]*Tabla15[[#This Row],[NOMBRE DE LA CAUSA 2019]]</f>
        <v>335</v>
      </c>
      <c r="G337" s="1" t="s">
        <v>813</v>
      </c>
      <c r="H337" s="1" t="s">
        <v>1472</v>
      </c>
      <c r="K337" s="5" t="s">
        <v>772</v>
      </c>
      <c r="L337" s="5" t="s">
        <v>1481</v>
      </c>
      <c r="M337" s="4">
        <v>2319</v>
      </c>
      <c r="N337" s="1" t="str">
        <f>+Tabla15[[#This Row],[NOMBRE DE LA CAUSA 2017]]</f>
        <v>INCUMPLIMIENTO EN EL PAGO DE PENSION SUSTITUTIVA</v>
      </c>
    </row>
    <row r="338" spans="1:14" ht="15" customHeight="1" x14ac:dyDescent="0.25">
      <c r="A338" s="1">
        <f>+Tabla15[[#This Row],[1]]</f>
        <v>336</v>
      </c>
      <c r="B338" s="1" t="s">
        <v>1482</v>
      </c>
      <c r="C338" s="1">
        <v>1</v>
      </c>
      <c r="D338" s="1">
        <f>+IF(Tabla15[[#This Row],[NOMBRE DE LA CAUSA 2018]]=0,0,1)</f>
        <v>1</v>
      </c>
      <c r="E338" s="1">
        <f>+E337+Tabla15[[#This Row],[NOMBRE DE LA CAUSA 2019]]</f>
        <v>336</v>
      </c>
      <c r="F338" s="1">
        <f>+Tabla15[[#This Row],[0]]*Tabla15[[#This Row],[NOMBRE DE LA CAUSA 2019]]</f>
        <v>336</v>
      </c>
      <c r="G338" s="1" t="s">
        <v>775</v>
      </c>
      <c r="I338" s="6"/>
      <c r="J338" s="1" t="s">
        <v>776</v>
      </c>
      <c r="K338" s="1" t="s">
        <v>772</v>
      </c>
      <c r="L338" s="1" t="s">
        <v>1483</v>
      </c>
      <c r="M338" s="4">
        <v>415</v>
      </c>
      <c r="N338" s="1" t="str">
        <f>+Tabla15[[#This Row],[NOMBRE DE LA CAUSA 2017]]</f>
        <v>INCUMPLIMIENTO EN EL PAGO DE PRESTACIONES SOCIALES</v>
      </c>
    </row>
    <row r="339" spans="1:14" ht="15" customHeight="1" x14ac:dyDescent="0.25">
      <c r="A339" s="1">
        <f>+Tabla15[[#This Row],[1]]</f>
        <v>337</v>
      </c>
      <c r="B339" s="1" t="s">
        <v>1484</v>
      </c>
      <c r="C339" s="1">
        <v>1</v>
      </c>
      <c r="D339" s="1">
        <f>+IF(Tabla15[[#This Row],[NOMBRE DE LA CAUSA 2018]]=0,0,1)</f>
        <v>1</v>
      </c>
      <c r="E339" s="1">
        <f>+E338+Tabla15[[#This Row],[NOMBRE DE LA CAUSA 2019]]</f>
        <v>337</v>
      </c>
      <c r="F339" s="1">
        <f>+Tabla15[[#This Row],[0]]*Tabla15[[#This Row],[NOMBRE DE LA CAUSA 2019]]</f>
        <v>337</v>
      </c>
      <c r="G339" s="1" t="s">
        <v>770</v>
      </c>
      <c r="K339" s="1" t="s">
        <v>772</v>
      </c>
      <c r="L339" s="7" t="s">
        <v>1485</v>
      </c>
      <c r="M339" s="4">
        <v>2250</v>
      </c>
      <c r="N339" s="1" t="str">
        <f>+Tabla15[[#This Row],[NOMBRE DE LA CAUSA 2017]]</f>
        <v>INCUMPLIMIENTO EN EL PAGO DE PRIMA DE ACTIVIDAD</v>
      </c>
    </row>
    <row r="340" spans="1:14" ht="15" customHeight="1" x14ac:dyDescent="0.25">
      <c r="A340" s="1">
        <f>+Tabla15[[#This Row],[1]]</f>
        <v>338</v>
      </c>
      <c r="B340" s="1" t="s">
        <v>1486</v>
      </c>
      <c r="C340" s="1">
        <v>1</v>
      </c>
      <c r="D340" s="1">
        <f>+IF(Tabla15[[#This Row],[NOMBRE DE LA CAUSA 2018]]=0,0,1)</f>
        <v>1</v>
      </c>
      <c r="E340" s="1">
        <f>+E339+Tabla15[[#This Row],[NOMBRE DE LA CAUSA 2019]]</f>
        <v>338</v>
      </c>
      <c r="F340" s="1">
        <f>+Tabla15[[#This Row],[0]]*Tabla15[[#This Row],[NOMBRE DE LA CAUSA 2019]]</f>
        <v>338</v>
      </c>
      <c r="G340" s="1" t="s">
        <v>770</v>
      </c>
      <c r="K340" s="1" t="s">
        <v>772</v>
      </c>
      <c r="L340" s="1" t="s">
        <v>1487</v>
      </c>
      <c r="M340" s="4">
        <v>2249</v>
      </c>
      <c r="N340" s="1" t="str">
        <f>+Tabla15[[#This Row],[NOMBRE DE LA CAUSA 2017]]</f>
        <v>INCUMPLIMIENTO EN EL PAGO DE PRIMA DE ACTUALIZACION</v>
      </c>
    </row>
    <row r="341" spans="1:14" ht="15" customHeight="1" x14ac:dyDescent="0.25">
      <c r="A341" s="1">
        <f>+Tabla15[[#This Row],[1]]</f>
        <v>339</v>
      </c>
      <c r="B341" s="1" t="s">
        <v>1488</v>
      </c>
      <c r="C341" s="1">
        <v>1</v>
      </c>
      <c r="D341" s="1">
        <f>+IF(Tabla15[[#This Row],[NOMBRE DE LA CAUSA 2018]]=0,0,1)</f>
        <v>1</v>
      </c>
      <c r="E341" s="1">
        <f>+E340+Tabla15[[#This Row],[NOMBRE DE LA CAUSA 2019]]</f>
        <v>339</v>
      </c>
      <c r="F341" s="1">
        <f>+Tabla15[[#This Row],[0]]*Tabla15[[#This Row],[NOMBRE DE LA CAUSA 2019]]</f>
        <v>339</v>
      </c>
      <c r="G341" s="1" t="s">
        <v>770</v>
      </c>
      <c r="K341" s="1" t="s">
        <v>772</v>
      </c>
      <c r="L341" s="1" t="s">
        <v>1489</v>
      </c>
      <c r="M341" s="4">
        <v>2252</v>
      </c>
      <c r="N341" s="1" t="str">
        <f>+Tabla15[[#This Row],[NOMBRE DE LA CAUSA 2017]]</f>
        <v>INCUMPLIMIENTO EN EL PAGO DE PRIMA DE ANTIGUEDAD</v>
      </c>
    </row>
    <row r="342" spans="1:14" ht="15" customHeight="1" x14ac:dyDescent="0.25">
      <c r="A342" s="1">
        <f>+Tabla15[[#This Row],[1]]</f>
        <v>340</v>
      </c>
      <c r="B342" s="1" t="s">
        <v>1490</v>
      </c>
      <c r="C342" s="1">
        <v>1</v>
      </c>
      <c r="D342" s="1">
        <f>+IF(Tabla15[[#This Row],[NOMBRE DE LA CAUSA 2018]]=0,0,1)</f>
        <v>1</v>
      </c>
      <c r="E342" s="1">
        <f>+E341+Tabla15[[#This Row],[NOMBRE DE LA CAUSA 2019]]</f>
        <v>340</v>
      </c>
      <c r="F342" s="1">
        <f>+Tabla15[[#This Row],[0]]*Tabla15[[#This Row],[NOMBRE DE LA CAUSA 2019]]</f>
        <v>340</v>
      </c>
      <c r="G342" s="1" t="s">
        <v>813</v>
      </c>
      <c r="H342" s="1" t="s">
        <v>1491</v>
      </c>
      <c r="K342" s="1" t="s">
        <v>772</v>
      </c>
      <c r="L342" s="1" t="s">
        <v>1492</v>
      </c>
      <c r="M342" s="4">
        <v>2247</v>
      </c>
      <c r="N342" s="1" t="str">
        <f>+Tabla15[[#This Row],[NOMBRE DE LA CAUSA 2017]]</f>
        <v>INCUMPLIMIENTO EN EL PAGO DE PRIMA DE SERVICIOS</v>
      </c>
    </row>
    <row r="343" spans="1:14" ht="15" customHeight="1" x14ac:dyDescent="0.25">
      <c r="A343" s="1">
        <f>+Tabla15[[#This Row],[1]]</f>
        <v>341</v>
      </c>
      <c r="B343" s="1" t="s">
        <v>1493</v>
      </c>
      <c r="C343" s="1">
        <v>1</v>
      </c>
      <c r="D343" s="1">
        <f>+IF(Tabla15[[#This Row],[NOMBRE DE LA CAUSA 2018]]=0,0,1)</f>
        <v>1</v>
      </c>
      <c r="E343" s="1">
        <f>+E342+Tabla15[[#This Row],[NOMBRE DE LA CAUSA 2019]]</f>
        <v>341</v>
      </c>
      <c r="F343" s="1">
        <f>+Tabla15[[#This Row],[0]]*Tabla15[[#This Row],[NOMBRE DE LA CAUSA 2019]]</f>
        <v>341</v>
      </c>
      <c r="G343" s="1" t="s">
        <v>770</v>
      </c>
      <c r="K343" s="1" t="s">
        <v>772</v>
      </c>
      <c r="L343" s="1" t="s">
        <v>1494</v>
      </c>
      <c r="M343" s="4">
        <v>2254</v>
      </c>
      <c r="N343" s="1" t="str">
        <f>+Tabla15[[#This Row],[NOMBRE DE LA CAUSA 2017]]</f>
        <v>INCUMPLIMIENTO EN EL PAGO DE PRIMA TECNICA</v>
      </c>
    </row>
    <row r="344" spans="1:14" ht="15" customHeight="1" x14ac:dyDescent="0.25">
      <c r="A344" s="1">
        <f>+Tabla15[[#This Row],[1]]</f>
        <v>342</v>
      </c>
      <c r="B344" s="1" t="s">
        <v>1495</v>
      </c>
      <c r="C344" s="1">
        <v>1</v>
      </c>
      <c r="D344" s="1">
        <f>+IF(Tabla15[[#This Row],[NOMBRE DE LA CAUSA 2018]]=0,0,1)</f>
        <v>1</v>
      </c>
      <c r="E344" s="1">
        <f>+E343+Tabla15[[#This Row],[NOMBRE DE LA CAUSA 2019]]</f>
        <v>342</v>
      </c>
      <c r="F344" s="1">
        <f>+Tabla15[[#This Row],[0]]*Tabla15[[#This Row],[NOMBRE DE LA CAUSA 2019]]</f>
        <v>342</v>
      </c>
      <c r="G344" s="1" t="s">
        <v>813</v>
      </c>
      <c r="H344" s="1" t="s">
        <v>1496</v>
      </c>
      <c r="K344" s="1" t="s">
        <v>772</v>
      </c>
      <c r="L344" s="1" t="s">
        <v>1497</v>
      </c>
      <c r="M344" s="4">
        <v>2233</v>
      </c>
      <c r="N344" s="1" t="str">
        <f>+Tabla15[[#This Row],[NOMBRE DE LA CAUSA 2017]]</f>
        <v>INCUMPLIMIENTO EN EL PAGO DE REAJUSTE DE LA PENSION POR LEY 4 DE 1992</v>
      </c>
    </row>
    <row r="345" spans="1:14" ht="15" customHeight="1" x14ac:dyDescent="0.25">
      <c r="A345" s="1">
        <f>+Tabla15[[#This Row],[1]]</f>
        <v>343</v>
      </c>
      <c r="B345" s="5" t="s">
        <v>1498</v>
      </c>
      <c r="C345" s="1">
        <v>1</v>
      </c>
      <c r="D345" s="1">
        <f>+IF(Tabla15[[#This Row],[NOMBRE DE LA CAUSA 2018]]=0,0,1)</f>
        <v>1</v>
      </c>
      <c r="E345" s="1">
        <f>+E344+Tabla15[[#This Row],[NOMBRE DE LA CAUSA 2019]]</f>
        <v>343</v>
      </c>
      <c r="F345" s="1">
        <f>+Tabla15[[#This Row],[0]]*Tabla15[[#This Row],[NOMBRE DE LA CAUSA 2019]]</f>
        <v>343</v>
      </c>
      <c r="G345" s="1" t="s">
        <v>770</v>
      </c>
      <c r="K345" s="5" t="s">
        <v>772</v>
      </c>
      <c r="L345" s="5" t="s">
        <v>1499</v>
      </c>
      <c r="M345" s="4">
        <v>2286</v>
      </c>
      <c r="N345" s="1" t="str">
        <f>+Tabla15[[#This Row],[NOMBRE DE LA CAUSA 2017]]</f>
        <v>INCUMPLIMIENTO EN EL PAGO DE REGALIAS</v>
      </c>
    </row>
    <row r="346" spans="1:14" ht="15" customHeight="1" x14ac:dyDescent="0.25">
      <c r="A346" s="1">
        <f>+Tabla15[[#This Row],[1]]</f>
        <v>344</v>
      </c>
      <c r="B346" s="1" t="s">
        <v>1500</v>
      </c>
      <c r="C346" s="1">
        <v>1</v>
      </c>
      <c r="D346" s="1">
        <f>+IF(Tabla15[[#This Row],[NOMBRE DE LA CAUSA 2018]]=0,0,1)</f>
        <v>1</v>
      </c>
      <c r="E346" s="1">
        <f>+E345+Tabla15[[#This Row],[NOMBRE DE LA CAUSA 2019]]</f>
        <v>344</v>
      </c>
      <c r="F346" s="1">
        <f>+Tabla15[[#This Row],[0]]*Tabla15[[#This Row],[NOMBRE DE LA CAUSA 2019]]</f>
        <v>344</v>
      </c>
      <c r="G346" s="1" t="s">
        <v>770</v>
      </c>
      <c r="K346" s="1" t="s">
        <v>772</v>
      </c>
      <c r="L346" s="1" t="s">
        <v>1501</v>
      </c>
      <c r="M346" s="4">
        <v>2224</v>
      </c>
      <c r="N346" s="1" t="str">
        <f>+Tabla15[[#This Row],[NOMBRE DE LA CAUSA 2017]]</f>
        <v>INCUMPLIMIENTO EN EL PAGO DE RETROACTIVO DE PENSION DE INVALIDEZ</v>
      </c>
    </row>
    <row r="347" spans="1:14" ht="15" customHeight="1" x14ac:dyDescent="0.25">
      <c r="A347" s="1">
        <f>+Tabla15[[#This Row],[1]]</f>
        <v>345</v>
      </c>
      <c r="B347" s="5" t="s">
        <v>1502</v>
      </c>
      <c r="C347" s="1">
        <v>1</v>
      </c>
      <c r="D347" s="1">
        <f>+IF(Tabla15[[#This Row],[NOMBRE DE LA CAUSA 2018]]=0,0,1)</f>
        <v>1</v>
      </c>
      <c r="E347" s="1">
        <f>+E346+Tabla15[[#This Row],[NOMBRE DE LA CAUSA 2019]]</f>
        <v>345</v>
      </c>
      <c r="F347" s="1">
        <f>+Tabla15[[#This Row],[0]]*Tabla15[[#This Row],[NOMBRE DE LA CAUSA 2019]]</f>
        <v>345</v>
      </c>
      <c r="G347" s="1" t="s">
        <v>770</v>
      </c>
      <c r="I347" s="5" t="s">
        <v>41</v>
      </c>
      <c r="K347" s="5" t="s">
        <v>772</v>
      </c>
      <c r="L347" s="5" t="s">
        <v>1503</v>
      </c>
      <c r="M347" s="26">
        <v>2351</v>
      </c>
      <c r="N347" s="1" t="str">
        <f>+Tabla15[[#This Row],[NOMBRE DE LA CAUSA 2017]]</f>
        <v>INCUMPLIMIENTO EN EL PAGO DE RETROACTIVO DE PENSION DE SOBREVIVIENTE</v>
      </c>
    </row>
    <row r="348" spans="1:14" ht="15" customHeight="1" x14ac:dyDescent="0.25">
      <c r="A348" s="1">
        <f>+Tabla15[[#This Row],[1]]</f>
        <v>346</v>
      </c>
      <c r="B348" s="1" t="s">
        <v>1504</v>
      </c>
      <c r="C348" s="1">
        <v>1</v>
      </c>
      <c r="D348" s="1">
        <f>+IF(Tabla15[[#This Row],[NOMBRE DE LA CAUSA 2018]]=0,0,1)</f>
        <v>1</v>
      </c>
      <c r="E348" s="1">
        <f>+E347+Tabla15[[#This Row],[NOMBRE DE LA CAUSA 2019]]</f>
        <v>346</v>
      </c>
      <c r="F348" s="1">
        <f>+Tabla15[[#This Row],[0]]*Tabla15[[#This Row],[NOMBRE DE LA CAUSA 2019]]</f>
        <v>346</v>
      </c>
      <c r="G348" s="1" t="s">
        <v>770</v>
      </c>
      <c r="K348" s="1" t="s">
        <v>772</v>
      </c>
      <c r="L348" s="1" t="s">
        <v>1505</v>
      </c>
      <c r="M348" s="4">
        <v>2223</v>
      </c>
      <c r="N348" s="1" t="str">
        <f>+Tabla15[[#This Row],[NOMBRE DE LA CAUSA 2017]]</f>
        <v>INCUMPLIMIENTO EN EL PAGO DE RETROACTIVO DE PENSION DE VEJEZ</v>
      </c>
    </row>
    <row r="349" spans="1:14" ht="15" customHeight="1" x14ac:dyDescent="0.25">
      <c r="A349" s="1">
        <f>+Tabla15[[#This Row],[1]]</f>
        <v>347</v>
      </c>
      <c r="B349" s="5" t="s">
        <v>1506</v>
      </c>
      <c r="C349" s="1">
        <v>1</v>
      </c>
      <c r="D349" s="1">
        <f>+IF(Tabla15[[#This Row],[NOMBRE DE LA CAUSA 2018]]=0,0,1)</f>
        <v>1</v>
      </c>
      <c r="E349" s="1">
        <f>+E348+Tabla15[[#This Row],[NOMBRE DE LA CAUSA 2019]]</f>
        <v>347</v>
      </c>
      <c r="F349" s="1">
        <f>+Tabla15[[#This Row],[0]]*Tabla15[[#This Row],[NOMBRE DE LA CAUSA 2019]]</f>
        <v>347</v>
      </c>
      <c r="G349" s="1" t="s">
        <v>770</v>
      </c>
      <c r="I349" s="5" t="s">
        <v>41</v>
      </c>
      <c r="K349" s="5" t="s">
        <v>772</v>
      </c>
      <c r="L349" s="5" t="s">
        <v>1507</v>
      </c>
      <c r="M349" s="26">
        <v>2356</v>
      </c>
      <c r="N349" s="1" t="str">
        <f>+Tabla15[[#This Row],[NOMBRE DE LA CAUSA 2017]]</f>
        <v>INCUMPLIMIENTO EN EL PAGO DE RETROACTIVO DE PENSION SUSTITUTIVA</v>
      </c>
    </row>
    <row r="350" spans="1:14" ht="15" customHeight="1" x14ac:dyDescent="0.25">
      <c r="A350" s="1">
        <f>+Tabla15[[#This Row],[1]]</f>
        <v>348</v>
      </c>
      <c r="B350" s="1" t="s">
        <v>1508</v>
      </c>
      <c r="C350" s="1">
        <v>1</v>
      </c>
      <c r="D350" s="1">
        <f>+IF(Tabla15[[#This Row],[NOMBRE DE LA CAUSA 2018]]=0,0,1)</f>
        <v>1</v>
      </c>
      <c r="E350" s="1">
        <f>+E349+Tabla15[[#This Row],[NOMBRE DE LA CAUSA 2019]]</f>
        <v>348</v>
      </c>
      <c r="F350" s="1">
        <f>+Tabla15[[#This Row],[0]]*Tabla15[[#This Row],[NOMBRE DE LA CAUSA 2019]]</f>
        <v>348</v>
      </c>
      <c r="G350" s="1" t="s">
        <v>775</v>
      </c>
      <c r="J350" s="1" t="s">
        <v>776</v>
      </c>
      <c r="K350" s="1" t="s">
        <v>772</v>
      </c>
      <c r="L350" s="1" t="s">
        <v>1509</v>
      </c>
      <c r="M350" s="4">
        <v>1880</v>
      </c>
      <c r="N350" s="1" t="str">
        <f>+Tabla15[[#This Row],[NOMBRE DE LA CAUSA 2017]]</f>
        <v>INCUMPLIMIENTO EN EL PAGO DE SALARIO</v>
      </c>
    </row>
    <row r="351" spans="1:14" ht="15" customHeight="1" x14ac:dyDescent="0.25">
      <c r="A351" s="1">
        <f>+Tabla15[[#This Row],[1]]</f>
        <v>349</v>
      </c>
      <c r="B351" s="1" t="s">
        <v>1510</v>
      </c>
      <c r="C351" s="1">
        <v>1</v>
      </c>
      <c r="D351" s="1">
        <f>+IF(Tabla15[[#This Row],[NOMBRE DE LA CAUSA 2018]]=0,0,1)</f>
        <v>1</v>
      </c>
      <c r="E351" s="1">
        <f>+E350+Tabla15[[#This Row],[NOMBRE DE LA CAUSA 2019]]</f>
        <v>349</v>
      </c>
      <c r="F351" s="1">
        <f>+Tabla15[[#This Row],[0]]*Tabla15[[#This Row],[NOMBRE DE LA CAUSA 2019]]</f>
        <v>349</v>
      </c>
      <c r="G351" s="1" t="s">
        <v>775</v>
      </c>
      <c r="J351" s="1" t="s">
        <v>776</v>
      </c>
      <c r="K351" s="1" t="s">
        <v>772</v>
      </c>
      <c r="L351" s="5" t="s">
        <v>1511</v>
      </c>
      <c r="M351" s="4">
        <v>266</v>
      </c>
      <c r="N351" s="1" t="str">
        <f>+Tabla15[[#This Row],[NOMBRE DE LA CAUSA 2017]]</f>
        <v>INCUMPLIMIENTO EN EL PAGO DE SINIESTRO POR ASEGURADORA</v>
      </c>
    </row>
    <row r="352" spans="1:14" ht="15" customHeight="1" x14ac:dyDescent="0.25">
      <c r="A352" s="1">
        <f>+Tabla15[[#This Row],[1]]</f>
        <v>350</v>
      </c>
      <c r="B352" s="1" t="s">
        <v>1512</v>
      </c>
      <c r="C352" s="1">
        <v>1</v>
      </c>
      <c r="D352" s="1">
        <f>+IF(Tabla15[[#This Row],[NOMBRE DE LA CAUSA 2018]]=0,0,1)</f>
        <v>1</v>
      </c>
      <c r="E352" s="1">
        <f>+E351+Tabla15[[#This Row],[NOMBRE DE LA CAUSA 2019]]</f>
        <v>350</v>
      </c>
      <c r="F352" s="1">
        <f>+Tabla15[[#This Row],[0]]*Tabla15[[#This Row],[NOMBRE DE LA CAUSA 2019]]</f>
        <v>350</v>
      </c>
      <c r="G352" s="1" t="s">
        <v>813</v>
      </c>
      <c r="H352" s="1" t="s">
        <v>1513</v>
      </c>
      <c r="K352" s="1" t="s">
        <v>772</v>
      </c>
      <c r="L352" s="1" t="s">
        <v>1514</v>
      </c>
      <c r="M352" s="4">
        <v>2259</v>
      </c>
      <c r="N352" s="1" t="str">
        <f>+Tabla15[[#This Row],[NOMBRE DE LA CAUSA 2017]]</f>
        <v>INCUMPLIMIENTO EN EL PAGO DE SUBSIDIO DE VIVIENDA</v>
      </c>
    </row>
    <row r="353" spans="1:14" ht="15" customHeight="1" x14ac:dyDescent="0.25">
      <c r="A353" s="1">
        <f>+Tabla15[[#This Row],[1]]</f>
        <v>351</v>
      </c>
      <c r="B353" s="1" t="s">
        <v>1515</v>
      </c>
      <c r="C353" s="1">
        <v>1</v>
      </c>
      <c r="D353" s="1">
        <f>+IF(Tabla15[[#This Row],[NOMBRE DE LA CAUSA 2018]]=0,0,1)</f>
        <v>1</v>
      </c>
      <c r="E353" s="1">
        <f>+E352+Tabla15[[#This Row],[NOMBRE DE LA CAUSA 2019]]</f>
        <v>351</v>
      </c>
      <c r="F353" s="1">
        <f>+Tabla15[[#This Row],[0]]*Tabla15[[#This Row],[NOMBRE DE LA CAUSA 2019]]</f>
        <v>351</v>
      </c>
      <c r="G353" s="1" t="s">
        <v>770</v>
      </c>
      <c r="K353" s="1" t="s">
        <v>772</v>
      </c>
      <c r="L353" s="1" t="s">
        <v>1516</v>
      </c>
      <c r="M353" s="4">
        <v>2256</v>
      </c>
      <c r="N353" s="1" t="str">
        <f>+Tabla15[[#This Row],[NOMBRE DE LA CAUSA 2017]]</f>
        <v>INCUMPLIMIENTO EN EL PAGO DE SUBSIDIO FAMILIAR</v>
      </c>
    </row>
    <row r="354" spans="1:14" ht="15" customHeight="1" x14ac:dyDescent="0.25">
      <c r="A354" s="1">
        <f>+Tabla15[[#This Row],[1]]</f>
        <v>352</v>
      </c>
      <c r="B354" s="1" t="s">
        <v>1517</v>
      </c>
      <c r="C354" s="1">
        <v>1</v>
      </c>
      <c r="D354" s="1">
        <f>+IF(Tabla15[[#This Row],[NOMBRE DE LA CAUSA 2018]]=0,0,1)</f>
        <v>1</v>
      </c>
      <c r="E354" s="1">
        <f>+E353+Tabla15[[#This Row],[NOMBRE DE LA CAUSA 2019]]</f>
        <v>352</v>
      </c>
      <c r="F354" s="1">
        <f>+Tabla15[[#This Row],[0]]*Tabla15[[#This Row],[NOMBRE DE LA CAUSA 2019]]</f>
        <v>352</v>
      </c>
      <c r="G354" s="1" t="s">
        <v>770</v>
      </c>
      <c r="K354" s="1" t="s">
        <v>772</v>
      </c>
      <c r="L354" s="1" t="s">
        <v>1518</v>
      </c>
      <c r="M354" s="4">
        <v>2244</v>
      </c>
      <c r="N354" s="1" t="str">
        <f>+Tabla15[[#This Row],[NOMBRE DE LA CAUSA 2017]]</f>
        <v>INCUMPLIMIENTO EN EL PAGO DE SUSTITUCION DE LA ASIGNACION DE RETIRO</v>
      </c>
    </row>
    <row r="355" spans="1:14" ht="15" customHeight="1" x14ac:dyDescent="0.25">
      <c r="A355" s="1">
        <f>+Tabla15[[#This Row],[1]]</f>
        <v>353</v>
      </c>
      <c r="B355" s="1" t="s">
        <v>1519</v>
      </c>
      <c r="C355" s="1">
        <v>1</v>
      </c>
      <c r="D355" s="1">
        <f>+IF(Tabla15[[#This Row],[NOMBRE DE LA CAUSA 2018]]=0,0,1)</f>
        <v>1</v>
      </c>
      <c r="E355" s="1">
        <f>+E354+Tabla15[[#This Row],[NOMBRE DE LA CAUSA 2019]]</f>
        <v>353</v>
      </c>
      <c r="F355" s="1">
        <f>+Tabla15[[#This Row],[0]]*Tabla15[[#This Row],[NOMBRE DE LA CAUSA 2019]]</f>
        <v>353</v>
      </c>
      <c r="G355" s="1" t="s">
        <v>775</v>
      </c>
      <c r="J355" s="1" t="s">
        <v>776</v>
      </c>
      <c r="K355" s="1" t="s">
        <v>772</v>
      </c>
      <c r="L355" s="1" t="s">
        <v>1520</v>
      </c>
      <c r="M355" s="4">
        <v>225</v>
      </c>
      <c r="N355" s="1" t="str">
        <f>+Tabla15[[#This Row],[NOMBRE DE LA CAUSA 2017]]</f>
        <v>INCUMPLIMIENTO EN EL PAGO DE UNA OBLIGACION CON GARANTIA REAL</v>
      </c>
    </row>
    <row r="356" spans="1:14" ht="15" customHeight="1" x14ac:dyDescent="0.25">
      <c r="A356" s="1">
        <f>+Tabla15[[#This Row],[1]]</f>
        <v>354</v>
      </c>
      <c r="B356" s="1" t="s">
        <v>1521</v>
      </c>
      <c r="C356" s="1">
        <v>1</v>
      </c>
      <c r="D356" s="1">
        <f>+IF(Tabla15[[#This Row],[NOMBRE DE LA CAUSA 2018]]=0,0,1)</f>
        <v>1</v>
      </c>
      <c r="E356" s="1">
        <f>+E355+Tabla15[[#This Row],[NOMBRE DE LA CAUSA 2019]]</f>
        <v>354</v>
      </c>
      <c r="F356" s="1">
        <f>+Tabla15[[#This Row],[0]]*Tabla15[[#This Row],[NOMBRE DE LA CAUSA 2019]]</f>
        <v>354</v>
      </c>
      <c r="G356" s="1" t="s">
        <v>770</v>
      </c>
      <c r="K356" s="1" t="s">
        <v>772</v>
      </c>
      <c r="L356" s="1" t="s">
        <v>1522</v>
      </c>
      <c r="M356" s="4">
        <v>2212</v>
      </c>
      <c r="N356" s="1" t="str">
        <f>+Tabla15[[#This Row],[NOMBRE DE LA CAUSA 2017]]</f>
        <v>INCUMPLIMIENTO EN EL PAGO DEL AUXILIO FUNERARIO</v>
      </c>
    </row>
    <row r="357" spans="1:14" ht="15" customHeight="1" x14ac:dyDescent="0.25">
      <c r="A357" s="1">
        <f>+Tabla15[[#This Row],[1]]</f>
        <v>355</v>
      </c>
      <c r="B357" s="1" t="s">
        <v>1523</v>
      </c>
      <c r="C357" s="1">
        <v>1</v>
      </c>
      <c r="D357" s="1">
        <f>+IF(Tabla15[[#This Row],[NOMBRE DE LA CAUSA 2018]]=0,0,1)</f>
        <v>1</v>
      </c>
      <c r="E357" s="1">
        <f>+E356+Tabla15[[#This Row],[NOMBRE DE LA CAUSA 2019]]</f>
        <v>355</v>
      </c>
      <c r="F357" s="1">
        <f>+Tabla15[[#This Row],[0]]*Tabla15[[#This Row],[NOMBRE DE LA CAUSA 2019]]</f>
        <v>355</v>
      </c>
      <c r="G357" s="1" t="s">
        <v>775</v>
      </c>
      <c r="J357" s="1" t="s">
        <v>776</v>
      </c>
      <c r="K357" s="1" t="s">
        <v>772</v>
      </c>
      <c r="L357" s="1" t="s">
        <v>1524</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1525</v>
      </c>
      <c r="C358" s="1">
        <v>1</v>
      </c>
      <c r="D358" s="1">
        <f>+IF(Tabla15[[#This Row],[NOMBRE DE LA CAUSA 2018]]=0,0,1)</f>
        <v>1</v>
      </c>
      <c r="E358" s="1">
        <f>+E357+Tabla15[[#This Row],[NOMBRE DE LA CAUSA 2019]]</f>
        <v>356</v>
      </c>
      <c r="F358" s="1">
        <f>+Tabla15[[#This Row],[0]]*Tabla15[[#This Row],[NOMBRE DE LA CAUSA 2019]]</f>
        <v>356</v>
      </c>
      <c r="G358" s="1" t="s">
        <v>775</v>
      </c>
      <c r="J358" s="1" t="s">
        <v>776</v>
      </c>
      <c r="K358" s="1" t="s">
        <v>772</v>
      </c>
      <c r="L358" s="1" t="s">
        <v>1526</v>
      </c>
      <c r="M358" s="4">
        <v>246</v>
      </c>
      <c r="N358" s="1" t="str">
        <f>+Tabla15[[#This Row],[NOMBRE DE LA CAUSA 2017]]</f>
        <v>INCUMPLIMIENTO EN LA CONSTITUCION DE CONSORCIOS Y/O UNIONES TEMPORALES</v>
      </c>
    </row>
    <row r="359" spans="1:14" ht="15" customHeight="1" x14ac:dyDescent="0.25">
      <c r="A359" s="1">
        <f>+Tabla15[[#This Row],[1]]</f>
        <v>357</v>
      </c>
      <c r="B359" s="1" t="s">
        <v>1527</v>
      </c>
      <c r="C359" s="1">
        <v>1</v>
      </c>
      <c r="D359" s="1">
        <f>+IF(Tabla15[[#This Row],[NOMBRE DE LA CAUSA 2018]]=0,0,1)</f>
        <v>1</v>
      </c>
      <c r="E359" s="1">
        <f>+E358+Tabla15[[#This Row],[NOMBRE DE LA CAUSA 2019]]</f>
        <v>357</v>
      </c>
      <c r="F359" s="1">
        <f>+Tabla15[[#This Row],[0]]*Tabla15[[#This Row],[NOMBRE DE LA CAUSA 2019]]</f>
        <v>357</v>
      </c>
      <c r="G359" s="1" t="s">
        <v>775</v>
      </c>
      <c r="J359" s="1" t="s">
        <v>776</v>
      </c>
      <c r="K359" s="1" t="s">
        <v>772</v>
      </c>
      <c r="L359" s="1" t="s">
        <v>1528</v>
      </c>
      <c r="M359" s="4">
        <v>509</v>
      </c>
      <c r="N359" s="1" t="str">
        <f>+Tabla15[[#This Row],[NOMBRE DE LA CAUSA 2017]]</f>
        <v>INCUMPLIMIENTO EN LA ENTREGA DE VIVIENDA DE INTERES SOCIAL</v>
      </c>
    </row>
    <row r="360" spans="1:14" ht="15" customHeight="1" x14ac:dyDescent="0.25">
      <c r="A360" s="1">
        <f>+Tabla15[[#This Row],[1]]</f>
        <v>358</v>
      </c>
      <c r="B360" s="1" t="s">
        <v>1529</v>
      </c>
      <c r="C360" s="1">
        <v>1</v>
      </c>
      <c r="D360" s="1">
        <f>+IF(Tabla15[[#This Row],[NOMBRE DE LA CAUSA 2018]]=0,0,1)</f>
        <v>1</v>
      </c>
      <c r="E360" s="1">
        <f>+E359+Tabla15[[#This Row],[NOMBRE DE LA CAUSA 2019]]</f>
        <v>358</v>
      </c>
      <c r="F360" s="1">
        <f>+Tabla15[[#This Row],[0]]*Tabla15[[#This Row],[NOMBRE DE LA CAUSA 2019]]</f>
        <v>358</v>
      </c>
      <c r="G360" s="1" t="s">
        <v>775</v>
      </c>
      <c r="H360" s="6"/>
      <c r="J360" s="1" t="s">
        <v>776</v>
      </c>
      <c r="K360" s="1" t="s">
        <v>772</v>
      </c>
      <c r="L360" s="1" t="s">
        <v>1530</v>
      </c>
      <c r="M360" s="4">
        <v>285</v>
      </c>
      <c r="N360" s="1" t="str">
        <f>+Tabla15[[#This Row],[NOMBRE DE LA CAUSA 2017]]</f>
        <v>INCUMPLIMIENTO EN LA ENTREGA MATERIAL DE BIEN DEL TRADENTE AL ADQUIRENTE</v>
      </c>
    </row>
    <row r="361" spans="1:14" ht="15" customHeight="1" x14ac:dyDescent="0.25">
      <c r="A361" s="1">
        <f>+Tabla15[[#This Row],[1]]</f>
        <v>359</v>
      </c>
      <c r="B361" s="1" t="s">
        <v>1531</v>
      </c>
      <c r="C361" s="1">
        <v>1</v>
      </c>
      <c r="D361" s="1">
        <f>+IF(Tabla15[[#This Row],[NOMBRE DE LA CAUSA 2018]]=0,0,1)</f>
        <v>1</v>
      </c>
      <c r="E361" s="1">
        <f>+E360+Tabla15[[#This Row],[NOMBRE DE LA CAUSA 2019]]</f>
        <v>359</v>
      </c>
      <c r="F361" s="1">
        <f>+Tabla15[[#This Row],[0]]*Tabla15[[#This Row],[NOMBRE DE LA CAUSA 2019]]</f>
        <v>359</v>
      </c>
      <c r="G361" s="1" t="s">
        <v>775</v>
      </c>
      <c r="J361" s="1" t="s">
        <v>776</v>
      </c>
      <c r="K361" s="1" t="s">
        <v>772</v>
      </c>
      <c r="L361" s="1" t="s">
        <v>1532</v>
      </c>
      <c r="M361" s="4">
        <v>236</v>
      </c>
      <c r="N361" s="1" t="str">
        <f>+Tabla15[[#This Row],[NOMBRE DE LA CAUSA 2017]]</f>
        <v>INCUMPLIMIENTO EN PAGO DE OBLIGACION CONTENIDA EN TITULO VALOR</v>
      </c>
    </row>
    <row r="362" spans="1:14" ht="15" customHeight="1" x14ac:dyDescent="0.25">
      <c r="A362" s="1">
        <f>+Tabla15[[#This Row],[1]]</f>
        <v>360</v>
      </c>
      <c r="B362" s="1" t="s">
        <v>1533</v>
      </c>
      <c r="C362" s="1">
        <v>1</v>
      </c>
      <c r="D362" s="1">
        <f>+IF(Tabla15[[#This Row],[NOMBRE DE LA CAUSA 2018]]=0,0,1)</f>
        <v>1</v>
      </c>
      <c r="E362" s="1">
        <f>+E361+Tabla15[[#This Row],[NOMBRE DE LA CAUSA 2019]]</f>
        <v>360</v>
      </c>
      <c r="F362" s="1">
        <f>+Tabla15[[#This Row],[0]]*Tabla15[[#This Row],[NOMBRE DE LA CAUSA 2019]]</f>
        <v>360</v>
      </c>
      <c r="G362" s="1" t="s">
        <v>775</v>
      </c>
      <c r="J362" s="1" t="s">
        <v>776</v>
      </c>
      <c r="K362" s="1" t="s">
        <v>772</v>
      </c>
      <c r="L362" s="1" t="s">
        <v>1534</v>
      </c>
      <c r="M362" s="4">
        <v>281</v>
      </c>
      <c r="N362" s="1" t="str">
        <f>+Tabla15[[#This Row],[NOMBRE DE LA CAUSA 2017]]</f>
        <v>INDEBIDA ADECUACION FISICA DE CONSTRUCCIONES PARA PERSONAS CON ALGUNA DISCAPACIDAD</v>
      </c>
    </row>
    <row r="363" spans="1:14" ht="15" customHeight="1" x14ac:dyDescent="0.25">
      <c r="A363" s="1">
        <f>+Tabla15[[#This Row],[1]]</f>
        <v>361</v>
      </c>
      <c r="B363" t="s">
        <v>1535</v>
      </c>
      <c r="C363" s="1">
        <v>1</v>
      </c>
      <c r="D363" s="1">
        <f>+IF(Tabla15[[#This Row],[NOMBRE DE LA CAUSA 2018]]=0,0,1)</f>
        <v>1</v>
      </c>
      <c r="E363" s="1">
        <f>+E362+Tabla15[[#This Row],[NOMBRE DE LA CAUSA 2019]]</f>
        <v>361</v>
      </c>
      <c r="F363" s="1">
        <f>+Tabla15[[#This Row],[0]]*Tabla15[[#This Row],[NOMBRE DE LA CAUSA 2019]]</f>
        <v>361</v>
      </c>
      <c r="G363" s="5" t="s">
        <v>775</v>
      </c>
      <c r="H363" s="6"/>
      <c r="I363" s="6"/>
      <c r="J363" s="1" t="s">
        <v>776</v>
      </c>
      <c r="K363" s="23" t="s">
        <v>772</v>
      </c>
      <c r="L363" s="11" t="s">
        <v>1536</v>
      </c>
      <c r="M363" s="4">
        <v>782</v>
      </c>
      <c r="N363" s="1" t="str">
        <f>+Tabla15[[#This Row],[NOMBRE DE LA CAUSA 2017]]</f>
        <v>INDEBIDA CONSTITUCION DE SINDICATO</v>
      </c>
    </row>
    <row r="364" spans="1:14" ht="15" customHeight="1" x14ac:dyDescent="0.25">
      <c r="A364" s="1">
        <f>+Tabla15[[#This Row],[1]]</f>
        <v>362</v>
      </c>
      <c r="B364" s="6" t="s">
        <v>1537</v>
      </c>
      <c r="C364" s="1">
        <v>1</v>
      </c>
      <c r="D364" s="1">
        <f>+IF(Tabla15[[#This Row],[NOMBRE DE LA CAUSA 2018]]=0,0,1)</f>
        <v>1</v>
      </c>
      <c r="E364" s="1">
        <f>+E363+Tabla15[[#This Row],[NOMBRE DE LA CAUSA 2019]]</f>
        <v>362</v>
      </c>
      <c r="F364" s="1">
        <f>+Tabla15[[#This Row],[0]]*Tabla15[[#This Row],[NOMBRE DE LA CAUSA 2019]]</f>
        <v>362</v>
      </c>
      <c r="G364" s="1" t="s">
        <v>775</v>
      </c>
      <c r="H364" s="6"/>
      <c r="I364" s="6"/>
      <c r="J364" s="1" t="s">
        <v>776</v>
      </c>
      <c r="K364" s="23" t="s">
        <v>772</v>
      </c>
      <c r="L364" s="1" t="s">
        <v>1538</v>
      </c>
      <c r="M364" s="4">
        <v>314</v>
      </c>
      <c r="N364" s="1" t="str">
        <f>+Tabla15[[#This Row],[NOMBRE DE LA CAUSA 2017]]</f>
        <v>INDEBIDA INCORPORACION DE CONSCRIPTOS</v>
      </c>
    </row>
    <row r="365" spans="1:14" ht="15" customHeight="1" x14ac:dyDescent="0.25">
      <c r="A365" s="1">
        <f>+Tabla15[[#This Row],[1]]</f>
        <v>363</v>
      </c>
      <c r="B365" s="8" t="s">
        <v>1539</v>
      </c>
      <c r="C365" s="1">
        <v>1</v>
      </c>
      <c r="D365" s="1">
        <f>+IF(Tabla15[[#This Row],[NOMBRE DE LA CAUSA 2018]]=0,0,1)</f>
        <v>1</v>
      </c>
      <c r="E365" s="1">
        <f>+E364+Tabla15[[#This Row],[NOMBRE DE LA CAUSA 2019]]</f>
        <v>363</v>
      </c>
      <c r="F365" s="1">
        <f>+Tabla15[[#This Row],[0]]*Tabla15[[#This Row],[NOMBRE DE LA CAUSA 2019]]</f>
        <v>363</v>
      </c>
      <c r="G365" s="6" t="s">
        <v>770</v>
      </c>
      <c r="H365" s="6"/>
      <c r="I365" s="8" t="s">
        <v>1146</v>
      </c>
      <c r="K365" s="8" t="s">
        <v>772</v>
      </c>
      <c r="L365" s="10" t="s">
        <v>1540</v>
      </c>
      <c r="M365" s="26">
        <v>2338</v>
      </c>
      <c r="N365" s="1" t="str">
        <f>+Tabla15[[#This Row],[NOMBRE DE LA CAUSA 2017]]</f>
        <v>INDEBIDA INSCRIPCION EN EL REGISTRO MERCANTIL</v>
      </c>
    </row>
    <row r="366" spans="1:14" ht="15" customHeight="1" x14ac:dyDescent="0.25">
      <c r="A366" s="1">
        <f>+Tabla15[[#This Row],[1]]</f>
        <v>364</v>
      </c>
      <c r="B366" s="6" t="s">
        <v>1541</v>
      </c>
      <c r="C366" s="1">
        <v>1</v>
      </c>
      <c r="D366" s="1">
        <f>+IF(Tabla15[[#This Row],[NOMBRE DE LA CAUSA 2018]]=0,0,1)</f>
        <v>1</v>
      </c>
      <c r="E366" s="1">
        <f>+E365+Tabla15[[#This Row],[NOMBRE DE LA CAUSA 2019]]</f>
        <v>364</v>
      </c>
      <c r="F366" s="1">
        <f>+Tabla15[[#This Row],[0]]*Tabla15[[#This Row],[NOMBRE DE LA CAUSA 2019]]</f>
        <v>364</v>
      </c>
      <c r="G366" s="6" t="s">
        <v>775</v>
      </c>
      <c r="H366" s="6"/>
      <c r="I366" s="6"/>
      <c r="J366" s="6" t="s">
        <v>776</v>
      </c>
      <c r="K366" s="6" t="s">
        <v>772</v>
      </c>
      <c r="L366" s="7" t="s">
        <v>1542</v>
      </c>
      <c r="M366" s="4">
        <v>789</v>
      </c>
      <c r="N366" s="1" t="str">
        <f>+Tabla15[[#This Row],[NOMBRE DE LA CAUSA 2017]]</f>
        <v>INDEBIDA LIQUIDACION DE ASIGNACION DE RETIRO</v>
      </c>
    </row>
    <row r="367" spans="1:14" ht="15" customHeight="1" x14ac:dyDescent="0.25">
      <c r="A367" s="1">
        <f>+Tabla15[[#This Row],[1]]</f>
        <v>365</v>
      </c>
      <c r="B367" s="6" t="s">
        <v>1543</v>
      </c>
      <c r="C367" s="1">
        <v>1</v>
      </c>
      <c r="D367" s="1">
        <f>+IF(Tabla15[[#This Row],[NOMBRE DE LA CAUSA 2018]]=0,0,1)</f>
        <v>1</v>
      </c>
      <c r="E367" s="1">
        <f>+E366+Tabla15[[#This Row],[NOMBRE DE LA CAUSA 2019]]</f>
        <v>365</v>
      </c>
      <c r="F367" s="1">
        <f>+Tabla15[[#This Row],[0]]*Tabla15[[#This Row],[NOMBRE DE LA CAUSA 2019]]</f>
        <v>365</v>
      </c>
      <c r="G367" s="6" t="s">
        <v>775</v>
      </c>
      <c r="H367" s="6"/>
      <c r="I367" s="6"/>
      <c r="J367" s="6" t="s">
        <v>776</v>
      </c>
      <c r="K367" s="6" t="s">
        <v>772</v>
      </c>
      <c r="L367" s="7" t="s">
        <v>1544</v>
      </c>
      <c r="M367" s="4">
        <v>41</v>
      </c>
      <c r="N367" s="1" t="str">
        <f>+Tabla15[[#This Row],[NOMBRE DE LA CAUSA 2017]]</f>
        <v>INDEBIDA LIQUIDACION DE BONO PENSIONAL</v>
      </c>
    </row>
    <row r="368" spans="1:14" ht="15" customHeight="1" x14ac:dyDescent="0.25">
      <c r="A368" s="1">
        <f>+Tabla15[[#This Row],[1]]</f>
        <v>366</v>
      </c>
      <c r="B368" s="6" t="s">
        <v>1545</v>
      </c>
      <c r="C368" s="1">
        <v>1</v>
      </c>
      <c r="D368" s="1">
        <f>+IF(Tabla15[[#This Row],[NOMBRE DE LA CAUSA 2018]]=0,0,1)</f>
        <v>1</v>
      </c>
      <c r="E368" s="1">
        <f>+E367+Tabla15[[#This Row],[NOMBRE DE LA CAUSA 2019]]</f>
        <v>366</v>
      </c>
      <c r="F368" s="1">
        <f>+Tabla15[[#This Row],[0]]*Tabla15[[#This Row],[NOMBRE DE LA CAUSA 2019]]</f>
        <v>366</v>
      </c>
      <c r="G368" s="6" t="s">
        <v>775</v>
      </c>
      <c r="H368" s="6"/>
      <c r="I368" s="6"/>
      <c r="J368" s="6" t="s">
        <v>776</v>
      </c>
      <c r="K368" s="6" t="s">
        <v>772</v>
      </c>
      <c r="L368" s="7" t="s">
        <v>1546</v>
      </c>
      <c r="M368" s="4">
        <v>786</v>
      </c>
      <c r="N368" s="1" t="str">
        <f>+Tabla15[[#This Row],[NOMBRE DE LA CAUSA 2017]]</f>
        <v>INDEBIDA LIQUIDACION DE CUOTA PARTE PENSIONAL</v>
      </c>
    </row>
    <row r="369" spans="1:14" ht="15" customHeight="1" x14ac:dyDescent="0.25">
      <c r="A369" s="1">
        <f>+Tabla15[[#This Row],[1]]</f>
        <v>367</v>
      </c>
      <c r="B369" s="8" t="s">
        <v>1547</v>
      </c>
      <c r="C369" s="1">
        <v>1</v>
      </c>
      <c r="D369" s="1">
        <f>+IF(Tabla15[[#This Row],[NOMBRE DE LA CAUSA 2018]]=0,0,1)</f>
        <v>1</v>
      </c>
      <c r="E369" s="1">
        <f>+E368+Tabla15[[#This Row],[NOMBRE DE LA CAUSA 2019]]</f>
        <v>367</v>
      </c>
      <c r="F369" s="1">
        <f>+Tabla15[[#This Row],[0]]*Tabla15[[#This Row],[NOMBRE DE LA CAUSA 2019]]</f>
        <v>367</v>
      </c>
      <c r="G369" s="6" t="s">
        <v>813</v>
      </c>
      <c r="H369" s="6" t="s">
        <v>1430</v>
      </c>
      <c r="I369" s="6"/>
      <c r="J369" s="6"/>
      <c r="K369" s="8" t="s">
        <v>772</v>
      </c>
      <c r="L369" s="10" t="s">
        <v>1548</v>
      </c>
      <c r="M369" s="4">
        <v>2304</v>
      </c>
      <c r="N369" s="1" t="str">
        <f>+Tabla15[[#This Row],[NOMBRE DE LA CAUSA 2017]]</f>
        <v>INDEBIDA LIQUIDACION DE DE COSTO ACUMULADO DE ASCENSOS EN EL ESCALAFON DOCENTE</v>
      </c>
    </row>
    <row r="370" spans="1:14" ht="15" customHeight="1" x14ac:dyDescent="0.25">
      <c r="A370" s="1">
        <f>+Tabla15[[#This Row],[1]]</f>
        <v>368</v>
      </c>
      <c r="B370" s="6" t="s">
        <v>1549</v>
      </c>
      <c r="C370" s="1">
        <v>1</v>
      </c>
      <c r="D370" s="1">
        <f>+IF(Tabla15[[#This Row],[NOMBRE DE LA CAUSA 2018]]=0,0,1)</f>
        <v>1</v>
      </c>
      <c r="E370" s="1">
        <f>+E369+Tabla15[[#This Row],[NOMBRE DE LA CAUSA 2019]]</f>
        <v>368</v>
      </c>
      <c r="F370" s="1">
        <f>+Tabla15[[#This Row],[0]]*Tabla15[[#This Row],[NOMBRE DE LA CAUSA 2019]]</f>
        <v>368</v>
      </c>
      <c r="G370" s="6" t="s">
        <v>813</v>
      </c>
      <c r="H370" s="6" t="s">
        <v>1435</v>
      </c>
      <c r="I370" s="6"/>
      <c r="J370" s="6"/>
      <c r="K370" s="6" t="s">
        <v>772</v>
      </c>
      <c r="L370" s="7" t="s">
        <v>1550</v>
      </c>
      <c r="M370" s="4">
        <v>2263</v>
      </c>
      <c r="N370" s="1" t="str">
        <f>+Tabla15[[#This Row],[NOMBRE DE LA CAUSA 2017]]</f>
        <v>INDEBIDA LIQUIDACION DE HONORARIOS</v>
      </c>
    </row>
    <row r="371" spans="1:14" ht="15" customHeight="1" x14ac:dyDescent="0.25">
      <c r="A371" s="1">
        <f>+Tabla15[[#This Row],[1]]</f>
        <v>369</v>
      </c>
      <c r="B371" s="6" t="s">
        <v>1551</v>
      </c>
      <c r="C371" s="1">
        <v>1</v>
      </c>
      <c r="D371" s="1">
        <f>+IF(Tabla15[[#This Row],[NOMBRE DE LA CAUSA 2018]]=0,0,1)</f>
        <v>1</v>
      </c>
      <c r="E371" s="1">
        <f>+E370+Tabla15[[#This Row],[NOMBRE DE LA CAUSA 2019]]</f>
        <v>369</v>
      </c>
      <c r="F371" s="1">
        <f>+Tabla15[[#This Row],[0]]*Tabla15[[#This Row],[NOMBRE DE LA CAUSA 2019]]</f>
        <v>369</v>
      </c>
      <c r="G371" s="6" t="s">
        <v>770</v>
      </c>
      <c r="H371" s="6"/>
      <c r="I371" s="6"/>
      <c r="J371" s="6"/>
      <c r="K371" s="6" t="s">
        <v>772</v>
      </c>
      <c r="L371" s="7" t="s">
        <v>1552</v>
      </c>
      <c r="M371" s="4">
        <v>2216</v>
      </c>
      <c r="N371" s="1" t="str">
        <f>+Tabla15[[#This Row],[NOMBRE DE LA CAUSA 2017]]</f>
        <v>INDEBIDA LIQUIDACION DE INCREMENTO DE PENSION DE INVALIDEZ</v>
      </c>
    </row>
    <row r="372" spans="1:14" ht="15" customHeight="1" x14ac:dyDescent="0.25">
      <c r="A372" s="1">
        <f>+Tabla15[[#This Row],[1]]</f>
        <v>370</v>
      </c>
      <c r="B372" s="6" t="s">
        <v>1553</v>
      </c>
      <c r="C372" s="1">
        <v>1</v>
      </c>
      <c r="D372" s="1">
        <f>+IF(Tabla15[[#This Row],[NOMBRE DE LA CAUSA 2018]]=0,0,1)</f>
        <v>1</v>
      </c>
      <c r="E372" s="1">
        <f>+E371+Tabla15[[#This Row],[NOMBRE DE LA CAUSA 2019]]</f>
        <v>370</v>
      </c>
      <c r="F372" s="1">
        <f>+Tabla15[[#This Row],[0]]*Tabla15[[#This Row],[NOMBRE DE LA CAUSA 2019]]</f>
        <v>370</v>
      </c>
      <c r="G372" s="6" t="s">
        <v>770</v>
      </c>
      <c r="H372" s="6"/>
      <c r="I372" s="6"/>
      <c r="J372" s="6"/>
      <c r="K372" s="6" t="s">
        <v>772</v>
      </c>
      <c r="L372" s="7" t="s">
        <v>1554</v>
      </c>
      <c r="M372" s="4">
        <v>2215</v>
      </c>
      <c r="N372" s="1" t="str">
        <f>+Tabla15[[#This Row],[NOMBRE DE LA CAUSA 2017]]</f>
        <v>INDEBIDA LIQUIDACION DE INCREMENTO DE PENSION DE VEJEZ</v>
      </c>
    </row>
    <row r="373" spans="1:14" ht="15" customHeight="1" x14ac:dyDescent="0.25">
      <c r="A373" s="1">
        <f>+Tabla15[[#This Row],[1]]</f>
        <v>371</v>
      </c>
      <c r="B373" s="8" t="s">
        <v>1555</v>
      </c>
      <c r="C373" s="1">
        <v>1</v>
      </c>
      <c r="D373" s="1">
        <f>+IF(Tabla15[[#This Row],[NOMBRE DE LA CAUSA 2018]]=0,0,1)</f>
        <v>1</v>
      </c>
      <c r="E373" s="1">
        <f>+E372+Tabla15[[#This Row],[NOMBRE DE LA CAUSA 2019]]</f>
        <v>371</v>
      </c>
      <c r="F373" s="1">
        <f>+Tabla15[[#This Row],[0]]*Tabla15[[#This Row],[NOMBRE DE LA CAUSA 2019]]</f>
        <v>371</v>
      </c>
      <c r="G373" s="8" t="s">
        <v>775</v>
      </c>
      <c r="H373" s="6"/>
      <c r="I373" s="8" t="s">
        <v>1556</v>
      </c>
      <c r="J373" s="6" t="s">
        <v>776</v>
      </c>
      <c r="K373" s="6" t="s">
        <v>772</v>
      </c>
      <c r="L373" s="10" t="s">
        <v>1557</v>
      </c>
      <c r="M373" s="4">
        <v>1883</v>
      </c>
      <c r="N373" s="1" t="str">
        <f>+Tabla15[[#This Row],[NOMBRE DE LA CAUSA 2017]]</f>
        <v>INDEBIDA LIQUIDACION DE INDEMNIZACION POR DESPIDO SIN JUSTA CAUSA</v>
      </c>
    </row>
    <row r="374" spans="1:14" ht="15" customHeight="1" x14ac:dyDescent="0.25">
      <c r="A374" s="1">
        <f>+Tabla15[[#This Row],[1]]</f>
        <v>372</v>
      </c>
      <c r="B374" s="6" t="s">
        <v>1558</v>
      </c>
      <c r="C374" s="1">
        <v>1</v>
      </c>
      <c r="D374" s="1">
        <f>+IF(Tabla15[[#This Row],[NOMBRE DE LA CAUSA 2018]]=0,0,1)</f>
        <v>1</v>
      </c>
      <c r="E374" s="1">
        <f>+E373+Tabla15[[#This Row],[NOMBRE DE LA CAUSA 2019]]</f>
        <v>372</v>
      </c>
      <c r="F374" s="1">
        <f>+Tabla15[[#This Row],[0]]*Tabla15[[#This Row],[NOMBRE DE LA CAUSA 2019]]</f>
        <v>372</v>
      </c>
      <c r="G374" s="6" t="s">
        <v>770</v>
      </c>
      <c r="H374" s="6"/>
      <c r="I374" s="6"/>
      <c r="J374" s="6"/>
      <c r="K374" s="6" t="s">
        <v>772</v>
      </c>
      <c r="L374" s="7" t="s">
        <v>1559</v>
      </c>
      <c r="M374" s="4">
        <v>2278</v>
      </c>
      <c r="N374" s="1" t="str">
        <f>+Tabla15[[#This Row],[NOMBRE DE LA CAUSA 2017]]</f>
        <v>INDEBIDA LIQUIDACION DE INDEMNIZACION POR DISMINUCION DE CAPACIDAD LABORAL</v>
      </c>
    </row>
    <row r="375" spans="1:14" ht="15" customHeight="1" x14ac:dyDescent="0.25">
      <c r="A375" s="1">
        <f>+Tabla15[[#This Row],[1]]</f>
        <v>373</v>
      </c>
      <c r="B375" s="6" t="s">
        <v>1560</v>
      </c>
      <c r="C375" s="1">
        <v>1</v>
      </c>
      <c r="D375" s="1">
        <f>+IF(Tabla15[[#This Row],[NOMBRE DE LA CAUSA 2018]]=0,0,1)</f>
        <v>1</v>
      </c>
      <c r="E375" s="1">
        <f>+E374+Tabla15[[#This Row],[NOMBRE DE LA CAUSA 2019]]</f>
        <v>373</v>
      </c>
      <c r="F375" s="1">
        <f>+Tabla15[[#This Row],[0]]*Tabla15[[#This Row],[NOMBRE DE LA CAUSA 2019]]</f>
        <v>373</v>
      </c>
      <c r="G375" s="6" t="s">
        <v>770</v>
      </c>
      <c r="I375" s="6"/>
      <c r="J375" s="6"/>
      <c r="K375" s="6" t="s">
        <v>772</v>
      </c>
      <c r="L375" s="7" t="s">
        <v>1561</v>
      </c>
      <c r="M375" s="4">
        <v>2282</v>
      </c>
      <c r="N375" s="1" t="str">
        <f>+Tabla15[[#This Row],[NOMBRE DE LA CAUSA 2017]]</f>
        <v>INDEBIDA LIQUIDACION DE INDEMNIZACION POR MUERTE EN ACCIDENTE DE TRABAJO</v>
      </c>
    </row>
    <row r="376" spans="1:14" ht="15" customHeight="1" x14ac:dyDescent="0.25">
      <c r="A376" s="1">
        <f>+Tabla15[[#This Row],[1]]</f>
        <v>374</v>
      </c>
      <c r="B376" s="8" t="s">
        <v>1562</v>
      </c>
      <c r="C376" s="1">
        <v>1</v>
      </c>
      <c r="D376" s="1">
        <f>+IF(Tabla15[[#This Row],[NOMBRE DE LA CAUSA 2018]]=0,0,1)</f>
        <v>1</v>
      </c>
      <c r="E376" s="1">
        <f>+E375+Tabla15[[#This Row],[NOMBRE DE LA CAUSA 2019]]</f>
        <v>374</v>
      </c>
      <c r="F376" s="1">
        <f>+Tabla15[[#This Row],[0]]*Tabla15[[#This Row],[NOMBRE DE LA CAUSA 2019]]</f>
        <v>374</v>
      </c>
      <c r="G376" s="6" t="s">
        <v>770</v>
      </c>
      <c r="I376" s="8" t="s">
        <v>41</v>
      </c>
      <c r="J376" s="6"/>
      <c r="K376" s="8" t="s">
        <v>772</v>
      </c>
      <c r="L376" s="10" t="s">
        <v>1563</v>
      </c>
      <c r="M376" s="26">
        <v>2347</v>
      </c>
      <c r="N376" s="1" t="str">
        <f>+Tabla15[[#This Row],[NOMBRE DE LA CAUSA 2017]]</f>
        <v>INDEBIDA LIQUIDACION DE INDEMNIZACION SUSTITUTIVA DE PENSION DE SOBREVIVIENTES</v>
      </c>
    </row>
    <row r="377" spans="1:14" ht="15" customHeight="1" x14ac:dyDescent="0.25">
      <c r="A377" s="1">
        <f>+Tabla15[[#This Row],[1]]</f>
        <v>375</v>
      </c>
      <c r="B377" s="6" t="s">
        <v>1564</v>
      </c>
      <c r="C377" s="1">
        <v>1</v>
      </c>
      <c r="D377" s="1">
        <f>+IF(Tabla15[[#This Row],[NOMBRE DE LA CAUSA 2018]]=0,0,1)</f>
        <v>1</v>
      </c>
      <c r="E377" s="1">
        <f>+E376+Tabla15[[#This Row],[NOMBRE DE LA CAUSA 2019]]</f>
        <v>375</v>
      </c>
      <c r="F377" s="1">
        <f>+Tabla15[[#This Row],[0]]*Tabla15[[#This Row],[NOMBRE DE LA CAUSA 2019]]</f>
        <v>375</v>
      </c>
      <c r="G377" s="6" t="s">
        <v>775</v>
      </c>
      <c r="I377" s="6"/>
      <c r="J377" s="6" t="s">
        <v>776</v>
      </c>
      <c r="K377" s="6" t="s">
        <v>772</v>
      </c>
      <c r="L377" s="7" t="s">
        <v>1565</v>
      </c>
      <c r="M377" s="4">
        <v>819</v>
      </c>
      <c r="N377" s="1" t="str">
        <f>+Tabla15[[#This Row],[NOMBRE DE LA CAUSA 2017]]</f>
        <v>INDEBIDA LIQUIDACION DE INDEMNIZACION SUSTITUTIVA DE PENSION DE VEJEZ</v>
      </c>
    </row>
    <row r="378" spans="1:14" ht="15" customHeight="1" x14ac:dyDescent="0.25">
      <c r="A378" s="1">
        <f>+Tabla15[[#This Row],[1]]</f>
        <v>376</v>
      </c>
      <c r="B378" s="6" t="s">
        <v>1566</v>
      </c>
      <c r="C378" s="1">
        <v>1</v>
      </c>
      <c r="D378" s="1">
        <f>+IF(Tabla15[[#This Row],[NOMBRE DE LA CAUSA 2018]]=0,0,1)</f>
        <v>1</v>
      </c>
      <c r="E378" s="1">
        <f>+E377+Tabla15[[#This Row],[NOMBRE DE LA CAUSA 2019]]</f>
        <v>376</v>
      </c>
      <c r="F378" s="1">
        <f>+Tabla15[[#This Row],[0]]*Tabla15[[#This Row],[NOMBRE DE LA CAUSA 2019]]</f>
        <v>376</v>
      </c>
      <c r="G378" s="6" t="s">
        <v>813</v>
      </c>
      <c r="H378" s="1" t="s">
        <v>1567</v>
      </c>
      <c r="I378" s="6"/>
      <c r="J378" s="6"/>
      <c r="K378" s="6" t="s">
        <v>772</v>
      </c>
      <c r="L378" s="7" t="s">
        <v>1568</v>
      </c>
      <c r="M378" s="4">
        <v>2239</v>
      </c>
      <c r="N378" s="1" t="str">
        <f>+Tabla15[[#This Row],[NOMBRE DE LA CAUSA 2017]]</f>
        <v>INDEBIDA LIQUIDACION DE INTERESES SOBRE AUXILIO DE CESANTIAS</v>
      </c>
    </row>
    <row r="379" spans="1:14" ht="15" customHeight="1" x14ac:dyDescent="0.25">
      <c r="A379" s="1">
        <f>+Tabla15[[#This Row],[1]]</f>
        <v>377</v>
      </c>
      <c r="B379" s="6" t="s">
        <v>1569</v>
      </c>
      <c r="C379" s="1">
        <v>1</v>
      </c>
      <c r="D379" s="1">
        <f>+IF(Tabla15[[#This Row],[NOMBRE DE LA CAUSA 2018]]=0,0,1)</f>
        <v>1</v>
      </c>
      <c r="E379" s="1">
        <f>+E378+Tabla15[[#This Row],[NOMBRE DE LA CAUSA 2019]]</f>
        <v>377</v>
      </c>
      <c r="F379" s="1">
        <f>+Tabla15[[#This Row],[0]]*Tabla15[[#This Row],[NOMBRE DE LA CAUSA 2019]]</f>
        <v>377</v>
      </c>
      <c r="G379" s="6" t="s">
        <v>770</v>
      </c>
      <c r="I379" s="6"/>
      <c r="J379" s="6"/>
      <c r="K379" s="6" t="s">
        <v>772</v>
      </c>
      <c r="L379" s="7" t="s">
        <v>1570</v>
      </c>
      <c r="M379" s="4">
        <v>2284</v>
      </c>
      <c r="N379" s="1" t="str">
        <f>+Tabla15[[#This Row],[NOMBRE DE LA CAUSA 2017]]</f>
        <v>INDEBIDA LIQUIDACION DE LA BONIFICACION POR COMPENSACION</v>
      </c>
    </row>
    <row r="380" spans="1:14" ht="15" customHeight="1" x14ac:dyDescent="0.25">
      <c r="A380" s="1">
        <f>+Tabla15[[#This Row],[1]]</f>
        <v>378</v>
      </c>
      <c r="B380" s="8" t="s">
        <v>1571</v>
      </c>
      <c r="C380" s="1">
        <v>1</v>
      </c>
      <c r="D380" s="1">
        <f>+IF(Tabla15[[#This Row],[NOMBRE DE LA CAUSA 2018]]=0,0,1)</f>
        <v>1</v>
      </c>
      <c r="E380" s="1">
        <f>+E379+Tabla15[[#This Row],[NOMBRE DE LA CAUSA 2019]]</f>
        <v>378</v>
      </c>
      <c r="F380" s="1">
        <f>+Tabla15[[#This Row],[0]]*Tabla15[[#This Row],[NOMBRE DE LA CAUSA 2019]]</f>
        <v>378</v>
      </c>
      <c r="G380" s="6" t="s">
        <v>770</v>
      </c>
      <c r="I380" s="6"/>
      <c r="J380" s="6"/>
      <c r="K380" s="8" t="s">
        <v>772</v>
      </c>
      <c r="L380" s="10" t="s">
        <v>1572</v>
      </c>
      <c r="M380" s="4">
        <v>2309</v>
      </c>
      <c r="N380" s="1" t="str">
        <f>+Tabla15[[#This Row],[NOMBRE DE LA CAUSA 2017]]</f>
        <v>INDEBIDA LIQUIDACION DE LA PRIMA DE SEGURO DE DEPOSITO</v>
      </c>
    </row>
    <row r="381" spans="1:14" ht="15" customHeight="1" x14ac:dyDescent="0.25">
      <c r="A381" s="1">
        <f>+Tabla15[[#This Row],[1]]</f>
        <v>379</v>
      </c>
      <c r="B381" s="6" t="s">
        <v>1573</v>
      </c>
      <c r="C381" s="1">
        <v>1</v>
      </c>
      <c r="D381" s="1">
        <f>+IF(Tabla15[[#This Row],[NOMBRE DE LA CAUSA 2018]]=0,0,1)</f>
        <v>1</v>
      </c>
      <c r="E381" s="1">
        <f>+E380+Tabla15[[#This Row],[NOMBRE DE LA CAUSA 2019]]</f>
        <v>379</v>
      </c>
      <c r="F381" s="1">
        <f>+Tabla15[[#This Row],[0]]*Tabla15[[#This Row],[NOMBRE DE LA CAUSA 2019]]</f>
        <v>379</v>
      </c>
      <c r="G381" s="6" t="s">
        <v>813</v>
      </c>
      <c r="H381" s="6" t="s">
        <v>1438</v>
      </c>
      <c r="I381" s="6"/>
      <c r="J381" s="6"/>
      <c r="K381" s="6" t="s">
        <v>772</v>
      </c>
      <c r="L381" s="7" t="s">
        <v>1574</v>
      </c>
      <c r="M381" s="4">
        <v>2276</v>
      </c>
      <c r="N381" s="1" t="str">
        <f>+Tabla15[[#This Row],[NOMBRE DE LA CAUSA 2017]]</f>
        <v>INDEBIDA LIQUIDACION DE PAGO DE INCAPACIDAD MEDICA</v>
      </c>
    </row>
    <row r="382" spans="1:14" ht="15" customHeight="1" x14ac:dyDescent="0.25">
      <c r="A382" s="1">
        <f>+Tabla15[[#This Row],[1]]</f>
        <v>380</v>
      </c>
      <c r="B382" s="6" t="s">
        <v>1575</v>
      </c>
      <c r="C382" s="1">
        <v>1</v>
      </c>
      <c r="D382" s="1">
        <f>+IF(Tabla15[[#This Row],[NOMBRE DE LA CAUSA 2018]]=0,0,1)</f>
        <v>1</v>
      </c>
      <c r="E382" s="1">
        <f>+E381+Tabla15[[#This Row],[NOMBRE DE LA CAUSA 2019]]</f>
        <v>380</v>
      </c>
      <c r="F382" s="1">
        <f>+Tabla15[[#This Row],[0]]*Tabla15[[#This Row],[NOMBRE DE LA CAUSA 2019]]</f>
        <v>380</v>
      </c>
      <c r="G382" s="6" t="s">
        <v>813</v>
      </c>
      <c r="H382" s="6" t="s">
        <v>1576</v>
      </c>
      <c r="I382" s="6"/>
      <c r="J382" s="6"/>
      <c r="K382" s="6" t="s">
        <v>772</v>
      </c>
      <c r="L382" s="7" t="s">
        <v>1577</v>
      </c>
      <c r="M382" s="4">
        <v>2206</v>
      </c>
      <c r="N382" s="1" t="str">
        <f>+Tabla15[[#This Row],[NOMBRE DE LA CAUSA 2017]]</f>
        <v>INDEBIDA LIQUIDACION DE PENSION DE INVALIDEZ</v>
      </c>
    </row>
    <row r="383" spans="1:14" ht="15" customHeight="1" x14ac:dyDescent="0.25">
      <c r="A383" s="1">
        <f>+Tabla15[[#This Row],[1]]</f>
        <v>381</v>
      </c>
      <c r="B383" s="6" t="s">
        <v>1578</v>
      </c>
      <c r="C383" s="1">
        <v>1</v>
      </c>
      <c r="D383" s="1">
        <f>+IF(Tabla15[[#This Row],[NOMBRE DE LA CAUSA 2018]]=0,0,1)</f>
        <v>1</v>
      </c>
      <c r="E383" s="1">
        <f>+E382+Tabla15[[#This Row],[NOMBRE DE LA CAUSA 2019]]</f>
        <v>381</v>
      </c>
      <c r="F383" s="1">
        <f>+Tabla15[[#This Row],[0]]*Tabla15[[#This Row],[NOMBRE DE LA CAUSA 2019]]</f>
        <v>381</v>
      </c>
      <c r="G383" s="6" t="s">
        <v>813</v>
      </c>
      <c r="H383" s="6" t="s">
        <v>1576</v>
      </c>
      <c r="I383" s="6"/>
      <c r="J383" s="6"/>
      <c r="K383" s="6" t="s">
        <v>772</v>
      </c>
      <c r="L383" s="7" t="s">
        <v>1579</v>
      </c>
      <c r="M383" s="4">
        <v>2207</v>
      </c>
      <c r="N383" s="1" t="str">
        <f>+Tabla15[[#This Row],[NOMBRE DE LA CAUSA 2017]]</f>
        <v>INDEBIDA LIQUIDACION DE PENSION DE SOBREVIVIENTE</v>
      </c>
    </row>
    <row r="384" spans="1:14" ht="15" customHeight="1" x14ac:dyDescent="0.25">
      <c r="A384" s="1">
        <f>+Tabla15[[#This Row],[1]]</f>
        <v>382</v>
      </c>
      <c r="B384" s="6" t="s">
        <v>1580</v>
      </c>
      <c r="C384" s="1">
        <v>1</v>
      </c>
      <c r="D384" s="1">
        <f>+IF(Tabla15[[#This Row],[NOMBRE DE LA CAUSA 2018]]=0,0,1)</f>
        <v>1</v>
      </c>
      <c r="E384" s="1">
        <f>+E383+Tabla15[[#This Row],[NOMBRE DE LA CAUSA 2019]]</f>
        <v>382</v>
      </c>
      <c r="F384" s="1">
        <f>+Tabla15[[#This Row],[0]]*Tabla15[[#This Row],[NOMBRE DE LA CAUSA 2019]]</f>
        <v>382</v>
      </c>
      <c r="G384" s="6" t="s">
        <v>813</v>
      </c>
      <c r="H384" s="6" t="s">
        <v>1576</v>
      </c>
      <c r="I384" s="6"/>
      <c r="J384" s="6"/>
      <c r="K384" s="6" t="s">
        <v>772</v>
      </c>
      <c r="L384" s="7" t="s">
        <v>1581</v>
      </c>
      <c r="M384" s="4">
        <v>2205</v>
      </c>
      <c r="N384" s="1" t="str">
        <f>+Tabla15[[#This Row],[NOMBRE DE LA CAUSA 2017]]</f>
        <v>INDEBIDA LIQUIDACION DE PENSION DE VEJEZ</v>
      </c>
    </row>
    <row r="385" spans="1:14" ht="15" customHeight="1" x14ac:dyDescent="0.25">
      <c r="A385" s="1">
        <f>+Tabla15[[#This Row],[1]]</f>
        <v>383</v>
      </c>
      <c r="B385" s="6" t="s">
        <v>1582</v>
      </c>
      <c r="C385" s="1">
        <v>1</v>
      </c>
      <c r="D385" s="1">
        <f>+IF(Tabla15[[#This Row],[NOMBRE DE LA CAUSA 2018]]=0,0,1)</f>
        <v>1</v>
      </c>
      <c r="E385" s="1">
        <f>+E384+Tabla15[[#This Row],[NOMBRE DE LA CAUSA 2019]]</f>
        <v>383</v>
      </c>
      <c r="F385" s="1">
        <f>+Tabla15[[#This Row],[0]]*Tabla15[[#This Row],[NOMBRE DE LA CAUSA 2019]]</f>
        <v>383</v>
      </c>
      <c r="G385" s="6" t="s">
        <v>770</v>
      </c>
      <c r="H385" s="6"/>
      <c r="I385" s="6"/>
      <c r="J385" s="6"/>
      <c r="K385" s="8" t="s">
        <v>772</v>
      </c>
      <c r="L385" s="7" t="s">
        <v>1583</v>
      </c>
      <c r="M385" s="4">
        <v>2234</v>
      </c>
      <c r="N385" s="1" t="str">
        <f>+Tabla15[[#This Row],[NOMBRE DE LA CAUSA 2017]]</f>
        <v>INDEBIDA LIQUIDACION DE PENSION FAMILIAR</v>
      </c>
    </row>
    <row r="386" spans="1:14" ht="15" customHeight="1" x14ac:dyDescent="0.25">
      <c r="A386" s="1">
        <f>+Tabla15[[#This Row],[1]]</f>
        <v>384</v>
      </c>
      <c r="B386" s="6" t="s">
        <v>1584</v>
      </c>
      <c r="C386" s="1">
        <v>1</v>
      </c>
      <c r="D386" s="1">
        <f>+IF(Tabla15[[#This Row],[NOMBRE DE LA CAUSA 2018]]=0,0,1)</f>
        <v>1</v>
      </c>
      <c r="E386" s="1">
        <f>+E385+Tabla15[[#This Row],[NOMBRE DE LA CAUSA 2019]]</f>
        <v>384</v>
      </c>
      <c r="F386" s="1">
        <f>+Tabla15[[#This Row],[0]]*Tabla15[[#This Row],[NOMBRE DE LA CAUSA 2019]]</f>
        <v>384</v>
      </c>
      <c r="G386" s="6" t="s">
        <v>813</v>
      </c>
      <c r="H386" s="6" t="s">
        <v>1576</v>
      </c>
      <c r="I386" s="6"/>
      <c r="J386" s="6"/>
      <c r="K386" s="8" t="s">
        <v>772</v>
      </c>
      <c r="L386" s="10" t="s">
        <v>1585</v>
      </c>
      <c r="M386" s="4">
        <v>2318</v>
      </c>
      <c r="N386" s="1" t="str">
        <f>+Tabla15[[#This Row],[NOMBRE DE LA CAUSA 2017]]</f>
        <v>INDEBIDA LIQUIDACION DE PENSION SUSTITUTIVA</v>
      </c>
    </row>
    <row r="387" spans="1:14" ht="15" customHeight="1" x14ac:dyDescent="0.25">
      <c r="A387" s="1">
        <f>+Tabla15[[#This Row],[1]]</f>
        <v>385</v>
      </c>
      <c r="B387" s="6" t="s">
        <v>1586</v>
      </c>
      <c r="C387" s="1">
        <v>1</v>
      </c>
      <c r="D387" s="1">
        <f>+IF(Tabla15[[#This Row],[NOMBRE DE LA CAUSA 2018]]=0,0,1)</f>
        <v>1</v>
      </c>
      <c r="E387" s="1">
        <f>+E386+Tabla15[[#This Row],[NOMBRE DE LA CAUSA 2019]]</f>
        <v>385</v>
      </c>
      <c r="F387" s="1">
        <f>+Tabla15[[#This Row],[0]]*Tabla15[[#This Row],[NOMBRE DE LA CAUSA 2019]]</f>
        <v>385</v>
      </c>
      <c r="G387" s="6" t="s">
        <v>813</v>
      </c>
      <c r="H387" s="6" t="s">
        <v>1587</v>
      </c>
      <c r="I387" s="6"/>
      <c r="J387" s="6"/>
      <c r="K387" s="6" t="s">
        <v>772</v>
      </c>
      <c r="L387" s="7" t="s">
        <v>1588</v>
      </c>
      <c r="M387" s="4">
        <v>2261</v>
      </c>
      <c r="N387" s="1" t="str">
        <f>+Tabla15[[#This Row],[NOMBRE DE LA CAUSA 2017]]</f>
        <v>INDEBIDA LIQUIDACION DE PRESTACIONES SOCIALES</v>
      </c>
    </row>
    <row r="388" spans="1:14" ht="15" customHeight="1" x14ac:dyDescent="0.25">
      <c r="A388" s="1">
        <f>+Tabla15[[#This Row],[1]]</f>
        <v>386</v>
      </c>
      <c r="B388" s="6" t="s">
        <v>1589</v>
      </c>
      <c r="C388" s="1">
        <v>1</v>
      </c>
      <c r="D388" s="1">
        <f>+IF(Tabla15[[#This Row],[NOMBRE DE LA CAUSA 2018]]=0,0,1)</f>
        <v>1</v>
      </c>
      <c r="E388" s="1">
        <f>+E387+Tabla15[[#This Row],[NOMBRE DE LA CAUSA 2019]]</f>
        <v>386</v>
      </c>
      <c r="F388" s="1">
        <f>+Tabla15[[#This Row],[0]]*Tabla15[[#This Row],[NOMBRE DE LA CAUSA 2019]]</f>
        <v>386</v>
      </c>
      <c r="G388" s="6" t="s">
        <v>775</v>
      </c>
      <c r="H388" s="6"/>
      <c r="I388" s="6"/>
      <c r="J388" s="6" t="s">
        <v>776</v>
      </c>
      <c r="K388" s="6" t="s">
        <v>772</v>
      </c>
      <c r="L388" s="7" t="s">
        <v>1590</v>
      </c>
      <c r="M388" s="4">
        <v>626</v>
      </c>
      <c r="N388" s="1" t="str">
        <f>+Tabla15[[#This Row],[NOMBRE DE LA CAUSA 2017]]</f>
        <v>INDEBIDA LIQUIDACION DE PRIMA DE ACTIVIDAD</v>
      </c>
    </row>
    <row r="389" spans="1:14" ht="15" customHeight="1" x14ac:dyDescent="0.25">
      <c r="A389" s="1">
        <f>+Tabla15[[#This Row],[1]]</f>
        <v>387</v>
      </c>
      <c r="B389" s="6" t="s">
        <v>1591</v>
      </c>
      <c r="C389" s="1">
        <v>1</v>
      </c>
      <c r="D389" s="1">
        <f>+IF(Tabla15[[#This Row],[NOMBRE DE LA CAUSA 2018]]=0,0,1)</f>
        <v>1</v>
      </c>
      <c r="E389" s="1">
        <f>+E388+Tabla15[[#This Row],[NOMBRE DE LA CAUSA 2019]]</f>
        <v>387</v>
      </c>
      <c r="F389" s="1">
        <f>+Tabla15[[#This Row],[0]]*Tabla15[[#This Row],[NOMBRE DE LA CAUSA 2019]]</f>
        <v>387</v>
      </c>
      <c r="G389" s="6" t="s">
        <v>770</v>
      </c>
      <c r="H389" s="6"/>
      <c r="I389" s="6"/>
      <c r="J389" s="6"/>
      <c r="K389" s="6" t="s">
        <v>772</v>
      </c>
      <c r="L389" s="7" t="s">
        <v>1592</v>
      </c>
      <c r="M389" s="4">
        <v>2248</v>
      </c>
      <c r="N389" s="1" t="str">
        <f>+Tabla15[[#This Row],[NOMBRE DE LA CAUSA 2017]]</f>
        <v>INDEBIDA LIQUIDACION DE PRIMA DE ACTUALIZACION</v>
      </c>
    </row>
    <row r="390" spans="1:14" ht="15" customHeight="1" x14ac:dyDescent="0.25">
      <c r="A390" s="1">
        <f>+Tabla15[[#This Row],[1]]</f>
        <v>388</v>
      </c>
      <c r="B390" s="1" t="s">
        <v>1593</v>
      </c>
      <c r="C390" s="1">
        <v>1</v>
      </c>
      <c r="D390" s="1">
        <f>+IF(Tabla15[[#This Row],[NOMBRE DE LA CAUSA 2018]]=0,0,1)</f>
        <v>1</v>
      </c>
      <c r="E390" s="1">
        <f>+E389+Tabla15[[#This Row],[NOMBRE DE LA CAUSA 2019]]</f>
        <v>388</v>
      </c>
      <c r="F390" s="1">
        <f>+Tabla15[[#This Row],[0]]*Tabla15[[#This Row],[NOMBRE DE LA CAUSA 2019]]</f>
        <v>388</v>
      </c>
      <c r="G390" s="6" t="s">
        <v>770</v>
      </c>
      <c r="H390" s="6"/>
      <c r="I390" s="6"/>
      <c r="K390" s="1" t="s">
        <v>772</v>
      </c>
      <c r="L390" s="1" t="s">
        <v>1594</v>
      </c>
      <c r="M390" s="4">
        <v>2251</v>
      </c>
      <c r="N390" s="1" t="str">
        <f>+Tabla15[[#This Row],[NOMBRE DE LA CAUSA 2017]]</f>
        <v>INDEBIDA LIQUIDACION DE PRIMA DE ANTIGUEDAD</v>
      </c>
    </row>
    <row r="391" spans="1:14" ht="15" customHeight="1" x14ac:dyDescent="0.25">
      <c r="A391" s="1">
        <f>+Tabla15[[#This Row],[1]]</f>
        <v>389</v>
      </c>
      <c r="B391" s="6" t="s">
        <v>1595</v>
      </c>
      <c r="C391" s="1">
        <v>1</v>
      </c>
      <c r="D391" s="1">
        <f>+IF(Tabla15[[#This Row],[NOMBRE DE LA CAUSA 2018]]=0,0,1)</f>
        <v>1</v>
      </c>
      <c r="E391" s="1">
        <f>+E390+Tabla15[[#This Row],[NOMBRE DE LA CAUSA 2019]]</f>
        <v>389</v>
      </c>
      <c r="F391" s="1">
        <f>+Tabla15[[#This Row],[0]]*Tabla15[[#This Row],[NOMBRE DE LA CAUSA 2019]]</f>
        <v>389</v>
      </c>
      <c r="G391" s="6" t="s">
        <v>813</v>
      </c>
      <c r="H391" s="6" t="s">
        <v>1491</v>
      </c>
      <c r="I391" s="6"/>
      <c r="J391" s="6"/>
      <c r="K391" s="6" t="s">
        <v>772</v>
      </c>
      <c r="L391" s="7" t="s">
        <v>1596</v>
      </c>
      <c r="M391" s="4">
        <v>2246</v>
      </c>
      <c r="N391" s="1" t="str">
        <f>+Tabla15[[#This Row],[NOMBRE DE LA CAUSA 2017]]</f>
        <v>INDEBIDA LIQUIDACION DE PRIMA DE SERVICIOS</v>
      </c>
    </row>
    <row r="392" spans="1:14" ht="15" customHeight="1" x14ac:dyDescent="0.25">
      <c r="A392" s="1">
        <f>+Tabla15[[#This Row],[1]]</f>
        <v>390</v>
      </c>
      <c r="B392" s="1" t="s">
        <v>1597</v>
      </c>
      <c r="C392" s="1">
        <v>1</v>
      </c>
      <c r="D392" s="1">
        <f>+IF(Tabla15[[#This Row],[NOMBRE DE LA CAUSA 2018]]=0,0,1)</f>
        <v>1</v>
      </c>
      <c r="E392" s="1">
        <f>+E391+Tabla15[[#This Row],[NOMBRE DE LA CAUSA 2019]]</f>
        <v>390</v>
      </c>
      <c r="F392" s="1">
        <f>+Tabla15[[#This Row],[0]]*Tabla15[[#This Row],[NOMBRE DE LA CAUSA 2019]]</f>
        <v>390</v>
      </c>
      <c r="G392" s="6" t="s">
        <v>770</v>
      </c>
      <c r="K392" s="1" t="s">
        <v>772</v>
      </c>
      <c r="L392" s="12" t="s">
        <v>1598</v>
      </c>
      <c r="M392" s="4">
        <v>2253</v>
      </c>
      <c r="N392" s="1" t="str">
        <f>+Tabla15[[#This Row],[NOMBRE DE LA CAUSA 2017]]</f>
        <v>INDEBIDA LIQUIDACION DE PRIMA TECNICA</v>
      </c>
    </row>
    <row r="393" spans="1:14" ht="15" customHeight="1" x14ac:dyDescent="0.25">
      <c r="A393" s="1">
        <f>+Tabla15[[#This Row],[1]]</f>
        <v>391</v>
      </c>
      <c r="B393" s="6" t="s">
        <v>1599</v>
      </c>
      <c r="C393" s="1">
        <v>1</v>
      </c>
      <c r="D393" s="1">
        <f>+IF(Tabla15[[#This Row],[NOMBRE DE LA CAUSA 2018]]=0,0,1)</f>
        <v>1</v>
      </c>
      <c r="E393" s="1">
        <f>+E392+Tabla15[[#This Row],[NOMBRE DE LA CAUSA 2019]]</f>
        <v>391</v>
      </c>
      <c r="F393" s="1">
        <f>+Tabla15[[#This Row],[0]]*Tabla15[[#This Row],[NOMBRE DE LA CAUSA 2019]]</f>
        <v>391</v>
      </c>
      <c r="G393" s="6" t="s">
        <v>813</v>
      </c>
      <c r="H393" s="6" t="s">
        <v>1496</v>
      </c>
      <c r="I393" s="6"/>
      <c r="J393" s="6"/>
      <c r="K393" s="6" t="s">
        <v>772</v>
      </c>
      <c r="L393" s="1" t="s">
        <v>1600</v>
      </c>
      <c r="M393" s="4">
        <v>2232</v>
      </c>
      <c r="N393" s="1" t="str">
        <f>+Tabla15[[#This Row],[NOMBRE DE LA CAUSA 2017]]</f>
        <v>INDEBIDA LIQUIDACION DE REAJUSTE DE LA PENSION POR LEY 4 DE 1992</v>
      </c>
    </row>
    <row r="394" spans="1:14" ht="15" customHeight="1" x14ac:dyDescent="0.25">
      <c r="A394" s="1">
        <f>+Tabla15[[#This Row],[1]]</f>
        <v>392</v>
      </c>
      <c r="B394" s="8" t="s">
        <v>1601</v>
      </c>
      <c r="C394" s="1">
        <v>1</v>
      </c>
      <c r="D394" s="1">
        <f>+IF(Tabla15[[#This Row],[NOMBRE DE LA CAUSA 2018]]=0,0,1)</f>
        <v>1</v>
      </c>
      <c r="E394" s="1">
        <f>+E393+Tabla15[[#This Row],[NOMBRE DE LA CAUSA 2019]]</f>
        <v>392</v>
      </c>
      <c r="F394" s="1">
        <f>+Tabla15[[#This Row],[0]]*Tabla15[[#This Row],[NOMBRE DE LA CAUSA 2019]]</f>
        <v>392</v>
      </c>
      <c r="G394" s="8" t="s">
        <v>775</v>
      </c>
      <c r="H394" s="6"/>
      <c r="I394" s="6"/>
      <c r="J394" s="6" t="s">
        <v>776</v>
      </c>
      <c r="K394" s="6" t="s">
        <v>772</v>
      </c>
      <c r="L394" s="5" t="s">
        <v>1602</v>
      </c>
      <c r="M394" s="4">
        <v>48</v>
      </c>
      <c r="N394" s="1" t="str">
        <f>+Tabla15[[#This Row],[NOMBRE DE LA CAUSA 2017]]</f>
        <v>INDEBIDA LIQUIDACION DE REGALIAS</v>
      </c>
    </row>
    <row r="395" spans="1:14" ht="15" customHeight="1" x14ac:dyDescent="0.25">
      <c r="A395" s="1">
        <f>+Tabla15[[#This Row],[1]]</f>
        <v>393</v>
      </c>
      <c r="B395" s="6" t="s">
        <v>1603</v>
      </c>
      <c r="C395" s="1">
        <v>1</v>
      </c>
      <c r="D395" s="1">
        <f>+IF(Tabla15[[#This Row],[NOMBRE DE LA CAUSA 2018]]=0,0,1)</f>
        <v>1</v>
      </c>
      <c r="E395" s="1">
        <f>+E394+Tabla15[[#This Row],[NOMBRE DE LA CAUSA 2019]]</f>
        <v>393</v>
      </c>
      <c r="F395" s="1">
        <f>+Tabla15[[#This Row],[0]]*Tabla15[[#This Row],[NOMBRE DE LA CAUSA 2019]]</f>
        <v>393</v>
      </c>
      <c r="G395" s="6" t="s">
        <v>770</v>
      </c>
      <c r="H395" s="6"/>
      <c r="I395" s="6"/>
      <c r="J395" s="6"/>
      <c r="K395" s="6" t="s">
        <v>772</v>
      </c>
      <c r="L395" s="12" t="s">
        <v>1604</v>
      </c>
      <c r="M395" s="4">
        <v>2222</v>
      </c>
      <c r="N395" s="1" t="str">
        <f>+Tabla15[[#This Row],[NOMBRE DE LA CAUSA 2017]]</f>
        <v>INDEBIDA LIQUIDACION DE RETROACTIVO DE PENSION DE INVALIDEZ</v>
      </c>
    </row>
    <row r="396" spans="1:14" ht="15" customHeight="1" x14ac:dyDescent="0.25">
      <c r="A396" s="1">
        <f>+Tabla15[[#This Row],[1]]</f>
        <v>394</v>
      </c>
      <c r="B396" s="5" t="s">
        <v>1605</v>
      </c>
      <c r="C396" s="1">
        <v>1</v>
      </c>
      <c r="D396" s="1">
        <f>+IF(Tabla15[[#This Row],[NOMBRE DE LA CAUSA 2018]]=0,0,1)</f>
        <v>1</v>
      </c>
      <c r="E396" s="1">
        <f>+E395+Tabla15[[#This Row],[NOMBRE DE LA CAUSA 2019]]</f>
        <v>394</v>
      </c>
      <c r="F396" s="1">
        <f>+Tabla15[[#This Row],[0]]*Tabla15[[#This Row],[NOMBRE DE LA CAUSA 2019]]</f>
        <v>394</v>
      </c>
      <c r="G396" s="6" t="s">
        <v>770</v>
      </c>
      <c r="I396" s="5" t="s">
        <v>41</v>
      </c>
      <c r="K396" s="5" t="s">
        <v>772</v>
      </c>
      <c r="L396" s="5" t="s">
        <v>1606</v>
      </c>
      <c r="M396" s="26">
        <v>2350</v>
      </c>
      <c r="N396" s="1" t="str">
        <f>+Tabla15[[#This Row],[NOMBRE DE LA CAUSA 2017]]</f>
        <v>INDEBIDA LIQUIDACION DE RETROACTIVO DE PENSION DE SOBREVIVIENTE</v>
      </c>
    </row>
    <row r="397" spans="1:14" ht="15" customHeight="1" x14ac:dyDescent="0.25">
      <c r="A397" s="1">
        <f>+Tabla15[[#This Row],[1]]</f>
        <v>395</v>
      </c>
      <c r="B397" s="1" t="s">
        <v>1607</v>
      </c>
      <c r="C397" s="1">
        <v>1</v>
      </c>
      <c r="D397" s="1">
        <f>+IF(Tabla15[[#This Row],[NOMBRE DE LA CAUSA 2018]]=0,0,1)</f>
        <v>1</v>
      </c>
      <c r="E397" s="1">
        <f>+E396+Tabla15[[#This Row],[NOMBRE DE LA CAUSA 2019]]</f>
        <v>395</v>
      </c>
      <c r="F397" s="1">
        <f>+Tabla15[[#This Row],[0]]*Tabla15[[#This Row],[NOMBRE DE LA CAUSA 2019]]</f>
        <v>395</v>
      </c>
      <c r="G397" s="6" t="s">
        <v>770</v>
      </c>
      <c r="K397" s="1" t="s">
        <v>772</v>
      </c>
      <c r="L397" s="1" t="s">
        <v>1608</v>
      </c>
      <c r="M397" s="4">
        <v>2221</v>
      </c>
      <c r="N397" s="1" t="str">
        <f>+Tabla15[[#This Row],[NOMBRE DE LA CAUSA 2017]]</f>
        <v>INDEBIDA LIQUIDACION DE RETROACTIVO DE PENSION DE VEJEZ</v>
      </c>
    </row>
    <row r="398" spans="1:14" ht="15" customHeight="1" x14ac:dyDescent="0.25">
      <c r="A398" s="1">
        <f>+Tabla15[[#This Row],[1]]</f>
        <v>396</v>
      </c>
      <c r="B398" s="8" t="s">
        <v>1609</v>
      </c>
      <c r="C398" s="1">
        <v>1</v>
      </c>
      <c r="D398" s="1">
        <f>+IF(Tabla15[[#This Row],[NOMBRE DE LA CAUSA 2018]]=0,0,1)</f>
        <v>1</v>
      </c>
      <c r="E398" s="1">
        <f>+E397+Tabla15[[#This Row],[NOMBRE DE LA CAUSA 2019]]</f>
        <v>396</v>
      </c>
      <c r="F398" s="1">
        <f>+Tabla15[[#This Row],[0]]*Tabla15[[#This Row],[NOMBRE DE LA CAUSA 2019]]</f>
        <v>396</v>
      </c>
      <c r="G398" s="6" t="s">
        <v>770</v>
      </c>
      <c r="H398" s="6"/>
      <c r="I398" s="8" t="s">
        <v>41</v>
      </c>
      <c r="J398" s="6"/>
      <c r="K398" s="8" t="s">
        <v>772</v>
      </c>
      <c r="L398" s="11" t="s">
        <v>1610</v>
      </c>
      <c r="M398" s="26">
        <v>2355</v>
      </c>
      <c r="N398" s="1" t="str">
        <f>+Tabla15[[#This Row],[NOMBRE DE LA CAUSA 2017]]</f>
        <v>INDEBIDA LIQUIDACION DE RETROACTIVO DE PENSION SUSTITUTIVA</v>
      </c>
    </row>
    <row r="399" spans="1:14" ht="15" customHeight="1" x14ac:dyDescent="0.25">
      <c r="A399" s="1">
        <f>+Tabla15[[#This Row],[1]]</f>
        <v>397</v>
      </c>
      <c r="B399" s="6" t="s">
        <v>1611</v>
      </c>
      <c r="C399" s="1">
        <v>1</v>
      </c>
      <c r="D399" s="1">
        <f>+IF(Tabla15[[#This Row],[NOMBRE DE LA CAUSA 2018]]=0,0,1)</f>
        <v>1</v>
      </c>
      <c r="E399" s="1">
        <f>+E398+Tabla15[[#This Row],[NOMBRE DE LA CAUSA 2019]]</f>
        <v>397</v>
      </c>
      <c r="F399" s="1">
        <f>+Tabla15[[#This Row],[0]]*Tabla15[[#This Row],[NOMBRE DE LA CAUSA 2019]]</f>
        <v>397</v>
      </c>
      <c r="G399" s="6" t="s">
        <v>813</v>
      </c>
      <c r="H399" s="6" t="s">
        <v>1513</v>
      </c>
      <c r="I399" s="6"/>
      <c r="J399" s="6"/>
      <c r="K399" s="6" t="s">
        <v>772</v>
      </c>
      <c r="L399" s="7" t="s">
        <v>1612</v>
      </c>
      <c r="M399" s="4">
        <v>2258</v>
      </c>
      <c r="N399" s="1" t="str">
        <f>+Tabla15[[#This Row],[NOMBRE DE LA CAUSA 2017]]</f>
        <v>INDEBIDA LIQUIDACION DE SUBSIDIO DE VIVIENDA</v>
      </c>
    </row>
    <row r="400" spans="1:14" ht="15" customHeight="1" x14ac:dyDescent="0.25">
      <c r="A400" s="1">
        <f>+Tabla15[[#This Row],[1]]</f>
        <v>398</v>
      </c>
      <c r="B400" s="1" t="s">
        <v>1613</v>
      </c>
      <c r="C400" s="1">
        <v>1</v>
      </c>
      <c r="D400" s="1">
        <f>+IF(Tabla15[[#This Row],[NOMBRE DE LA CAUSA 2018]]=0,0,1)</f>
        <v>1</v>
      </c>
      <c r="E400" s="1">
        <f>+E399+Tabla15[[#This Row],[NOMBRE DE LA CAUSA 2019]]</f>
        <v>398</v>
      </c>
      <c r="F400" s="1">
        <f>+Tabla15[[#This Row],[0]]*Tabla15[[#This Row],[NOMBRE DE LA CAUSA 2019]]</f>
        <v>398</v>
      </c>
      <c r="G400" s="6" t="s">
        <v>770</v>
      </c>
      <c r="H400" s="6"/>
      <c r="I400" s="6"/>
      <c r="K400" s="1" t="s">
        <v>772</v>
      </c>
      <c r="L400" s="1" t="s">
        <v>1614</v>
      </c>
      <c r="M400" s="4">
        <v>2255</v>
      </c>
      <c r="N400" s="1" t="str">
        <f>+Tabla15[[#This Row],[NOMBRE DE LA CAUSA 2017]]</f>
        <v>INDEBIDA LIQUIDACION DE SUBSIDIO FAMILIAR</v>
      </c>
    </row>
    <row r="401" spans="1:14" ht="15" customHeight="1" x14ac:dyDescent="0.25">
      <c r="A401" s="1">
        <f>+Tabla15[[#This Row],[1]]</f>
        <v>399</v>
      </c>
      <c r="B401" s="1" t="s">
        <v>1615</v>
      </c>
      <c r="C401" s="1">
        <v>1</v>
      </c>
      <c r="D401" s="1">
        <f>+IF(Tabla15[[#This Row],[NOMBRE DE LA CAUSA 2018]]=0,0,1)</f>
        <v>1</v>
      </c>
      <c r="E401" s="1">
        <f>+E400+Tabla15[[#This Row],[NOMBRE DE LA CAUSA 2019]]</f>
        <v>399</v>
      </c>
      <c r="F401" s="1">
        <f>+Tabla15[[#This Row],[0]]*Tabla15[[#This Row],[NOMBRE DE LA CAUSA 2019]]</f>
        <v>399</v>
      </c>
      <c r="G401" s="6" t="s">
        <v>770</v>
      </c>
      <c r="H401" s="6"/>
      <c r="I401" s="6"/>
      <c r="K401" s="1" t="s">
        <v>772</v>
      </c>
      <c r="L401" s="12" t="s">
        <v>1616</v>
      </c>
      <c r="M401" s="4">
        <v>2243</v>
      </c>
      <c r="N401" s="1" t="str">
        <f>+Tabla15[[#This Row],[NOMBRE DE LA CAUSA 2017]]</f>
        <v>INDEBIDA LIQUIDACION DE SUSTITUCION DE LA ASIGNACION DE RETIRO</v>
      </c>
    </row>
    <row r="402" spans="1:14" ht="15" customHeight="1" x14ac:dyDescent="0.25">
      <c r="A402" s="1">
        <f>+Tabla15[[#This Row],[1]]</f>
        <v>400</v>
      </c>
      <c r="B402" s="6" t="s">
        <v>1617</v>
      </c>
      <c r="C402" s="1">
        <v>1</v>
      </c>
      <c r="D402" s="1">
        <f>+IF(Tabla15[[#This Row],[NOMBRE DE LA CAUSA 2018]]=0,0,1)</f>
        <v>1</v>
      </c>
      <c r="E402" s="1">
        <f>+E401+Tabla15[[#This Row],[NOMBRE DE LA CAUSA 2019]]</f>
        <v>400</v>
      </c>
      <c r="F402" s="1">
        <f>+Tabla15[[#This Row],[0]]*Tabla15[[#This Row],[NOMBRE DE LA CAUSA 2019]]</f>
        <v>400</v>
      </c>
      <c r="G402" s="6" t="s">
        <v>813</v>
      </c>
      <c r="H402" s="6" t="s">
        <v>1618</v>
      </c>
      <c r="I402" s="6"/>
      <c r="J402" s="6"/>
      <c r="K402" s="6" t="s">
        <v>772</v>
      </c>
      <c r="L402" s="1" t="s">
        <v>1619</v>
      </c>
      <c r="M402" s="4">
        <v>2237</v>
      </c>
      <c r="N402" s="1" t="str">
        <f>+Tabla15[[#This Row],[NOMBRE DE LA CAUSA 2017]]</f>
        <v>INDEBIDA LIQUIDACION DEL AUXILIO DE CESANTIAS</v>
      </c>
    </row>
    <row r="403" spans="1:14" ht="15" customHeight="1" x14ac:dyDescent="0.25">
      <c r="A403" s="1">
        <f>+Tabla15[[#This Row],[1]]</f>
        <v>401</v>
      </c>
      <c r="B403" s="6" t="s">
        <v>1620</v>
      </c>
      <c r="C403" s="1">
        <v>1</v>
      </c>
      <c r="D403" s="1">
        <f>+IF(Tabla15[[#This Row],[NOMBRE DE LA CAUSA 2018]]=0,0,1)</f>
        <v>1</v>
      </c>
      <c r="E403" s="1">
        <f>+E402+Tabla15[[#This Row],[NOMBRE DE LA CAUSA 2019]]</f>
        <v>401</v>
      </c>
      <c r="F403" s="1">
        <f>+Tabla15[[#This Row],[0]]*Tabla15[[#This Row],[NOMBRE DE LA CAUSA 2019]]</f>
        <v>401</v>
      </c>
      <c r="G403" s="6" t="s">
        <v>770</v>
      </c>
      <c r="H403" s="6"/>
      <c r="I403" s="6"/>
      <c r="J403" s="6"/>
      <c r="K403" s="6" t="s">
        <v>772</v>
      </c>
      <c r="L403" s="1" t="s">
        <v>1621</v>
      </c>
      <c r="M403" s="4">
        <v>2211</v>
      </c>
      <c r="N403" s="1" t="str">
        <f>+Tabla15[[#This Row],[NOMBRE DE LA CAUSA 2017]]</f>
        <v>INDEBIDA LIQUIDACION DEL AUXILIO FUNERARIO</v>
      </c>
    </row>
    <row r="404" spans="1:14" ht="15" customHeight="1" x14ac:dyDescent="0.25">
      <c r="A404" s="1">
        <f>+Tabla15[[#This Row],[1]]</f>
        <v>402</v>
      </c>
      <c r="B404" s="8" t="s">
        <v>1622</v>
      </c>
      <c r="C404" s="1">
        <v>1</v>
      </c>
      <c r="D404" s="1">
        <f>+IF(Tabla15[[#This Row],[NOMBRE DE LA CAUSA 2018]]=0,0,1)</f>
        <v>1</v>
      </c>
      <c r="E404" s="1">
        <f>+E403+Tabla15[[#This Row],[NOMBRE DE LA CAUSA 2019]]</f>
        <v>402</v>
      </c>
      <c r="F404" s="1">
        <f>+Tabla15[[#This Row],[0]]*Tabla15[[#This Row],[NOMBRE DE LA CAUSA 2019]]</f>
        <v>402</v>
      </c>
      <c r="G404" s="6" t="s">
        <v>770</v>
      </c>
      <c r="H404" s="6"/>
      <c r="I404" s="6"/>
      <c r="J404" s="6"/>
      <c r="K404" s="8" t="s">
        <v>772</v>
      </c>
      <c r="L404" s="10" t="s">
        <v>1623</v>
      </c>
      <c r="M404" s="4">
        <v>2308</v>
      </c>
      <c r="N404" s="1" t="str">
        <f>+Tabla15[[#This Row],[NOMBRE DE LA CAUSA 2017]]</f>
        <v>INDEBIDA OFICIALIZACION DE ENTIDAD FINANCIERA</v>
      </c>
    </row>
    <row r="405" spans="1:14" ht="15" customHeight="1" x14ac:dyDescent="0.25">
      <c r="A405" s="1">
        <f>+Tabla15[[#This Row],[1]]</f>
        <v>403</v>
      </c>
      <c r="B405" s="8" t="s">
        <v>1624</v>
      </c>
      <c r="C405" s="1">
        <v>1</v>
      </c>
      <c r="D405" s="1">
        <f>+IF(Tabla15[[#This Row],[NOMBRE DE LA CAUSA 2018]]=0,0,1)</f>
        <v>1</v>
      </c>
      <c r="E405" s="1">
        <f>+E404+Tabla15[[#This Row],[NOMBRE DE LA CAUSA 2019]]</f>
        <v>403</v>
      </c>
      <c r="F405" s="1">
        <f>+Tabla15[[#This Row],[0]]*Tabla15[[#This Row],[NOMBRE DE LA CAUSA 2019]]</f>
        <v>403</v>
      </c>
      <c r="G405" s="8" t="s">
        <v>775</v>
      </c>
      <c r="H405" s="6"/>
      <c r="I405" s="6"/>
      <c r="J405" s="6" t="s">
        <v>776</v>
      </c>
      <c r="K405" s="6" t="s">
        <v>772</v>
      </c>
      <c r="L405" s="10" t="s">
        <v>1625</v>
      </c>
      <c r="M405" s="4">
        <v>849</v>
      </c>
      <c r="N405" s="1" t="str">
        <f>+Tabla15[[#This Row],[NOMBRE DE LA CAUSA 2017]]</f>
        <v>INDEBIDA PRESTACION DE SERVICIOS FINANCIEROS</v>
      </c>
    </row>
    <row r="406" spans="1:14" ht="15" customHeight="1" x14ac:dyDescent="0.25">
      <c r="A406" s="1">
        <f>+Tabla15[[#This Row],[1]]</f>
        <v>404</v>
      </c>
      <c r="B406" s="6" t="s">
        <v>1626</v>
      </c>
      <c r="C406" s="1">
        <v>1</v>
      </c>
      <c r="D406" s="1">
        <f>+IF(Tabla15[[#This Row],[NOMBRE DE LA CAUSA 2018]]=0,0,1)</f>
        <v>1</v>
      </c>
      <c r="E406" s="1">
        <f>+E405+Tabla15[[#This Row],[NOMBRE DE LA CAUSA 2019]]</f>
        <v>404</v>
      </c>
      <c r="F406" s="1">
        <f>+Tabla15[[#This Row],[0]]*Tabla15[[#This Row],[NOMBRE DE LA CAUSA 2019]]</f>
        <v>404</v>
      </c>
      <c r="G406" s="6" t="s">
        <v>775</v>
      </c>
      <c r="H406" s="6"/>
      <c r="I406" s="6"/>
      <c r="J406" s="6" t="s">
        <v>776</v>
      </c>
      <c r="K406" s="6" t="s">
        <v>772</v>
      </c>
      <c r="L406" s="7" t="s">
        <v>1627</v>
      </c>
      <c r="M406" s="4">
        <v>374</v>
      </c>
      <c r="N406" s="1" t="str">
        <f>+Tabla15[[#This Row],[NOMBRE DE LA CAUSA 2017]]</f>
        <v>INDEBIDA PRESTACION DE SERVICIOS PUBLICOS DOMICILIARIOS</v>
      </c>
    </row>
    <row r="407" spans="1:14" ht="15" customHeight="1" x14ac:dyDescent="0.25">
      <c r="A407" s="1">
        <f>+Tabla15[[#This Row],[1]]</f>
        <v>405</v>
      </c>
      <c r="B407" s="6" t="s">
        <v>1628</v>
      </c>
      <c r="C407" s="1">
        <v>1</v>
      </c>
      <c r="D407" s="1">
        <f>+IF(Tabla15[[#This Row],[NOMBRE DE LA CAUSA 2018]]=0,0,1)</f>
        <v>1</v>
      </c>
      <c r="E407" s="1">
        <f>+E406+Tabla15[[#This Row],[NOMBRE DE LA CAUSA 2019]]</f>
        <v>405</v>
      </c>
      <c r="F407" s="1">
        <f>+Tabla15[[#This Row],[0]]*Tabla15[[#This Row],[NOMBRE DE LA CAUSA 2019]]</f>
        <v>405</v>
      </c>
      <c r="G407" s="6" t="s">
        <v>775</v>
      </c>
      <c r="H407" s="6"/>
      <c r="I407" s="6"/>
      <c r="J407" s="6" t="s">
        <v>776</v>
      </c>
      <c r="K407" s="6" t="s">
        <v>772</v>
      </c>
      <c r="L407" s="7" t="s">
        <v>1629</v>
      </c>
      <c r="M407" s="4">
        <v>518</v>
      </c>
      <c r="N407" s="1" t="str">
        <f>+Tabla15[[#This Row],[NOMBRE DE LA CAUSA 2017]]</f>
        <v>INDEBIDA PRESTACION DEL SERVICIO DE CORREO POSTAL</v>
      </c>
    </row>
    <row r="408" spans="1:14" ht="15" customHeight="1" x14ac:dyDescent="0.25">
      <c r="A408" s="1">
        <f>+Tabla15[[#This Row],[1]]</f>
        <v>406</v>
      </c>
      <c r="B408" s="5" t="s">
        <v>1630</v>
      </c>
      <c r="C408" s="1">
        <v>1</v>
      </c>
      <c r="D408" s="1">
        <f>+IF(Tabla15[[#This Row],[NOMBRE DE LA CAUSA 2018]]=0,0,1)</f>
        <v>1</v>
      </c>
      <c r="E408" s="1">
        <f>+E407+Tabla15[[#This Row],[NOMBRE DE LA CAUSA 2019]]</f>
        <v>406</v>
      </c>
      <c r="F408" s="1">
        <f>+Tabla15[[#This Row],[0]]*Tabla15[[#This Row],[NOMBRE DE LA CAUSA 2019]]</f>
        <v>406</v>
      </c>
      <c r="G408" s="6" t="s">
        <v>775</v>
      </c>
      <c r="J408" s="1" t="s">
        <v>776</v>
      </c>
      <c r="K408" s="1" t="s">
        <v>772</v>
      </c>
      <c r="L408" s="7" t="s">
        <v>1631</v>
      </c>
      <c r="M408" s="4">
        <v>359</v>
      </c>
      <c r="N408" s="1" t="str">
        <f>+Tabla15[[#This Row],[NOMBRE DE LA CAUSA 2017]]</f>
        <v>INDEBIDO MANEJO DE CADAVER</v>
      </c>
    </row>
    <row r="409" spans="1:14" ht="15" customHeight="1" x14ac:dyDescent="0.25">
      <c r="A409" s="1">
        <f>+Tabla15[[#This Row],[1]]</f>
        <v>407</v>
      </c>
      <c r="B409" s="1" t="s">
        <v>1632</v>
      </c>
      <c r="C409" s="1">
        <v>1</v>
      </c>
      <c r="D409" s="1">
        <f>+IF(Tabla15[[#This Row],[NOMBRE DE LA CAUSA 2018]]=0,0,1)</f>
        <v>1</v>
      </c>
      <c r="E409" s="1">
        <f>+E408+Tabla15[[#This Row],[NOMBRE DE LA CAUSA 2019]]</f>
        <v>407</v>
      </c>
      <c r="F409" s="1">
        <f>+Tabla15[[#This Row],[0]]*Tabla15[[#This Row],[NOMBRE DE LA CAUSA 2019]]</f>
        <v>407</v>
      </c>
      <c r="G409" s="6" t="s">
        <v>770</v>
      </c>
      <c r="H409" s="6"/>
      <c r="I409" s="6"/>
      <c r="K409" s="5" t="s">
        <v>772</v>
      </c>
      <c r="L409" s="5" t="s">
        <v>1633</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1634</v>
      </c>
      <c r="C410" s="1">
        <v>1</v>
      </c>
      <c r="D410" s="1">
        <f>+IF(Tabla15[[#This Row],[NOMBRE DE LA CAUSA 2018]]=0,0,1)</f>
        <v>1</v>
      </c>
      <c r="E410" s="1">
        <f>+E409+Tabla15[[#This Row],[NOMBRE DE LA CAUSA 2019]]</f>
        <v>408</v>
      </c>
      <c r="F410" s="1">
        <f>+Tabla15[[#This Row],[0]]*Tabla15[[#This Row],[NOMBRE DE LA CAUSA 2019]]</f>
        <v>408</v>
      </c>
      <c r="G410" s="6" t="s">
        <v>813</v>
      </c>
      <c r="H410" s="6" t="s">
        <v>1635</v>
      </c>
      <c r="I410" s="6"/>
      <c r="K410" s="1" t="s">
        <v>772</v>
      </c>
      <c r="L410" s="1" t="s">
        <v>1636</v>
      </c>
      <c r="M410" s="4">
        <v>2280</v>
      </c>
      <c r="N410" s="1" t="str">
        <f>+Tabla15[[#This Row],[NOMBRE DE LA CAUSA 2017]]</f>
        <v>INDEBIDO TRASLADO DE FUNCIONARIO PUBLICO</v>
      </c>
    </row>
    <row r="411" spans="1:14" ht="15" customHeight="1" x14ac:dyDescent="0.25">
      <c r="A411" s="1">
        <f>+Tabla15[[#This Row],[1]]</f>
        <v>409</v>
      </c>
      <c r="B411" s="6" t="s">
        <v>1637</v>
      </c>
      <c r="C411" s="1">
        <v>1</v>
      </c>
      <c r="D411" s="1">
        <f>+IF(Tabla15[[#This Row],[NOMBRE DE LA CAUSA 2018]]=0,0,1)</f>
        <v>1</v>
      </c>
      <c r="E411" s="1">
        <f>+E410+Tabla15[[#This Row],[NOMBRE DE LA CAUSA 2019]]</f>
        <v>409</v>
      </c>
      <c r="F411" s="1">
        <f>+Tabla15[[#This Row],[0]]*Tabla15[[#This Row],[NOMBRE DE LA CAUSA 2019]]</f>
        <v>409</v>
      </c>
      <c r="G411" s="6" t="s">
        <v>813</v>
      </c>
      <c r="H411" s="6" t="s">
        <v>1635</v>
      </c>
      <c r="I411" s="6"/>
      <c r="J411" s="6"/>
      <c r="K411" s="6" t="s">
        <v>772</v>
      </c>
      <c r="L411" s="7" t="s">
        <v>1638</v>
      </c>
      <c r="M411" s="4">
        <v>2281</v>
      </c>
      <c r="N411" s="1" t="str">
        <f>+Tabla15[[#This Row],[NOMBRE DE LA CAUSA 2017]]</f>
        <v>INDEBIDO TRASLADO DE TRABAJADOR OFICIAL</v>
      </c>
    </row>
    <row r="412" spans="1:14" ht="15" customHeight="1" x14ac:dyDescent="0.25">
      <c r="A412" s="1">
        <f>+Tabla15[[#This Row],[1]]</f>
        <v>410</v>
      </c>
      <c r="B412" s="6" t="s">
        <v>1639</v>
      </c>
      <c r="C412" s="1">
        <v>1</v>
      </c>
      <c r="D412" s="1">
        <f>+IF(Tabla15[[#This Row],[NOMBRE DE LA CAUSA 2018]]=0,0,1)</f>
        <v>1</v>
      </c>
      <c r="E412" s="1">
        <f>+E411+Tabla15[[#This Row],[NOMBRE DE LA CAUSA 2019]]</f>
        <v>410</v>
      </c>
      <c r="F412" s="1">
        <f>+Tabla15[[#This Row],[0]]*Tabla15[[#This Row],[NOMBRE DE LA CAUSA 2019]]</f>
        <v>410</v>
      </c>
      <c r="G412" s="6" t="s">
        <v>813</v>
      </c>
      <c r="H412" s="6" t="s">
        <v>873</v>
      </c>
      <c r="I412" s="6"/>
      <c r="J412" s="6"/>
      <c r="K412" s="6" t="s">
        <v>772</v>
      </c>
      <c r="L412" s="7" t="s">
        <v>1640</v>
      </c>
      <c r="M412" s="4">
        <v>2154</v>
      </c>
      <c r="N412" s="1" t="str">
        <f>+Tabla15[[#This Row],[NOMBRE DE LA CAUSA 2017]]</f>
        <v>LESION A ALUMNO EN ESTABLECIMIENTO EDUCATIVO</v>
      </c>
    </row>
    <row r="413" spans="1:14" ht="15" customHeight="1" x14ac:dyDescent="0.25">
      <c r="A413" s="1">
        <f>+Tabla15[[#This Row],[1]]</f>
        <v>411</v>
      </c>
      <c r="B413" s="1" t="s">
        <v>1641</v>
      </c>
      <c r="C413" s="1">
        <v>1</v>
      </c>
      <c r="D413" s="1">
        <f>+IF(Tabla15[[#This Row],[NOMBRE DE LA CAUSA 2018]]=0,0,1)</f>
        <v>1</v>
      </c>
      <c r="E413" s="1">
        <f>+E412+Tabla15[[#This Row],[NOMBRE DE LA CAUSA 2019]]</f>
        <v>411</v>
      </c>
      <c r="F413" s="1">
        <f>+Tabla15[[#This Row],[0]]*Tabla15[[#This Row],[NOMBRE DE LA CAUSA 2019]]</f>
        <v>411</v>
      </c>
      <c r="G413" s="6" t="s">
        <v>813</v>
      </c>
      <c r="H413" s="1" t="s">
        <v>849</v>
      </c>
      <c r="K413" s="1" t="s">
        <v>772</v>
      </c>
      <c r="L413" s="7" t="s">
        <v>1642</v>
      </c>
      <c r="M413" s="4">
        <v>2052</v>
      </c>
      <c r="N413" s="1" t="str">
        <f>+Tabla15[[#This Row],[NOMBRE DE LA CAUSA 2017]]</f>
        <v>LESION A CIVIL CON AERONAVE OFICIAL</v>
      </c>
    </row>
    <row r="414" spans="1:14" ht="15" customHeight="1" x14ac:dyDescent="0.25">
      <c r="A414" s="1">
        <f>+Tabla15[[#This Row],[1]]</f>
        <v>412</v>
      </c>
      <c r="B414" s="1" t="s">
        <v>1643</v>
      </c>
      <c r="C414" s="1">
        <v>1</v>
      </c>
      <c r="D414" s="1">
        <f>+IF(Tabla15[[#This Row],[NOMBRE DE LA CAUSA 2018]]=0,0,1)</f>
        <v>1</v>
      </c>
      <c r="E414" s="1">
        <f>+E413+Tabla15[[#This Row],[NOMBRE DE LA CAUSA 2019]]</f>
        <v>412</v>
      </c>
      <c r="F414" s="1">
        <f>+Tabla15[[#This Row],[0]]*Tabla15[[#This Row],[NOMBRE DE LA CAUSA 2019]]</f>
        <v>412</v>
      </c>
      <c r="G414" s="6" t="s">
        <v>775</v>
      </c>
      <c r="H414" s="6"/>
      <c r="I414" s="6"/>
      <c r="J414" s="1" t="s">
        <v>776</v>
      </c>
      <c r="K414" s="1" t="s">
        <v>772</v>
      </c>
      <c r="L414" s="1" t="s">
        <v>1644</v>
      </c>
      <c r="M414" s="4">
        <v>337</v>
      </c>
      <c r="N414" s="1" t="str">
        <f>+Tabla15[[#This Row],[NOMBRE DE LA CAUSA 2017]]</f>
        <v>LESION A CIVIL CON ARMA DE DOTACION OFICIAL</v>
      </c>
    </row>
    <row r="415" spans="1:14" ht="15" customHeight="1" x14ac:dyDescent="0.25">
      <c r="A415" s="1">
        <f>+Tabla15[[#This Row],[1]]</f>
        <v>413</v>
      </c>
      <c r="B415" s="1" t="s">
        <v>1645</v>
      </c>
      <c r="C415" s="1">
        <v>1</v>
      </c>
      <c r="D415" s="1">
        <f>+IF(Tabla15[[#This Row],[NOMBRE DE LA CAUSA 2018]]=0,0,1)</f>
        <v>1</v>
      </c>
      <c r="E415" s="1">
        <f>+E414+Tabla15[[#This Row],[NOMBRE DE LA CAUSA 2019]]</f>
        <v>413</v>
      </c>
      <c r="F415" s="1">
        <f>+Tabla15[[#This Row],[0]]*Tabla15[[#This Row],[NOMBRE DE LA CAUSA 2019]]</f>
        <v>413</v>
      </c>
      <c r="G415" s="6" t="s">
        <v>813</v>
      </c>
      <c r="H415" s="1" t="s">
        <v>854</v>
      </c>
      <c r="K415" s="1" t="s">
        <v>772</v>
      </c>
      <c r="L415" s="1" t="s">
        <v>1646</v>
      </c>
      <c r="M415" s="4">
        <v>2055</v>
      </c>
      <c r="N415" s="1" t="str">
        <f>+Tabla15[[#This Row],[NOMBRE DE LA CAUSA 2017]]</f>
        <v>LESION A CIVIL CON NAVE OFICIAL</v>
      </c>
    </row>
    <row r="416" spans="1:14" ht="15" customHeight="1" x14ac:dyDescent="0.25">
      <c r="A416" s="1">
        <f>+Tabla15[[#This Row],[1]]</f>
        <v>414</v>
      </c>
      <c r="B416" s="1" t="s">
        <v>1647</v>
      </c>
      <c r="C416" s="1">
        <v>1</v>
      </c>
      <c r="D416" s="1">
        <f>+IF(Tabla15[[#This Row],[NOMBRE DE LA CAUSA 2018]]=0,0,1)</f>
        <v>1</v>
      </c>
      <c r="E416" s="1">
        <f>+E415+Tabla15[[#This Row],[NOMBRE DE LA CAUSA 2019]]</f>
        <v>414</v>
      </c>
      <c r="F416" s="1">
        <f>+Tabla15[[#This Row],[0]]*Tabla15[[#This Row],[NOMBRE DE LA CAUSA 2019]]</f>
        <v>414</v>
      </c>
      <c r="G416" s="6" t="s">
        <v>775</v>
      </c>
      <c r="J416" s="1" t="s">
        <v>776</v>
      </c>
      <c r="K416" s="1" t="s">
        <v>772</v>
      </c>
      <c r="L416" s="1" t="s">
        <v>1648</v>
      </c>
      <c r="M416" s="4">
        <v>848</v>
      </c>
      <c r="N416" s="1" t="str">
        <f>+Tabla15[[#This Row],[NOMBRE DE LA CAUSA 2017]]</f>
        <v>LESION A CIVIL CON VEHICULO OFICIAL</v>
      </c>
    </row>
    <row r="417" spans="1:14" ht="15" customHeight="1" x14ac:dyDescent="0.25">
      <c r="A417" s="1">
        <f>+Tabla15[[#This Row],[1]]</f>
        <v>415</v>
      </c>
      <c r="B417" s="1" t="s">
        <v>1649</v>
      </c>
      <c r="C417" s="1">
        <v>1</v>
      </c>
      <c r="D417" s="1">
        <f>+IF(Tabla15[[#This Row],[NOMBRE DE LA CAUSA 2018]]=0,0,1)</f>
        <v>1</v>
      </c>
      <c r="E417" s="1">
        <f>+E416+Tabla15[[#This Row],[NOMBRE DE LA CAUSA 2019]]</f>
        <v>415</v>
      </c>
      <c r="F417" s="1">
        <f>+Tabla15[[#This Row],[0]]*Tabla15[[#This Row],[NOMBRE DE LA CAUSA 2019]]</f>
        <v>415</v>
      </c>
      <c r="G417" s="6" t="s">
        <v>813</v>
      </c>
      <c r="H417" s="1" t="s">
        <v>1650</v>
      </c>
      <c r="K417" s="1" t="s">
        <v>772</v>
      </c>
      <c r="L417" s="7" t="s">
        <v>1651</v>
      </c>
      <c r="M417" s="4">
        <v>2089</v>
      </c>
      <c r="N417" s="1" t="str">
        <f>+Tabla15[[#This Row],[NOMBRE DE LA CAUSA 2017]]</f>
        <v>LESION A CIVIL EN COMBATE O ENFRENTAMIENTO</v>
      </c>
    </row>
    <row r="418" spans="1:14" ht="15" customHeight="1" x14ac:dyDescent="0.25">
      <c r="A418" s="1">
        <f>+Tabla15[[#This Row],[1]]</f>
        <v>416</v>
      </c>
      <c r="B418" s="1" t="s">
        <v>1652</v>
      </c>
      <c r="C418" s="1">
        <v>1</v>
      </c>
      <c r="D418" s="1">
        <f>+IF(Tabla15[[#This Row],[NOMBRE DE LA CAUSA 2018]]=0,0,1)</f>
        <v>1</v>
      </c>
      <c r="E418" s="1">
        <f>+E417+Tabla15[[#This Row],[NOMBRE DE LA CAUSA 2019]]</f>
        <v>416</v>
      </c>
      <c r="F418" s="1">
        <f>+Tabla15[[#This Row],[0]]*Tabla15[[#This Row],[NOMBRE DE LA CAUSA 2019]]</f>
        <v>416</v>
      </c>
      <c r="G418" s="6" t="s">
        <v>813</v>
      </c>
      <c r="H418" s="1" t="s">
        <v>1650</v>
      </c>
      <c r="K418" s="1" t="s">
        <v>772</v>
      </c>
      <c r="L418" s="7" t="s">
        <v>1653</v>
      </c>
      <c r="M418" s="4">
        <v>2092</v>
      </c>
      <c r="N418" s="1" t="str">
        <f>+Tabla15[[#This Row],[NOMBRE DE LA CAUSA 2017]]</f>
        <v>LESION A CIVIL EN ENFRENTAMIENTO ENTRE TROPAS</v>
      </c>
    </row>
    <row r="419" spans="1:14" ht="15" customHeight="1" x14ac:dyDescent="0.25">
      <c r="A419" s="1">
        <f>+Tabla15[[#This Row],[1]]</f>
        <v>417</v>
      </c>
      <c r="B419" s="1" t="s">
        <v>1654</v>
      </c>
      <c r="C419" s="1">
        <v>1</v>
      </c>
      <c r="D419" s="1">
        <f>+IF(Tabla15[[#This Row],[NOMBRE DE LA CAUSA 2018]]=0,0,1)</f>
        <v>1</v>
      </c>
      <c r="E419" s="1">
        <f>+E418+Tabla15[[#This Row],[NOMBRE DE LA CAUSA 2019]]</f>
        <v>417</v>
      </c>
      <c r="F419" s="1">
        <f>+Tabla15[[#This Row],[0]]*Tabla15[[#This Row],[NOMBRE DE LA CAUSA 2019]]</f>
        <v>417</v>
      </c>
      <c r="G419" s="6" t="s">
        <v>813</v>
      </c>
      <c r="H419" s="1" t="s">
        <v>1650</v>
      </c>
      <c r="K419" s="1" t="s">
        <v>772</v>
      </c>
      <c r="L419" s="7" t="s">
        <v>1655</v>
      </c>
      <c r="M419" s="4">
        <v>2086</v>
      </c>
      <c r="N419" s="1" t="str">
        <f>+Tabla15[[#This Row],[NOMBRE DE LA CAUSA 2017]]</f>
        <v>LESION A CIVIL EN OPERATIVO MILITAR</v>
      </c>
    </row>
    <row r="420" spans="1:14" ht="15" customHeight="1" x14ac:dyDescent="0.25">
      <c r="A420" s="1">
        <f>+Tabla15[[#This Row],[1]]</f>
        <v>418</v>
      </c>
      <c r="B420" s="1" t="s">
        <v>1656</v>
      </c>
      <c r="C420" s="1">
        <v>1</v>
      </c>
      <c r="D420" s="1">
        <f>+IF(Tabla15[[#This Row],[NOMBRE DE LA CAUSA 2018]]=0,0,1)</f>
        <v>1</v>
      </c>
      <c r="E420" s="1">
        <f>+E419+Tabla15[[#This Row],[NOMBRE DE LA CAUSA 2019]]</f>
        <v>418</v>
      </c>
      <c r="F420" s="1">
        <f>+Tabla15[[#This Row],[0]]*Tabla15[[#This Row],[NOMBRE DE LA CAUSA 2019]]</f>
        <v>418</v>
      </c>
      <c r="G420" s="6" t="s">
        <v>775</v>
      </c>
      <c r="J420" s="1" t="s">
        <v>776</v>
      </c>
      <c r="K420" s="1" t="s">
        <v>772</v>
      </c>
      <c r="L420" s="7" t="s">
        <v>1657</v>
      </c>
      <c r="M420" s="4">
        <v>76</v>
      </c>
      <c r="N420" s="1" t="str">
        <f>+Tabla15[[#This Row],[NOMBRE DE LA CAUSA 2017]]</f>
        <v>LESION A CIVIL EN PROCEDIMIENTO DE POLICIA</v>
      </c>
    </row>
    <row r="421" spans="1:14" ht="15" customHeight="1" x14ac:dyDescent="0.25">
      <c r="A421" s="1">
        <f>+Tabla15[[#This Row],[1]]</f>
        <v>419</v>
      </c>
      <c r="B421" s="1" t="s">
        <v>1658</v>
      </c>
      <c r="C421" s="1">
        <v>1</v>
      </c>
      <c r="D421" s="1">
        <f>+IF(Tabla15[[#This Row],[NOMBRE DE LA CAUSA 2018]]=0,0,1)</f>
        <v>1</v>
      </c>
      <c r="E421" s="1">
        <f>+E420+Tabla15[[#This Row],[NOMBRE DE LA CAUSA 2019]]</f>
        <v>419</v>
      </c>
      <c r="F421" s="1">
        <f>+Tabla15[[#This Row],[0]]*Tabla15[[#This Row],[NOMBRE DE LA CAUSA 2019]]</f>
        <v>419</v>
      </c>
      <c r="G421" s="6" t="s">
        <v>813</v>
      </c>
      <c r="H421" s="1" t="s">
        <v>892</v>
      </c>
      <c r="K421" s="1" t="s">
        <v>772</v>
      </c>
      <c r="L421" s="7" t="s">
        <v>1659</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1660</v>
      </c>
      <c r="C422" s="1">
        <v>1</v>
      </c>
      <c r="D422" s="1">
        <f>+IF(Tabla15[[#This Row],[NOMBRE DE LA CAUSA 2018]]=0,0,1)</f>
        <v>1</v>
      </c>
      <c r="E422" s="1">
        <f>+E421+Tabla15[[#This Row],[NOMBRE DE LA CAUSA 2019]]</f>
        <v>420</v>
      </c>
      <c r="F422" s="1">
        <f>+Tabla15[[#This Row],[0]]*Tabla15[[#This Row],[NOMBRE DE LA CAUSA 2019]]</f>
        <v>420</v>
      </c>
      <c r="G422" s="6" t="s">
        <v>813</v>
      </c>
      <c r="H422" s="1" t="s">
        <v>895</v>
      </c>
      <c r="I422" s="6"/>
      <c r="K422" s="1" t="s">
        <v>772</v>
      </c>
      <c r="L422" s="1" t="s">
        <v>1661</v>
      </c>
      <c r="M422" s="4">
        <v>2143</v>
      </c>
      <c r="N422" s="1" t="str">
        <f>+Tabla15[[#This Row],[NOMBRE DE LA CAUSA 2017]]</f>
        <v>LESION A CIVIL POR ACTO TERRORISTA CONTRA POBLACION CIVIL</v>
      </c>
    </row>
    <row r="423" spans="1:14" ht="15" customHeight="1" x14ac:dyDescent="0.25">
      <c r="A423" s="1">
        <f>+Tabla15[[#This Row],[1]]</f>
        <v>421</v>
      </c>
      <c r="B423" s="1" t="s">
        <v>1662</v>
      </c>
      <c r="C423" s="1">
        <v>1</v>
      </c>
      <c r="D423" s="1">
        <f>+IF(Tabla15[[#This Row],[NOMBRE DE LA CAUSA 2018]]=0,0,1)</f>
        <v>1</v>
      </c>
      <c r="E423" s="1">
        <f>+E422+Tabla15[[#This Row],[NOMBRE DE LA CAUSA 2019]]</f>
        <v>421</v>
      </c>
      <c r="F423" s="1">
        <f>+Tabla15[[#This Row],[0]]*Tabla15[[#This Row],[NOMBRE DE LA CAUSA 2019]]</f>
        <v>421</v>
      </c>
      <c r="G423" s="6" t="s">
        <v>775</v>
      </c>
      <c r="I423" s="6"/>
      <c r="J423" s="1" t="s">
        <v>776</v>
      </c>
      <c r="K423" s="1" t="s">
        <v>772</v>
      </c>
      <c r="L423" s="1" t="s">
        <v>1663</v>
      </c>
      <c r="M423" s="4">
        <v>77</v>
      </c>
      <c r="N423" s="1" t="str">
        <f>+Tabla15[[#This Row],[NOMBRE DE LA CAUSA 2017]]</f>
        <v>LESION A CIVIL POR EXPLOSION DE MINA ANTIPERSONAL</v>
      </c>
    </row>
    <row r="424" spans="1:14" ht="15" customHeight="1" x14ac:dyDescent="0.25">
      <c r="A424" s="1">
        <f>+Tabla15[[#This Row],[1]]</f>
        <v>422</v>
      </c>
      <c r="B424" s="6" t="s">
        <v>1664</v>
      </c>
      <c r="C424" s="1">
        <v>1</v>
      </c>
      <c r="D424" s="1">
        <f>+IF(Tabla15[[#This Row],[NOMBRE DE LA CAUSA 2018]]=0,0,1)</f>
        <v>1</v>
      </c>
      <c r="E424" s="1">
        <f>+E423+Tabla15[[#This Row],[NOMBRE DE LA CAUSA 2019]]</f>
        <v>422</v>
      </c>
      <c r="F424" s="1">
        <f>+Tabla15[[#This Row],[0]]*Tabla15[[#This Row],[NOMBRE DE LA CAUSA 2019]]</f>
        <v>422</v>
      </c>
      <c r="G424" s="6" t="s">
        <v>775</v>
      </c>
      <c r="H424" s="6"/>
      <c r="I424" s="6"/>
      <c r="J424" s="6" t="s">
        <v>776</v>
      </c>
      <c r="K424" s="6" t="s">
        <v>772</v>
      </c>
      <c r="L424" s="7" t="s">
        <v>1665</v>
      </c>
      <c r="M424" s="4">
        <v>554</v>
      </c>
      <c r="N424" s="1" t="str">
        <f>+Tabla15[[#This Row],[NOMBRE DE LA CAUSA 2017]]</f>
        <v>LESION A CIVIL POR GRUPO ARMADO ILEGAL</v>
      </c>
    </row>
    <row r="425" spans="1:14" ht="15" customHeight="1" x14ac:dyDescent="0.25">
      <c r="A425" s="1">
        <f>+Tabla15[[#This Row],[1]]</f>
        <v>423</v>
      </c>
      <c r="B425" s="6" t="s">
        <v>1666</v>
      </c>
      <c r="C425" s="1">
        <v>1</v>
      </c>
      <c r="D425" s="1">
        <f>+IF(Tabla15[[#This Row],[NOMBRE DE LA CAUSA 2018]]=0,0,1)</f>
        <v>1</v>
      </c>
      <c r="E425" s="1">
        <f>+E424+Tabla15[[#This Row],[NOMBRE DE LA CAUSA 2019]]</f>
        <v>423</v>
      </c>
      <c r="F425" s="1">
        <f>+Tabla15[[#This Row],[0]]*Tabla15[[#This Row],[NOMBRE DE LA CAUSA 2019]]</f>
        <v>423</v>
      </c>
      <c r="G425" s="6" t="s">
        <v>775</v>
      </c>
      <c r="H425" s="6"/>
      <c r="I425" s="6"/>
      <c r="J425" s="6" t="s">
        <v>776</v>
      </c>
      <c r="K425" s="6" t="s">
        <v>772</v>
      </c>
      <c r="L425" s="1" t="s">
        <v>1667</v>
      </c>
      <c r="M425" s="4">
        <v>800</v>
      </c>
      <c r="N425" s="1" t="str">
        <f>+Tabla15[[#This Row],[NOMBRE DE LA CAUSA 2017]]</f>
        <v>LESION A CONSCRIPTO CON AERONAVE OFICIAL</v>
      </c>
    </row>
    <row r="426" spans="1:14" ht="15" customHeight="1" x14ac:dyDescent="0.25">
      <c r="A426" s="1">
        <f>+Tabla15[[#This Row],[1]]</f>
        <v>424</v>
      </c>
      <c r="B426" s="6" t="s">
        <v>1668</v>
      </c>
      <c r="C426" s="1">
        <v>1</v>
      </c>
      <c r="D426" s="1">
        <f>+IF(Tabla15[[#This Row],[NOMBRE DE LA CAUSA 2018]]=0,0,1)</f>
        <v>1</v>
      </c>
      <c r="E426" s="1">
        <f>+E425+Tabla15[[#This Row],[NOMBRE DE LA CAUSA 2019]]</f>
        <v>424</v>
      </c>
      <c r="F426" s="1">
        <f>+Tabla15[[#This Row],[0]]*Tabla15[[#This Row],[NOMBRE DE LA CAUSA 2019]]</f>
        <v>424</v>
      </c>
      <c r="G426" s="6" t="s">
        <v>775</v>
      </c>
      <c r="H426" s="6"/>
      <c r="I426" s="6"/>
      <c r="J426" s="6" t="s">
        <v>776</v>
      </c>
      <c r="K426" s="6" t="s">
        <v>772</v>
      </c>
      <c r="L426" s="7" t="s">
        <v>1669</v>
      </c>
      <c r="M426" s="4">
        <v>316</v>
      </c>
      <c r="N426" s="1" t="str">
        <f>+Tabla15[[#This Row],[NOMBRE DE LA CAUSA 2017]]</f>
        <v>LESION A CONSCRIPTO CON ARMA DE DOTACION OFICIAL</v>
      </c>
    </row>
    <row r="427" spans="1:14" ht="15" customHeight="1" x14ac:dyDescent="0.25">
      <c r="A427" s="1">
        <f>+Tabla15[[#This Row],[1]]</f>
        <v>425</v>
      </c>
      <c r="B427" s="1" t="s">
        <v>1670</v>
      </c>
      <c r="C427" s="1">
        <v>1</v>
      </c>
      <c r="D427" s="1">
        <f>+IF(Tabla15[[#This Row],[NOMBRE DE LA CAUSA 2018]]=0,0,1)</f>
        <v>1</v>
      </c>
      <c r="E427" s="1">
        <f>+E426+Tabla15[[#This Row],[NOMBRE DE LA CAUSA 2019]]</f>
        <v>425</v>
      </c>
      <c r="F427" s="1">
        <f>+Tabla15[[#This Row],[0]]*Tabla15[[#This Row],[NOMBRE DE LA CAUSA 2019]]</f>
        <v>425</v>
      </c>
      <c r="G427" s="6" t="s">
        <v>770</v>
      </c>
      <c r="K427" s="1" t="s">
        <v>772</v>
      </c>
      <c r="L427" s="12" t="s">
        <v>1671</v>
      </c>
      <c r="M427" s="4">
        <v>2060</v>
      </c>
      <c r="N427" s="1" t="str">
        <f>+Tabla15[[#This Row],[NOMBRE DE LA CAUSA 2017]]</f>
        <v>LESION A CONSCRIPTO CON NAVE OFICIAL</v>
      </c>
    </row>
    <row r="428" spans="1:14" ht="15" customHeight="1" x14ac:dyDescent="0.25">
      <c r="A428" s="1">
        <f>+Tabla15[[#This Row],[1]]</f>
        <v>426</v>
      </c>
      <c r="B428" s="1" t="s">
        <v>1672</v>
      </c>
      <c r="C428" s="1">
        <v>1</v>
      </c>
      <c r="D428" s="1">
        <f>+IF(Tabla15[[#This Row],[NOMBRE DE LA CAUSA 2018]]=0,0,1)</f>
        <v>1</v>
      </c>
      <c r="E428" s="1">
        <f>+E427+Tabla15[[#This Row],[NOMBRE DE LA CAUSA 2019]]</f>
        <v>426</v>
      </c>
      <c r="F428" s="1">
        <f>+Tabla15[[#This Row],[0]]*Tabla15[[#This Row],[NOMBRE DE LA CAUSA 2019]]</f>
        <v>426</v>
      </c>
      <c r="G428" s="6" t="s">
        <v>775</v>
      </c>
      <c r="J428" s="1" t="s">
        <v>776</v>
      </c>
      <c r="K428" s="1" t="s">
        <v>772</v>
      </c>
      <c r="L428" s="12" t="s">
        <v>1673</v>
      </c>
      <c r="M428" s="4">
        <v>798</v>
      </c>
      <c r="N428" s="1" t="str">
        <f>+Tabla15[[#This Row],[NOMBRE DE LA CAUSA 2017]]</f>
        <v>LESION A CONSCRIPTO CON VEHICULO OFICIAL</v>
      </c>
    </row>
    <row r="429" spans="1:14" ht="15" customHeight="1" x14ac:dyDescent="0.25">
      <c r="A429" s="1">
        <f>+Tabla15[[#This Row],[1]]</f>
        <v>427</v>
      </c>
      <c r="B429" s="1" t="s">
        <v>1674</v>
      </c>
      <c r="C429" s="1">
        <v>1</v>
      </c>
      <c r="D429" s="1">
        <f>+IF(Tabla15[[#This Row],[NOMBRE DE LA CAUSA 2018]]=0,0,1)</f>
        <v>1</v>
      </c>
      <c r="E429" s="1">
        <f>+E428+Tabla15[[#This Row],[NOMBRE DE LA CAUSA 2019]]</f>
        <v>427</v>
      </c>
      <c r="F429" s="1">
        <f>+Tabla15[[#This Row],[0]]*Tabla15[[#This Row],[NOMBRE DE LA CAUSA 2019]]</f>
        <v>427</v>
      </c>
      <c r="G429" s="6" t="s">
        <v>770</v>
      </c>
      <c r="K429" s="1" t="s">
        <v>772</v>
      </c>
      <c r="L429" s="12" t="s">
        <v>1675</v>
      </c>
      <c r="M429" s="4">
        <v>2061</v>
      </c>
      <c r="N429" s="1" t="str">
        <f>+Tabla15[[#This Row],[NOMBRE DE LA CAUSA 2017]]</f>
        <v>LESION A CONSCRIPTO DERIVADA DE LA PRESTACION DEL SERVICIO DE SALUD</v>
      </c>
    </row>
    <row r="430" spans="1:14" ht="15" customHeight="1" x14ac:dyDescent="0.25">
      <c r="A430" s="1">
        <f>+Tabla15[[#This Row],[1]]</f>
        <v>428</v>
      </c>
      <c r="B430" s="1" t="s">
        <v>1676</v>
      </c>
      <c r="C430" s="1">
        <v>1</v>
      </c>
      <c r="D430" s="1">
        <f>+IF(Tabla15[[#This Row],[NOMBRE DE LA CAUSA 2018]]=0,0,1)</f>
        <v>1</v>
      </c>
      <c r="E430" s="1">
        <f>+E429+Tabla15[[#This Row],[NOMBRE DE LA CAUSA 2019]]</f>
        <v>428</v>
      </c>
      <c r="F430" s="1">
        <f>+Tabla15[[#This Row],[0]]*Tabla15[[#This Row],[NOMBRE DE LA CAUSA 2019]]</f>
        <v>428</v>
      </c>
      <c r="G430" s="6" t="s">
        <v>775</v>
      </c>
      <c r="J430" s="1" t="s">
        <v>776</v>
      </c>
      <c r="K430" s="1" t="s">
        <v>772</v>
      </c>
      <c r="L430" s="7" t="s">
        <v>1677</v>
      </c>
      <c r="M430" s="4">
        <v>557</v>
      </c>
      <c r="N430" s="1" t="str">
        <f>+Tabla15[[#This Row],[NOMBRE DE LA CAUSA 2017]]</f>
        <v>LESION A CONSCRIPTO DURANTE INSTRUCCION</v>
      </c>
    </row>
    <row r="431" spans="1:14" ht="15" customHeight="1" x14ac:dyDescent="0.25">
      <c r="A431" s="1">
        <f>+Tabla15[[#This Row],[1]]</f>
        <v>429</v>
      </c>
      <c r="B431" s="1" t="s">
        <v>1678</v>
      </c>
      <c r="C431" s="1">
        <v>1</v>
      </c>
      <c r="D431" s="1">
        <f>+IF(Tabla15[[#This Row],[NOMBRE DE LA CAUSA 2018]]=0,0,1)</f>
        <v>1</v>
      </c>
      <c r="E431" s="1">
        <f>+E430+Tabla15[[#This Row],[NOMBRE DE LA CAUSA 2019]]</f>
        <v>429</v>
      </c>
      <c r="F431" s="1">
        <f>+Tabla15[[#This Row],[0]]*Tabla15[[#This Row],[NOMBRE DE LA CAUSA 2019]]</f>
        <v>429</v>
      </c>
      <c r="G431" s="6" t="s">
        <v>813</v>
      </c>
      <c r="H431" s="1" t="s">
        <v>1679</v>
      </c>
      <c r="K431" s="1" t="s">
        <v>772</v>
      </c>
      <c r="L431" s="7" t="s">
        <v>1680</v>
      </c>
      <c r="M431" s="4">
        <v>2065</v>
      </c>
      <c r="N431" s="1" t="str">
        <f>+Tabla15[[#This Row],[NOMBRE DE LA CAUSA 2017]]</f>
        <v>LESION A CONSCRIPTO EN COMBATE O ENFRENTAMIENTO</v>
      </c>
    </row>
    <row r="432" spans="1:14" ht="15" customHeight="1" x14ac:dyDescent="0.25">
      <c r="A432" s="1">
        <f>+Tabla15[[#This Row],[1]]</f>
        <v>430</v>
      </c>
      <c r="B432" s="1" t="s">
        <v>1681</v>
      </c>
      <c r="C432" s="1">
        <v>1</v>
      </c>
      <c r="D432" s="1">
        <f>+IF(Tabla15[[#This Row],[NOMBRE DE LA CAUSA 2018]]=0,0,1)</f>
        <v>1</v>
      </c>
      <c r="E432" s="1">
        <f>+E431+Tabla15[[#This Row],[NOMBRE DE LA CAUSA 2019]]</f>
        <v>430</v>
      </c>
      <c r="F432" s="1">
        <f>+Tabla15[[#This Row],[0]]*Tabla15[[#This Row],[NOMBRE DE LA CAUSA 2019]]</f>
        <v>430</v>
      </c>
      <c r="G432" s="6" t="s">
        <v>813</v>
      </c>
      <c r="H432" s="1" t="s">
        <v>1679</v>
      </c>
      <c r="K432" s="1" t="s">
        <v>772</v>
      </c>
      <c r="L432" s="7" t="s">
        <v>1682</v>
      </c>
      <c r="M432" s="4">
        <v>2067</v>
      </c>
      <c r="N432" s="1" t="str">
        <f>+Tabla15[[#This Row],[NOMBRE DE LA CAUSA 2017]]</f>
        <v>LESION A CONSCRIPTO EN ENFRENTAMIENTO ENTRE TROPAS</v>
      </c>
    </row>
    <row r="433" spans="1:14" ht="15" customHeight="1" x14ac:dyDescent="0.25">
      <c r="A433" s="1">
        <f>+Tabla15[[#This Row],[1]]</f>
        <v>431</v>
      </c>
      <c r="B433" s="1" t="s">
        <v>1683</v>
      </c>
      <c r="C433" s="1">
        <v>1</v>
      </c>
      <c r="D433" s="1">
        <f>+IF(Tabla15[[#This Row],[NOMBRE DE LA CAUSA 2018]]=0,0,1)</f>
        <v>1</v>
      </c>
      <c r="E433" s="1">
        <f>+E432+Tabla15[[#This Row],[NOMBRE DE LA CAUSA 2019]]</f>
        <v>431</v>
      </c>
      <c r="F433" s="1">
        <f>+Tabla15[[#This Row],[0]]*Tabla15[[#This Row],[NOMBRE DE LA CAUSA 2019]]</f>
        <v>431</v>
      </c>
      <c r="G433" s="6" t="s">
        <v>813</v>
      </c>
      <c r="H433" s="1" t="s">
        <v>1679</v>
      </c>
      <c r="K433" s="1" t="s">
        <v>772</v>
      </c>
      <c r="L433" s="7" t="s">
        <v>1684</v>
      </c>
      <c r="M433" s="4">
        <v>2063</v>
      </c>
      <c r="N433" s="1" t="str">
        <f>+Tabla15[[#This Row],[NOMBRE DE LA CAUSA 2017]]</f>
        <v>LESION A CONSCRIPTO EN OPERATIVO MILITAR</v>
      </c>
    </row>
    <row r="434" spans="1:14" ht="15" customHeight="1" x14ac:dyDescent="0.25">
      <c r="A434" s="1">
        <f>+Tabla15[[#This Row],[1]]</f>
        <v>432</v>
      </c>
      <c r="B434" s="6" t="s">
        <v>1685</v>
      </c>
      <c r="C434" s="1">
        <v>1</v>
      </c>
      <c r="D434" s="1">
        <f>+IF(Tabla15[[#This Row],[NOMBRE DE LA CAUSA 2018]]=0,0,1)</f>
        <v>1</v>
      </c>
      <c r="E434" s="1">
        <f>+E433+Tabla15[[#This Row],[NOMBRE DE LA CAUSA 2019]]</f>
        <v>432</v>
      </c>
      <c r="F434" s="1">
        <f>+Tabla15[[#This Row],[0]]*Tabla15[[#This Row],[NOMBRE DE LA CAUSA 2019]]</f>
        <v>432</v>
      </c>
      <c r="G434" s="6" t="s">
        <v>813</v>
      </c>
      <c r="H434" s="6" t="s">
        <v>1679</v>
      </c>
      <c r="I434" s="6"/>
      <c r="J434" s="6"/>
      <c r="K434" s="6" t="s">
        <v>772</v>
      </c>
      <c r="L434" s="7" t="s">
        <v>1686</v>
      </c>
      <c r="M434" s="4">
        <v>2068</v>
      </c>
      <c r="N434" s="1" t="str">
        <f>+Tabla15[[#This Row],[NOMBRE DE LA CAUSA 2017]]</f>
        <v>LESION A CONSCRIPTO EN PROCEDIMIENTO DE POLICIA</v>
      </c>
    </row>
    <row r="435" spans="1:14" ht="15" customHeight="1" x14ac:dyDescent="0.25">
      <c r="A435" s="1">
        <f>+Tabla15[[#This Row],[1]]</f>
        <v>433</v>
      </c>
      <c r="B435" s="6" t="s">
        <v>1687</v>
      </c>
      <c r="C435" s="1">
        <v>1</v>
      </c>
      <c r="D435" s="1">
        <f>+IF(Tabla15[[#This Row],[NOMBRE DE LA CAUSA 2018]]=0,0,1)</f>
        <v>1</v>
      </c>
      <c r="E435" s="1">
        <f>+E434+Tabla15[[#This Row],[NOMBRE DE LA CAUSA 2019]]</f>
        <v>433</v>
      </c>
      <c r="F435" s="1">
        <f>+Tabla15[[#This Row],[0]]*Tabla15[[#This Row],[NOMBRE DE LA CAUSA 2019]]</f>
        <v>433</v>
      </c>
      <c r="G435" s="6" t="s">
        <v>775</v>
      </c>
      <c r="H435" s="6"/>
      <c r="I435" s="6"/>
      <c r="J435" s="6" t="s">
        <v>776</v>
      </c>
      <c r="K435" s="6" t="s">
        <v>772</v>
      </c>
      <c r="L435" s="7" t="s">
        <v>1688</v>
      </c>
      <c r="M435" s="4">
        <v>747</v>
      </c>
      <c r="N435" s="1" t="str">
        <f>+Tabla15[[#This Row],[NOMBRE DE LA CAUSA 2017]]</f>
        <v>LESION A CONSCRIPTO POR ACTO TERRORISTA</v>
      </c>
    </row>
    <row r="436" spans="1:14" ht="15" customHeight="1" x14ac:dyDescent="0.25">
      <c r="A436" s="1">
        <f>+Tabla15[[#This Row],[1]]</f>
        <v>434</v>
      </c>
      <c r="B436" s="6" t="s">
        <v>1689</v>
      </c>
      <c r="C436" s="1">
        <v>1</v>
      </c>
      <c r="D436" s="1">
        <f>+IF(Tabla15[[#This Row],[NOMBRE DE LA CAUSA 2018]]=0,0,1)</f>
        <v>1</v>
      </c>
      <c r="E436" s="1">
        <f>+E435+Tabla15[[#This Row],[NOMBRE DE LA CAUSA 2019]]</f>
        <v>434</v>
      </c>
      <c r="F436" s="1">
        <f>+Tabla15[[#This Row],[0]]*Tabla15[[#This Row],[NOMBRE DE LA CAUSA 2019]]</f>
        <v>434</v>
      </c>
      <c r="G436" s="6" t="s">
        <v>775</v>
      </c>
      <c r="H436" s="6"/>
      <c r="I436" s="6"/>
      <c r="J436" s="6" t="s">
        <v>776</v>
      </c>
      <c r="K436" s="6" t="s">
        <v>772</v>
      </c>
      <c r="L436" s="7" t="s">
        <v>1690</v>
      </c>
      <c r="M436" s="4">
        <v>550</v>
      </c>
      <c r="N436" s="1" t="str">
        <f>+Tabla15[[#This Row],[NOMBRE DE LA CAUSA 2017]]</f>
        <v>LESION A CONSCRIPTO POR EXPLOSION DE MINA ANTIPERSONAL</v>
      </c>
    </row>
    <row r="437" spans="1:14" ht="15" customHeight="1" x14ac:dyDescent="0.25">
      <c r="A437" s="1">
        <f>+Tabla15[[#This Row],[1]]</f>
        <v>435</v>
      </c>
      <c r="B437" s="6" t="s">
        <v>1691</v>
      </c>
      <c r="C437" s="1">
        <v>1</v>
      </c>
      <c r="D437" s="1">
        <f>+IF(Tabla15[[#This Row],[NOMBRE DE LA CAUSA 2018]]=0,0,1)</f>
        <v>1</v>
      </c>
      <c r="E437" s="1">
        <f>+E436+Tabla15[[#This Row],[NOMBRE DE LA CAUSA 2019]]</f>
        <v>435</v>
      </c>
      <c r="F437" s="1">
        <f>+Tabla15[[#This Row],[0]]*Tabla15[[#This Row],[NOMBRE DE LA CAUSA 2019]]</f>
        <v>435</v>
      </c>
      <c r="G437" s="6" t="s">
        <v>775</v>
      </c>
      <c r="H437" s="6"/>
      <c r="I437" s="6"/>
      <c r="J437" s="6" t="s">
        <v>776</v>
      </c>
      <c r="K437" s="6" t="s">
        <v>772</v>
      </c>
      <c r="L437" s="7" t="s">
        <v>1692</v>
      </c>
      <c r="M437" s="4">
        <v>794</v>
      </c>
      <c r="N437" s="1" t="str">
        <f>+Tabla15[[#This Row],[NOMBRE DE LA CAUSA 2017]]</f>
        <v>LESION A MIEMBRO VOLUNTARIO DE LA FUERZA PUBLICA CON AERONAVE OFICIAL</v>
      </c>
    </row>
    <row r="438" spans="1:14" ht="15" customHeight="1" x14ac:dyDescent="0.25">
      <c r="A438" s="1">
        <f>+Tabla15[[#This Row],[1]]</f>
        <v>436</v>
      </c>
      <c r="B438" s="6" t="s">
        <v>1693</v>
      </c>
      <c r="C438" s="1">
        <v>1</v>
      </c>
      <c r="D438" s="1">
        <f>+IF(Tabla15[[#This Row],[NOMBRE DE LA CAUSA 2018]]=0,0,1)</f>
        <v>1</v>
      </c>
      <c r="E438" s="1">
        <f>+E437+Tabla15[[#This Row],[NOMBRE DE LA CAUSA 2019]]</f>
        <v>436</v>
      </c>
      <c r="F438" s="1">
        <f>+Tabla15[[#This Row],[0]]*Tabla15[[#This Row],[NOMBRE DE LA CAUSA 2019]]</f>
        <v>436</v>
      </c>
      <c r="G438" s="6" t="s">
        <v>775</v>
      </c>
      <c r="H438" s="6"/>
      <c r="I438" s="6"/>
      <c r="J438" s="6" t="s">
        <v>776</v>
      </c>
      <c r="K438" s="6" t="s">
        <v>772</v>
      </c>
      <c r="L438" s="7" t="s">
        <v>1694</v>
      </c>
      <c r="M438" s="4">
        <v>322</v>
      </c>
      <c r="N438" s="1" t="str">
        <f>+Tabla15[[#This Row],[NOMBRE DE LA CAUSA 2017]]</f>
        <v>LESION A MIEMBRO VOLUNTARIO DE LA FUERZA PUBLICA CON ARMA DE DOTACION OFICIAL</v>
      </c>
    </row>
    <row r="439" spans="1:14" ht="15" customHeight="1" x14ac:dyDescent="0.25">
      <c r="A439" s="1">
        <f>+Tabla15[[#This Row],[1]]</f>
        <v>437</v>
      </c>
      <c r="B439" s="6" t="s">
        <v>1695</v>
      </c>
      <c r="C439" s="1">
        <v>1</v>
      </c>
      <c r="D439" s="1">
        <f>+IF(Tabla15[[#This Row],[NOMBRE DE LA CAUSA 2018]]=0,0,1)</f>
        <v>1</v>
      </c>
      <c r="E439" s="1">
        <f>+E438+Tabla15[[#This Row],[NOMBRE DE LA CAUSA 2019]]</f>
        <v>437</v>
      </c>
      <c r="F439" s="1">
        <f>+Tabla15[[#This Row],[0]]*Tabla15[[#This Row],[NOMBRE DE LA CAUSA 2019]]</f>
        <v>437</v>
      </c>
      <c r="G439" s="6" t="s">
        <v>770</v>
      </c>
      <c r="I439" s="6"/>
      <c r="J439" s="6"/>
      <c r="K439" s="6" t="s">
        <v>772</v>
      </c>
      <c r="L439" s="7" t="s">
        <v>1696</v>
      </c>
      <c r="M439" s="4">
        <v>2084</v>
      </c>
      <c r="N439" s="1" t="str">
        <f>+Tabla15[[#This Row],[NOMBRE DE LA CAUSA 2017]]</f>
        <v>LESION A MIEMBRO VOLUNTARIO DE LA FUERZA PUBLICA CON ARMA DE USO PERSONAL</v>
      </c>
    </row>
    <row r="440" spans="1:14" ht="15" customHeight="1" x14ac:dyDescent="0.25">
      <c r="A440" s="1">
        <f>+Tabla15[[#This Row],[1]]</f>
        <v>438</v>
      </c>
      <c r="B440" s="6" t="s">
        <v>1697</v>
      </c>
      <c r="C440" s="1">
        <v>1</v>
      </c>
      <c r="D440" s="1">
        <f>+IF(Tabla15[[#This Row],[NOMBRE DE LA CAUSA 2018]]=0,0,1)</f>
        <v>1</v>
      </c>
      <c r="E440" s="1">
        <f>+E439+Tabla15[[#This Row],[NOMBRE DE LA CAUSA 2019]]</f>
        <v>438</v>
      </c>
      <c r="F440" s="1">
        <f>+Tabla15[[#This Row],[0]]*Tabla15[[#This Row],[NOMBRE DE LA CAUSA 2019]]</f>
        <v>438</v>
      </c>
      <c r="G440" s="6" t="s">
        <v>775</v>
      </c>
      <c r="I440" s="6"/>
      <c r="J440" s="1" t="s">
        <v>776</v>
      </c>
      <c r="K440" s="1" t="s">
        <v>772</v>
      </c>
      <c r="L440" s="7" t="s">
        <v>1698</v>
      </c>
      <c r="M440" s="4">
        <v>796</v>
      </c>
      <c r="N440" s="1" t="str">
        <f>+Tabla15[[#This Row],[NOMBRE DE LA CAUSA 2017]]</f>
        <v>LESION A MIEMBRO VOLUNTARIO DE LA FUERZA PUBLICA CON NAVE OFICIAL</v>
      </c>
    </row>
    <row r="441" spans="1:14" ht="15" customHeight="1" x14ac:dyDescent="0.25">
      <c r="A441" s="1">
        <f>+Tabla15[[#This Row],[1]]</f>
        <v>439</v>
      </c>
      <c r="B441" s="1" t="s">
        <v>1699</v>
      </c>
      <c r="C441" s="1">
        <v>1</v>
      </c>
      <c r="D441" s="1">
        <f>+IF(Tabla15[[#This Row],[NOMBRE DE LA CAUSA 2018]]=0,0,1)</f>
        <v>1</v>
      </c>
      <c r="E441" s="1">
        <f>+E440+Tabla15[[#This Row],[NOMBRE DE LA CAUSA 2019]]</f>
        <v>439</v>
      </c>
      <c r="F441" s="1">
        <f>+Tabla15[[#This Row],[0]]*Tabla15[[#This Row],[NOMBRE DE LA CAUSA 2019]]</f>
        <v>439</v>
      </c>
      <c r="G441" s="6" t="s">
        <v>775</v>
      </c>
      <c r="I441" s="6"/>
      <c r="J441" s="1" t="s">
        <v>776</v>
      </c>
      <c r="K441" s="1" t="s">
        <v>772</v>
      </c>
      <c r="L441" s="7" t="s">
        <v>1700</v>
      </c>
      <c r="M441" s="4">
        <v>792</v>
      </c>
      <c r="N441" s="1" t="str">
        <f>+Tabla15[[#This Row],[NOMBRE DE LA CAUSA 2017]]</f>
        <v>LESION A MIEMBRO VOLUNTARIO DE LA FUERZA PUBLICA CON VEHICULO OFICIAL</v>
      </c>
    </row>
    <row r="442" spans="1:14" ht="15" customHeight="1" x14ac:dyDescent="0.25">
      <c r="A442" s="1">
        <f>+Tabla15[[#This Row],[1]]</f>
        <v>440</v>
      </c>
      <c r="B442" s="6" t="s">
        <v>1701</v>
      </c>
      <c r="C442" s="1">
        <v>1</v>
      </c>
      <c r="D442" s="1">
        <f>+IF(Tabla15[[#This Row],[NOMBRE DE LA CAUSA 2018]]=0,0,1)</f>
        <v>1</v>
      </c>
      <c r="E442" s="1">
        <f>+E441+Tabla15[[#This Row],[NOMBRE DE LA CAUSA 2019]]</f>
        <v>440</v>
      </c>
      <c r="F442" s="1">
        <f>+Tabla15[[#This Row],[0]]*Tabla15[[#This Row],[NOMBRE DE LA CAUSA 2019]]</f>
        <v>440</v>
      </c>
      <c r="G442" s="6" t="s">
        <v>770</v>
      </c>
      <c r="K442" s="1" t="s">
        <v>772</v>
      </c>
      <c r="L442" s="7" t="s">
        <v>1702</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1703</v>
      </c>
      <c r="C443" s="1">
        <v>1</v>
      </c>
      <c r="D443" s="1">
        <f>+IF(Tabla15[[#This Row],[NOMBRE DE LA CAUSA 2018]]=0,0,1)</f>
        <v>1</v>
      </c>
      <c r="E443" s="1">
        <f>+E442+Tabla15[[#This Row],[NOMBRE DE LA CAUSA 2019]]</f>
        <v>441</v>
      </c>
      <c r="F443" s="1">
        <f>+Tabla15[[#This Row],[0]]*Tabla15[[#This Row],[NOMBRE DE LA CAUSA 2019]]</f>
        <v>441</v>
      </c>
      <c r="G443" s="6" t="s">
        <v>775</v>
      </c>
      <c r="J443" s="1" t="s">
        <v>776</v>
      </c>
      <c r="K443" s="1" t="s">
        <v>772</v>
      </c>
      <c r="L443" s="7" t="s">
        <v>1704</v>
      </c>
      <c r="M443" s="4">
        <v>558</v>
      </c>
      <c r="N443" s="1" t="str">
        <f>+Tabla15[[#This Row],[NOMBRE DE LA CAUSA 2017]]</f>
        <v>LESION A MIEMBRO VOLUNTARIO DE LA FUERZA PUBLICA DURANTE INSTRUCCION</v>
      </c>
    </row>
    <row r="444" spans="1:14" ht="15" customHeight="1" x14ac:dyDescent="0.25">
      <c r="A444" s="1">
        <f>+Tabla15[[#This Row],[1]]</f>
        <v>442</v>
      </c>
      <c r="B444" s="6" t="s">
        <v>1705</v>
      </c>
      <c r="C444" s="1">
        <v>1</v>
      </c>
      <c r="D444" s="1">
        <f>+IF(Tabla15[[#This Row],[NOMBRE DE LA CAUSA 2018]]=0,0,1)</f>
        <v>1</v>
      </c>
      <c r="E444" s="1">
        <f>+E443+Tabla15[[#This Row],[NOMBRE DE LA CAUSA 2019]]</f>
        <v>442</v>
      </c>
      <c r="F444" s="1">
        <f>+Tabla15[[#This Row],[0]]*Tabla15[[#This Row],[NOMBRE DE LA CAUSA 2019]]</f>
        <v>442</v>
      </c>
      <c r="G444" s="6" t="s">
        <v>813</v>
      </c>
      <c r="H444" s="1" t="s">
        <v>1706</v>
      </c>
      <c r="K444" s="1" t="s">
        <v>772</v>
      </c>
      <c r="L444" s="7" t="s">
        <v>1707</v>
      </c>
      <c r="M444" s="4">
        <v>2078</v>
      </c>
      <c r="N444" s="1" t="str">
        <f>+Tabla15[[#This Row],[NOMBRE DE LA CAUSA 2017]]</f>
        <v>LESION A MIEMBRO VOLUNTARIO DE LA FUERZA PUBLICA EN COMBATE O ENFRENTAMIENTO</v>
      </c>
    </row>
    <row r="445" spans="1:14" ht="15" customHeight="1" x14ac:dyDescent="0.25">
      <c r="A445" s="1">
        <f>+Tabla15[[#This Row],[1]]</f>
        <v>443</v>
      </c>
      <c r="B445" s="6" t="s">
        <v>1708</v>
      </c>
      <c r="C445" s="1">
        <v>1</v>
      </c>
      <c r="D445" s="1">
        <f>+IF(Tabla15[[#This Row],[NOMBRE DE LA CAUSA 2018]]=0,0,1)</f>
        <v>1</v>
      </c>
      <c r="E445" s="1">
        <f>+E444+Tabla15[[#This Row],[NOMBRE DE LA CAUSA 2019]]</f>
        <v>443</v>
      </c>
      <c r="F445" s="1">
        <f>+Tabla15[[#This Row],[0]]*Tabla15[[#This Row],[NOMBRE DE LA CAUSA 2019]]</f>
        <v>443</v>
      </c>
      <c r="G445" s="6" t="s">
        <v>813</v>
      </c>
      <c r="H445" s="6" t="s">
        <v>1706</v>
      </c>
      <c r="I445" s="6"/>
      <c r="J445" s="6"/>
      <c r="K445" s="6" t="s">
        <v>772</v>
      </c>
      <c r="L445" s="7" t="s">
        <v>1709</v>
      </c>
      <c r="M445" s="4">
        <v>2080</v>
      </c>
      <c r="N445" s="1" t="str">
        <f>+Tabla15[[#This Row],[NOMBRE DE LA CAUSA 2017]]</f>
        <v>LESION A MIEMBRO VOLUNTARIO DE LA FUERZA PUBLICA EN ENFRENTAMIENTO ENTRE TROPAS</v>
      </c>
    </row>
    <row r="446" spans="1:14" ht="15" customHeight="1" x14ac:dyDescent="0.25">
      <c r="A446" s="1">
        <f>+Tabla15[[#This Row],[1]]</f>
        <v>444</v>
      </c>
      <c r="B446" s="6" t="s">
        <v>1710</v>
      </c>
      <c r="C446" s="1">
        <v>1</v>
      </c>
      <c r="D446" s="1">
        <f>+IF(Tabla15[[#This Row],[NOMBRE DE LA CAUSA 2018]]=0,0,1)</f>
        <v>1</v>
      </c>
      <c r="E446" s="1">
        <f>+E445+Tabla15[[#This Row],[NOMBRE DE LA CAUSA 2019]]</f>
        <v>444</v>
      </c>
      <c r="F446" s="1">
        <f>+Tabla15[[#This Row],[0]]*Tabla15[[#This Row],[NOMBRE DE LA CAUSA 2019]]</f>
        <v>444</v>
      </c>
      <c r="G446" s="6" t="s">
        <v>813</v>
      </c>
      <c r="H446" s="6" t="s">
        <v>1706</v>
      </c>
      <c r="I446" s="6"/>
      <c r="J446" s="6"/>
      <c r="K446" s="6" t="s">
        <v>772</v>
      </c>
      <c r="L446" s="7" t="s">
        <v>1711</v>
      </c>
      <c r="M446" s="4">
        <v>2076</v>
      </c>
      <c r="N446" s="1" t="str">
        <f>+Tabla15[[#This Row],[NOMBRE DE LA CAUSA 2017]]</f>
        <v>LESION A MIEMBRO VOLUNTARIO DE LA FUERZA PUBLICA EN OPERATIVO MILITAR</v>
      </c>
    </row>
    <row r="447" spans="1:14" ht="15" customHeight="1" x14ac:dyDescent="0.25">
      <c r="A447" s="1">
        <f>+Tabla15[[#This Row],[1]]</f>
        <v>445</v>
      </c>
      <c r="B447" s="6" t="s">
        <v>1712</v>
      </c>
      <c r="C447" s="1">
        <v>1</v>
      </c>
      <c r="D447" s="1">
        <f>+IF(Tabla15[[#This Row],[NOMBRE DE LA CAUSA 2018]]=0,0,1)</f>
        <v>1</v>
      </c>
      <c r="E447" s="1">
        <f>+E446+Tabla15[[#This Row],[NOMBRE DE LA CAUSA 2019]]</f>
        <v>445</v>
      </c>
      <c r="F447" s="1">
        <f>+Tabla15[[#This Row],[0]]*Tabla15[[#This Row],[NOMBRE DE LA CAUSA 2019]]</f>
        <v>445</v>
      </c>
      <c r="G447" s="6" t="s">
        <v>813</v>
      </c>
      <c r="H447" s="6" t="s">
        <v>1706</v>
      </c>
      <c r="I447" s="6"/>
      <c r="J447" s="6"/>
      <c r="K447" s="6" t="s">
        <v>772</v>
      </c>
      <c r="L447" s="7" t="s">
        <v>1713</v>
      </c>
      <c r="M447" s="4">
        <v>2081</v>
      </c>
      <c r="N447" s="1" t="str">
        <f>+Tabla15[[#This Row],[NOMBRE DE LA CAUSA 2017]]</f>
        <v>LESION A MIEMBRO VOLUNTARIO DE LA FUERZA PUBLICA EN PROCEDIMIENTO DE POLICIA</v>
      </c>
    </row>
    <row r="448" spans="1:14" ht="15" customHeight="1" x14ac:dyDescent="0.25">
      <c r="A448" s="1">
        <f>+Tabla15[[#This Row],[1]]</f>
        <v>446</v>
      </c>
      <c r="B448" s="1" t="s">
        <v>1714</v>
      </c>
      <c r="C448" s="1">
        <v>1</v>
      </c>
      <c r="D448" s="1">
        <f>+IF(Tabla15[[#This Row],[NOMBRE DE LA CAUSA 2018]]=0,0,1)</f>
        <v>1</v>
      </c>
      <c r="E448" s="1">
        <f>+E447+Tabla15[[#This Row],[NOMBRE DE LA CAUSA 2019]]</f>
        <v>446</v>
      </c>
      <c r="F448" s="1">
        <f>+Tabla15[[#This Row],[0]]*Tabla15[[#This Row],[NOMBRE DE LA CAUSA 2019]]</f>
        <v>446</v>
      </c>
      <c r="G448" s="6" t="s">
        <v>775</v>
      </c>
      <c r="J448" s="1" t="s">
        <v>776</v>
      </c>
      <c r="K448" s="1" t="s">
        <v>772</v>
      </c>
      <c r="L448" s="1" t="s">
        <v>1715</v>
      </c>
      <c r="M448" s="4">
        <v>746</v>
      </c>
      <c r="N448" s="1" t="str">
        <f>+Tabla15[[#This Row],[NOMBRE DE LA CAUSA 2017]]</f>
        <v>LESION A MIEMBRO VOLUNTARIO DE LA FUERZA PUBLICA POR ACTO TERRORISTA</v>
      </c>
    </row>
    <row r="449" spans="1:14" ht="15" customHeight="1" x14ac:dyDescent="0.25">
      <c r="A449" s="1">
        <f>+Tabla15[[#This Row],[1]]</f>
        <v>447</v>
      </c>
      <c r="B449" s="1" t="s">
        <v>1716</v>
      </c>
      <c r="C449" s="1">
        <v>1</v>
      </c>
      <c r="D449" s="1">
        <f>+IF(Tabla15[[#This Row],[NOMBRE DE LA CAUSA 2018]]=0,0,1)</f>
        <v>1</v>
      </c>
      <c r="E449" s="1">
        <f>+E448+Tabla15[[#This Row],[NOMBRE DE LA CAUSA 2019]]</f>
        <v>447</v>
      </c>
      <c r="F449" s="1">
        <f>+Tabla15[[#This Row],[0]]*Tabla15[[#This Row],[NOMBRE DE LA CAUSA 2019]]</f>
        <v>447</v>
      </c>
      <c r="G449" s="6" t="s">
        <v>775</v>
      </c>
      <c r="J449" s="1" t="s">
        <v>776</v>
      </c>
      <c r="K449" s="1" t="s">
        <v>772</v>
      </c>
      <c r="L449" s="1" t="s">
        <v>1717</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1718</v>
      </c>
      <c r="C450" s="1">
        <v>1</v>
      </c>
      <c r="D450" s="1">
        <f>+IF(Tabla15[[#This Row],[NOMBRE DE LA CAUSA 2018]]=0,0,1)</f>
        <v>1</v>
      </c>
      <c r="E450" s="1">
        <f>+E449+Tabla15[[#This Row],[NOMBRE DE LA CAUSA 2019]]</f>
        <v>448</v>
      </c>
      <c r="F450" s="1">
        <f>+Tabla15[[#This Row],[0]]*Tabla15[[#This Row],[NOMBRE DE LA CAUSA 2019]]</f>
        <v>448</v>
      </c>
      <c r="G450" s="6" t="s">
        <v>775</v>
      </c>
      <c r="H450" s="6"/>
      <c r="I450" s="6"/>
      <c r="J450" s="6" t="s">
        <v>776</v>
      </c>
      <c r="K450" s="6" t="s">
        <v>772</v>
      </c>
      <c r="L450" s="1" t="s">
        <v>1719</v>
      </c>
      <c r="M450" s="4">
        <v>417</v>
      </c>
      <c r="N450" s="1" t="str">
        <f>+Tabla15[[#This Row],[NOMBRE DE LA CAUSA 2017]]</f>
        <v>LESION A OPERADOR POR EJECUCION DE OBRA PUBLICA</v>
      </c>
    </row>
    <row r="451" spans="1:14" ht="15" customHeight="1" x14ac:dyDescent="0.25">
      <c r="A451" s="1">
        <f>+Tabla15[[#This Row],[1]]</f>
        <v>449</v>
      </c>
      <c r="B451" s="6" t="s">
        <v>1720</v>
      </c>
      <c r="C451" s="1">
        <v>1</v>
      </c>
      <c r="D451" s="1">
        <f>+IF(Tabla15[[#This Row],[NOMBRE DE LA CAUSA 2018]]=0,0,1)</f>
        <v>1</v>
      </c>
      <c r="E451" s="1">
        <f>+E450+Tabla15[[#This Row],[NOMBRE DE LA CAUSA 2019]]</f>
        <v>449</v>
      </c>
      <c r="F451" s="1">
        <f>+Tabla15[[#This Row],[0]]*Tabla15[[#This Row],[NOMBRE DE LA CAUSA 2019]]</f>
        <v>449</v>
      </c>
      <c r="G451" s="6" t="s">
        <v>813</v>
      </c>
      <c r="H451" s="1" t="s">
        <v>873</v>
      </c>
      <c r="I451" s="6"/>
      <c r="J451" s="6"/>
      <c r="K451" s="6" t="s">
        <v>772</v>
      </c>
      <c r="L451" s="24" t="s">
        <v>1721</v>
      </c>
      <c r="M451" s="4">
        <v>2156</v>
      </c>
      <c r="N451" s="1" t="str">
        <f>+Tabla15[[#This Row],[NOMBRE DE LA CAUSA 2017]]</f>
        <v>LESION A PERSONAL DOCENTE O ADMINISTRATIVO EN ESTABLECIMIENTO EDUCATIVO</v>
      </c>
    </row>
    <row r="452" spans="1:14" ht="15" customHeight="1" x14ac:dyDescent="0.25">
      <c r="A452" s="1">
        <f>+Tabla15[[#This Row],[1]]</f>
        <v>450</v>
      </c>
      <c r="B452" s="6" t="s">
        <v>1722</v>
      </c>
      <c r="C452" s="1">
        <v>1</v>
      </c>
      <c r="D452" s="1">
        <f>+IF(Tabla15[[#This Row],[NOMBRE DE LA CAUSA 2018]]=0,0,1)</f>
        <v>1</v>
      </c>
      <c r="E452" s="1">
        <f>+E451+Tabla15[[#This Row],[NOMBRE DE LA CAUSA 2019]]</f>
        <v>450</v>
      </c>
      <c r="F452" s="1">
        <f>+Tabla15[[#This Row],[0]]*Tabla15[[#This Row],[NOMBRE DE LA CAUSA 2019]]</f>
        <v>450</v>
      </c>
      <c r="G452" s="6" t="s">
        <v>813</v>
      </c>
      <c r="H452" s="1" t="s">
        <v>1723</v>
      </c>
      <c r="I452" s="6"/>
      <c r="J452" s="6"/>
      <c r="K452" s="6" t="s">
        <v>772</v>
      </c>
      <c r="L452" s="24" t="s">
        <v>1724</v>
      </c>
      <c r="M452" s="4">
        <v>2095</v>
      </c>
      <c r="N452" s="1" t="str">
        <f>+Tabla15[[#This Row],[NOMBRE DE LA CAUSA 2017]]</f>
        <v>LESION A RECLUSO CAUSADA POR AGENTES DEL ESTADO</v>
      </c>
    </row>
    <row r="453" spans="1:14" ht="15" customHeight="1" x14ac:dyDescent="0.25">
      <c r="A453" s="1">
        <f>+Tabla15[[#This Row],[1]]</f>
        <v>451</v>
      </c>
      <c r="B453" s="6" t="s">
        <v>1725</v>
      </c>
      <c r="C453" s="1">
        <v>1</v>
      </c>
      <c r="D453" s="1">
        <f>+IF(Tabla15[[#This Row],[NOMBRE DE LA CAUSA 2018]]=0,0,1)</f>
        <v>1</v>
      </c>
      <c r="E453" s="1">
        <f>+E452+Tabla15[[#This Row],[NOMBRE DE LA CAUSA 2019]]</f>
        <v>451</v>
      </c>
      <c r="F453" s="1">
        <f>+Tabla15[[#This Row],[0]]*Tabla15[[#This Row],[NOMBRE DE LA CAUSA 2019]]</f>
        <v>451</v>
      </c>
      <c r="G453" s="6" t="s">
        <v>813</v>
      </c>
      <c r="H453" s="1" t="s">
        <v>1723</v>
      </c>
      <c r="I453" s="6"/>
      <c r="J453" s="6"/>
      <c r="K453" s="6" t="s">
        <v>772</v>
      </c>
      <c r="L453" s="24" t="s">
        <v>1726</v>
      </c>
      <c r="M453" s="4">
        <v>2097</v>
      </c>
      <c r="N453" s="1" t="str">
        <f>+Tabla15[[#This Row],[NOMBRE DE LA CAUSA 2017]]</f>
        <v>LESION A RECLUSO CAUSADA POR OTRO RECLUSO</v>
      </c>
    </row>
    <row r="454" spans="1:14" ht="15" customHeight="1" x14ac:dyDescent="0.25">
      <c r="A454" s="1">
        <f>+Tabla15[[#This Row],[1]]</f>
        <v>452</v>
      </c>
      <c r="B454" s="6" t="s">
        <v>1727</v>
      </c>
      <c r="C454" s="1">
        <v>1</v>
      </c>
      <c r="D454" s="1">
        <f>+IF(Tabla15[[#This Row],[NOMBRE DE LA CAUSA 2018]]=0,0,1)</f>
        <v>1</v>
      </c>
      <c r="E454" s="1">
        <f>+E453+Tabla15[[#This Row],[NOMBRE DE LA CAUSA 2019]]</f>
        <v>452</v>
      </c>
      <c r="F454" s="1">
        <f>+Tabla15[[#This Row],[0]]*Tabla15[[#This Row],[NOMBRE DE LA CAUSA 2019]]</f>
        <v>452</v>
      </c>
      <c r="G454" s="6" t="s">
        <v>813</v>
      </c>
      <c r="H454" s="1" t="s">
        <v>1723</v>
      </c>
      <c r="I454" s="6"/>
      <c r="J454" s="6"/>
      <c r="K454" s="6" t="s">
        <v>772</v>
      </c>
      <c r="L454" s="1" t="s">
        <v>1728</v>
      </c>
      <c r="M454" s="4">
        <v>2096</v>
      </c>
      <c r="N454" s="1" t="str">
        <f>+Tabla15[[#This Row],[NOMBRE DE LA CAUSA 2017]]</f>
        <v>LESION A RECLUSO CAUSADA POR TERCEROS</v>
      </c>
    </row>
    <row r="455" spans="1:14" ht="15" customHeight="1" x14ac:dyDescent="0.25">
      <c r="A455" s="1">
        <f>+Tabla15[[#This Row],[1]]</f>
        <v>453</v>
      </c>
      <c r="B455" s="6" t="s">
        <v>1729</v>
      </c>
      <c r="C455" s="1">
        <v>1</v>
      </c>
      <c r="D455" s="1">
        <f>+IF(Tabla15[[#This Row],[NOMBRE DE LA CAUSA 2018]]=0,0,1)</f>
        <v>1</v>
      </c>
      <c r="E455" s="1">
        <f>+E454+Tabla15[[#This Row],[NOMBRE DE LA CAUSA 2019]]</f>
        <v>453</v>
      </c>
      <c r="F455" s="1">
        <f>+Tabla15[[#This Row],[0]]*Tabla15[[#This Row],[NOMBRE DE LA CAUSA 2019]]</f>
        <v>453</v>
      </c>
      <c r="G455" s="6" t="s">
        <v>813</v>
      </c>
      <c r="H455" s="1" t="s">
        <v>1723</v>
      </c>
      <c r="K455" s="1" t="s">
        <v>772</v>
      </c>
      <c r="L455" s="1" t="s">
        <v>1730</v>
      </c>
      <c r="M455" s="4">
        <v>2100</v>
      </c>
      <c r="N455" s="1" t="str">
        <f>+Tabla15[[#This Row],[NOMBRE DE LA CAUSA 2017]]</f>
        <v>LESION A RECLUSO DERIVADA DE LA PRESTACION DEL SERVICIO DE SALUD</v>
      </c>
    </row>
    <row r="456" spans="1:14" ht="15" customHeight="1" x14ac:dyDescent="0.25">
      <c r="A456" s="1">
        <f>+Tabla15[[#This Row],[1]]</f>
        <v>454</v>
      </c>
      <c r="B456" s="6" t="s">
        <v>1731</v>
      </c>
      <c r="C456" s="1">
        <v>1</v>
      </c>
      <c r="D456" s="1">
        <f>+IF(Tabla15[[#This Row],[NOMBRE DE LA CAUSA 2018]]=0,0,1)</f>
        <v>1</v>
      </c>
      <c r="E456" s="1">
        <f>+E455+Tabla15[[#This Row],[NOMBRE DE LA CAUSA 2019]]</f>
        <v>454</v>
      </c>
      <c r="F456" s="1">
        <f>+Tabla15[[#This Row],[0]]*Tabla15[[#This Row],[NOMBRE DE LA CAUSA 2019]]</f>
        <v>454</v>
      </c>
      <c r="G456" s="6" t="s">
        <v>775</v>
      </c>
      <c r="I456" s="6"/>
      <c r="J456" s="1" t="s">
        <v>776</v>
      </c>
      <c r="K456" s="1" t="s">
        <v>772</v>
      </c>
      <c r="L456" s="1" t="s">
        <v>1732</v>
      </c>
      <c r="M456" s="4">
        <v>734</v>
      </c>
      <c r="N456" s="1" t="str">
        <f>+Tabla15[[#This Row],[NOMBRE DE LA CAUSA 2017]]</f>
        <v>LESION A TERCERO POR EJECUCION DE OBRA PUBLICA</v>
      </c>
    </row>
    <row r="457" spans="1:14" ht="15" customHeight="1" x14ac:dyDescent="0.25">
      <c r="A457" s="1">
        <f>+Tabla15[[#This Row],[1]]</f>
        <v>455</v>
      </c>
      <c r="B457" s="6" t="s">
        <v>1733</v>
      </c>
      <c r="C457" s="1">
        <v>1</v>
      </c>
      <c r="D457" s="1">
        <f>+IF(Tabla15[[#This Row],[NOMBRE DE LA CAUSA 2018]]=0,0,1)</f>
        <v>1</v>
      </c>
      <c r="E457" s="1">
        <f>+E456+Tabla15[[#This Row],[NOMBRE DE LA CAUSA 2019]]</f>
        <v>455</v>
      </c>
      <c r="F457" s="1">
        <f>+Tabla15[[#This Row],[0]]*Tabla15[[#This Row],[NOMBRE DE LA CAUSA 2019]]</f>
        <v>455</v>
      </c>
      <c r="G457" s="6" t="s">
        <v>775</v>
      </c>
      <c r="I457" s="6"/>
      <c r="J457" s="6" t="s">
        <v>776</v>
      </c>
      <c r="K457" s="6" t="s">
        <v>772</v>
      </c>
      <c r="L457" s="7" t="s">
        <v>1734</v>
      </c>
      <c r="M457" s="4">
        <v>320</v>
      </c>
      <c r="N457" s="1" t="str">
        <f>+Tabla15[[#This Row],[NOMBRE DE LA CAUSA 2017]]</f>
        <v>LESION ACCIDENTAL O FORTUITA A CONSCRIPTO</v>
      </c>
    </row>
    <row r="458" spans="1:14" ht="15" customHeight="1" x14ac:dyDescent="0.25">
      <c r="A458" s="1">
        <f>+Tabla15[[#This Row],[1]]</f>
        <v>456</v>
      </c>
      <c r="B458" s="6" t="s">
        <v>1735</v>
      </c>
      <c r="C458" s="1">
        <v>1</v>
      </c>
      <c r="D458" s="1">
        <f>+IF(Tabla15[[#This Row],[NOMBRE DE LA CAUSA 2018]]=0,0,1)</f>
        <v>1</v>
      </c>
      <c r="E458" s="1">
        <f>+E457+Tabla15[[#This Row],[NOMBRE DE LA CAUSA 2019]]</f>
        <v>456</v>
      </c>
      <c r="F458" s="1">
        <f>+Tabla15[[#This Row],[0]]*Tabla15[[#This Row],[NOMBRE DE LA CAUSA 2019]]</f>
        <v>456</v>
      </c>
      <c r="G458" s="6" t="s">
        <v>775</v>
      </c>
      <c r="I458" s="6"/>
      <c r="J458" s="6" t="s">
        <v>776</v>
      </c>
      <c r="K458" s="6" t="s">
        <v>772</v>
      </c>
      <c r="L458" s="7" t="s">
        <v>1736</v>
      </c>
      <c r="M458" s="4">
        <v>464</v>
      </c>
      <c r="N458" s="1" t="str">
        <f>+Tabla15[[#This Row],[NOMBRE DE LA CAUSA 2017]]</f>
        <v>LESION ACCIDENTAL O FORTUITA A MIEMBRO VOLUNTARIO DE LA FUERZA PUBLICA</v>
      </c>
    </row>
    <row r="459" spans="1:14" ht="15" customHeight="1" x14ac:dyDescent="0.25">
      <c r="A459" s="1">
        <f>+Tabla15[[#This Row],[1]]</f>
        <v>457</v>
      </c>
      <c r="B459" s="6" t="s">
        <v>1737</v>
      </c>
      <c r="C459" s="1">
        <v>1</v>
      </c>
      <c r="D459" s="1">
        <f>+IF(Tabla15[[#This Row],[NOMBRE DE LA CAUSA 2018]]=0,0,1)</f>
        <v>1</v>
      </c>
      <c r="E459" s="1">
        <f>+E458+Tabla15[[#This Row],[NOMBRE DE LA CAUSA 2019]]</f>
        <v>457</v>
      </c>
      <c r="F459" s="1">
        <f>+Tabla15[[#This Row],[0]]*Tabla15[[#This Row],[NOMBRE DE LA CAUSA 2019]]</f>
        <v>457</v>
      </c>
      <c r="G459" s="6" t="s">
        <v>813</v>
      </c>
      <c r="H459" s="1" t="s">
        <v>1723</v>
      </c>
      <c r="I459" s="6"/>
      <c r="J459" s="6"/>
      <c r="K459" s="6" t="s">
        <v>772</v>
      </c>
      <c r="L459" s="7" t="s">
        <v>1738</v>
      </c>
      <c r="M459" s="4">
        <v>2099</v>
      </c>
      <c r="N459" s="1" t="str">
        <f>+Tabla15[[#This Row],[NOMBRE DE LA CAUSA 2017]]</f>
        <v>LESION ACCIDENTAL O FORTUITA A RECLUSO</v>
      </c>
    </row>
    <row r="460" spans="1:14" ht="15" customHeight="1" x14ac:dyDescent="0.25">
      <c r="A460" s="1">
        <f>+Tabla15[[#This Row],[1]]</f>
        <v>458</v>
      </c>
      <c r="B460" s="1" t="s">
        <v>1739</v>
      </c>
      <c r="C460" s="1">
        <v>1</v>
      </c>
      <c r="D460" s="1">
        <f>+IF(Tabla15[[#This Row],[NOMBRE DE LA CAUSA 2018]]=0,0,1)</f>
        <v>1</v>
      </c>
      <c r="E460" s="1">
        <f>+E459+Tabla15[[#This Row],[NOMBRE DE LA CAUSA 2019]]</f>
        <v>458</v>
      </c>
      <c r="F460" s="1">
        <f>+Tabla15[[#This Row],[0]]*Tabla15[[#This Row],[NOMBRE DE LA CAUSA 2019]]</f>
        <v>458</v>
      </c>
      <c r="G460" s="6" t="s">
        <v>813</v>
      </c>
      <c r="H460" s="1" t="s">
        <v>1740</v>
      </c>
      <c r="I460" s="6"/>
      <c r="K460" s="1" t="s">
        <v>772</v>
      </c>
      <c r="L460" s="1" t="s">
        <v>1741</v>
      </c>
      <c r="M460" s="4">
        <v>2058</v>
      </c>
      <c r="N460" s="1" t="str">
        <f>+Tabla15[[#This Row],[NOMBRE DE LA CAUSA 2017]]</f>
        <v>LESION AUTO INFLIGIDA DE CONSCRIPTO</v>
      </c>
    </row>
    <row r="461" spans="1:14" ht="15" customHeight="1" x14ac:dyDescent="0.25">
      <c r="A461" s="1">
        <f>+Tabla15[[#This Row],[1]]</f>
        <v>459</v>
      </c>
      <c r="B461" s="1" t="s">
        <v>1742</v>
      </c>
      <c r="C461" s="1">
        <v>1</v>
      </c>
      <c r="D461" s="1">
        <f>+IF(Tabla15[[#This Row],[NOMBRE DE LA CAUSA 2018]]=0,0,1)</f>
        <v>1</v>
      </c>
      <c r="E461" s="1">
        <f>+E460+Tabla15[[#This Row],[NOMBRE DE LA CAUSA 2019]]</f>
        <v>459</v>
      </c>
      <c r="F461" s="1">
        <f>+Tabla15[[#This Row],[0]]*Tabla15[[#This Row],[NOMBRE DE LA CAUSA 2019]]</f>
        <v>459</v>
      </c>
      <c r="G461" s="6" t="s">
        <v>813</v>
      </c>
      <c r="H461" s="1" t="s">
        <v>1743</v>
      </c>
      <c r="K461" s="1" t="s">
        <v>772</v>
      </c>
      <c r="L461" s="1" t="s">
        <v>1744</v>
      </c>
      <c r="M461" s="4">
        <v>2072</v>
      </c>
      <c r="N461" s="1" t="str">
        <f>+Tabla15[[#This Row],[NOMBRE DE LA CAUSA 2017]]</f>
        <v>LESION AUTO INFLIGIDA DE MIEMBRO VOLUNTARIO DE LA FUERZA PUBLICA</v>
      </c>
    </row>
    <row r="462" spans="1:14" ht="15" customHeight="1" x14ac:dyDescent="0.25">
      <c r="A462" s="1">
        <f>+Tabla15[[#This Row],[1]]</f>
        <v>460</v>
      </c>
      <c r="B462" s="6" t="s">
        <v>1745</v>
      </c>
      <c r="C462" s="1">
        <v>1</v>
      </c>
      <c r="D462" s="1">
        <f>+IF(Tabla15[[#This Row],[NOMBRE DE LA CAUSA 2018]]=0,0,1)</f>
        <v>1</v>
      </c>
      <c r="E462" s="1">
        <f>+E461+Tabla15[[#This Row],[NOMBRE DE LA CAUSA 2019]]</f>
        <v>460</v>
      </c>
      <c r="F462" s="1">
        <f>+Tabla15[[#This Row],[0]]*Tabla15[[#This Row],[NOMBRE DE LA CAUSA 2019]]</f>
        <v>460</v>
      </c>
      <c r="G462" s="6" t="s">
        <v>813</v>
      </c>
      <c r="H462" s="6" t="s">
        <v>1723</v>
      </c>
      <c r="I462" s="6"/>
      <c r="J462" s="6"/>
      <c r="K462" s="6" t="s">
        <v>772</v>
      </c>
      <c r="L462" s="1" t="s">
        <v>1746</v>
      </c>
      <c r="M462" s="4">
        <v>2098</v>
      </c>
      <c r="N462" s="1" t="str">
        <f>+Tabla15[[#This Row],[NOMBRE DE LA CAUSA 2017]]</f>
        <v>LESION AUTO INFLIGIDA DE RECLUSO</v>
      </c>
    </row>
    <row r="463" spans="1:14" ht="15" customHeight="1" x14ac:dyDescent="0.25">
      <c r="A463" s="1">
        <f>+Tabla15[[#This Row],[1]]</f>
        <v>461</v>
      </c>
      <c r="B463" s="6" t="s">
        <v>1747</v>
      </c>
      <c r="C463" s="1">
        <v>1</v>
      </c>
      <c r="D463" s="1">
        <f>+IF(Tabla15[[#This Row],[NOMBRE DE LA CAUSA 2018]]=0,0,1)</f>
        <v>1</v>
      </c>
      <c r="E463" s="1">
        <f>+E462+Tabla15[[#This Row],[NOMBRE DE LA CAUSA 2019]]</f>
        <v>461</v>
      </c>
      <c r="F463" s="1">
        <f>+Tabla15[[#This Row],[0]]*Tabla15[[#This Row],[NOMBRE DE LA CAUSA 2019]]</f>
        <v>461</v>
      </c>
      <c r="G463" s="6" t="s">
        <v>770</v>
      </c>
      <c r="I463" s="6"/>
      <c r="J463" s="6"/>
      <c r="K463" s="6" t="s">
        <v>772</v>
      </c>
      <c r="L463" s="1" t="s">
        <v>1748</v>
      </c>
      <c r="M463" s="4">
        <v>2191</v>
      </c>
      <c r="N463" s="1" t="str">
        <f>+Tabla15[[#This Row],[NOMBRE DE LA CAUSA 2017]]</f>
        <v>LESION DE CONSCRIPTO POR DESCONOCIDOS</v>
      </c>
    </row>
    <row r="464" spans="1:14" ht="15" customHeight="1" x14ac:dyDescent="0.25">
      <c r="A464" s="1">
        <f>+Tabla15[[#This Row],[1]]</f>
        <v>462</v>
      </c>
      <c r="B464" s="6" t="s">
        <v>1749</v>
      </c>
      <c r="C464" s="1">
        <v>1</v>
      </c>
      <c r="D464" s="1">
        <f>+IF(Tabla15[[#This Row],[NOMBRE DE LA CAUSA 2018]]=0,0,1)</f>
        <v>1</v>
      </c>
      <c r="E464" s="1">
        <f>+E463+Tabla15[[#This Row],[NOMBRE DE LA CAUSA 2019]]</f>
        <v>462</v>
      </c>
      <c r="F464" s="1">
        <f>+Tabla15[[#This Row],[0]]*Tabla15[[#This Row],[NOMBRE DE LA CAUSA 2019]]</f>
        <v>462</v>
      </c>
      <c r="G464" s="6" t="s">
        <v>770</v>
      </c>
      <c r="I464" s="6"/>
      <c r="J464" s="6"/>
      <c r="K464" s="6" t="s">
        <v>772</v>
      </c>
      <c r="L464" s="1" t="s">
        <v>1750</v>
      </c>
      <c r="M464" s="4">
        <v>2190</v>
      </c>
      <c r="N464" s="1" t="str">
        <f>+Tabla15[[#This Row],[NOMBRE DE LA CAUSA 2017]]</f>
        <v>LESION DE MIEMBRO VOLUNTARIO DE LA FUERZA PUBLICA POR DESCONOCIDOS</v>
      </c>
    </row>
    <row r="465" spans="1:14" ht="15" customHeight="1" x14ac:dyDescent="0.25">
      <c r="A465" s="1">
        <f>+Tabla15[[#This Row],[1]]</f>
        <v>463</v>
      </c>
      <c r="B465" s="6" t="s">
        <v>1751</v>
      </c>
      <c r="C465" s="1">
        <v>1</v>
      </c>
      <c r="D465" s="1">
        <f>+IF(Tabla15[[#This Row],[NOMBRE DE LA CAUSA 2018]]=0,0,1)</f>
        <v>1</v>
      </c>
      <c r="E465" s="1">
        <f>+E464+Tabla15[[#This Row],[NOMBRE DE LA CAUSA 2019]]</f>
        <v>463</v>
      </c>
      <c r="F465" s="1">
        <f>+Tabla15[[#This Row],[0]]*Tabla15[[#This Row],[NOMBRE DE LA CAUSA 2019]]</f>
        <v>463</v>
      </c>
      <c r="G465" s="6" t="s">
        <v>813</v>
      </c>
      <c r="H465" s="1" t="s">
        <v>860</v>
      </c>
      <c r="I465" s="6"/>
      <c r="J465" s="6"/>
      <c r="K465" s="6" t="s">
        <v>772</v>
      </c>
      <c r="L465" s="1" t="s">
        <v>1752</v>
      </c>
      <c r="M465" s="4">
        <v>2125</v>
      </c>
      <c r="N465" s="1" t="str">
        <f>+Tabla15[[#This Row],[NOMBRE DE LA CAUSA 2017]]</f>
        <v>LESION EN ACCIDENTE AEREO</v>
      </c>
    </row>
    <row r="466" spans="1:14" ht="15" customHeight="1" x14ac:dyDescent="0.25">
      <c r="A466" s="1">
        <f>+Tabla15[[#This Row],[1]]</f>
        <v>464</v>
      </c>
      <c r="B466" s="1" t="s">
        <v>1753</v>
      </c>
      <c r="C466" s="1">
        <v>1</v>
      </c>
      <c r="D466" s="1">
        <f>+IF(Tabla15[[#This Row],[NOMBRE DE LA CAUSA 2018]]=0,0,1)</f>
        <v>1</v>
      </c>
      <c r="E466" s="1">
        <f>+E465+Tabla15[[#This Row],[NOMBRE DE LA CAUSA 2019]]</f>
        <v>464</v>
      </c>
      <c r="F466" s="1">
        <f>+Tabla15[[#This Row],[0]]*Tabla15[[#This Row],[NOMBRE DE LA CAUSA 2019]]</f>
        <v>464</v>
      </c>
      <c r="G466" s="6" t="s">
        <v>813</v>
      </c>
      <c r="H466" s="6" t="s">
        <v>863</v>
      </c>
      <c r="I466" s="6"/>
      <c r="J466" s="6"/>
      <c r="K466" s="6" t="s">
        <v>772</v>
      </c>
      <c r="L466" s="1" t="s">
        <v>1754</v>
      </c>
      <c r="M466" s="4">
        <v>2128</v>
      </c>
      <c r="N466" s="1" t="str">
        <f>+Tabla15[[#This Row],[NOMBRE DE LA CAUSA 2017]]</f>
        <v>LESION EN ACCIDENTE FLUVIAL</v>
      </c>
    </row>
    <row r="467" spans="1:14" ht="15" customHeight="1" x14ac:dyDescent="0.25">
      <c r="A467" s="1">
        <f>+Tabla15[[#This Row],[1]]</f>
        <v>465</v>
      </c>
      <c r="B467" s="1" t="s">
        <v>1755</v>
      </c>
      <c r="C467" s="1">
        <v>1</v>
      </c>
      <c r="D467" s="1">
        <f>+IF(Tabla15[[#This Row],[NOMBRE DE LA CAUSA 2018]]=0,0,1)</f>
        <v>1</v>
      </c>
      <c r="E467" s="1">
        <f>+E466+Tabla15[[#This Row],[NOMBRE DE LA CAUSA 2019]]</f>
        <v>465</v>
      </c>
      <c r="F467" s="1">
        <f>+Tabla15[[#This Row],[0]]*Tabla15[[#This Row],[NOMBRE DE LA CAUSA 2019]]</f>
        <v>465</v>
      </c>
      <c r="G467" s="6" t="s">
        <v>813</v>
      </c>
      <c r="H467" s="6" t="s">
        <v>863</v>
      </c>
      <c r="I467" s="6"/>
      <c r="J467" s="6"/>
      <c r="K467" s="6" t="s">
        <v>772</v>
      </c>
      <c r="L467" s="1" t="s">
        <v>1756</v>
      </c>
      <c r="M467" s="4">
        <v>2131</v>
      </c>
      <c r="N467" s="1" t="str">
        <f>+Tabla15[[#This Row],[NOMBRE DE LA CAUSA 2017]]</f>
        <v>LESION EN ACCIDENTE MARITIMO</v>
      </c>
    </row>
    <row r="468" spans="1:14" ht="15" customHeight="1" x14ac:dyDescent="0.25">
      <c r="A468" s="1">
        <f>+Tabla15[[#This Row],[1]]</f>
        <v>466</v>
      </c>
      <c r="B468" s="1" t="s">
        <v>1757</v>
      </c>
      <c r="C468" s="1">
        <v>1</v>
      </c>
      <c r="D468" s="1">
        <f>+IF(Tabla15[[#This Row],[NOMBRE DE LA CAUSA 2018]]=0,0,1)</f>
        <v>1</v>
      </c>
      <c r="E468" s="1">
        <f>+E467+Tabla15[[#This Row],[NOMBRE DE LA CAUSA 2019]]</f>
        <v>466</v>
      </c>
      <c r="F468" s="1">
        <f>+Tabla15[[#This Row],[0]]*Tabla15[[#This Row],[NOMBRE DE LA CAUSA 2019]]</f>
        <v>466</v>
      </c>
      <c r="G468" s="6" t="s">
        <v>813</v>
      </c>
      <c r="H468" s="6" t="s">
        <v>876</v>
      </c>
      <c r="I468" s="6"/>
      <c r="J468" s="6"/>
      <c r="K468" s="6" t="s">
        <v>772</v>
      </c>
      <c r="L468" s="1" t="s">
        <v>1758</v>
      </c>
      <c r="M468" s="4">
        <v>2146</v>
      </c>
      <c r="N468" s="1" t="str">
        <f>+Tabla15[[#This Row],[NOMBRE DE LA CAUSA 2017]]</f>
        <v>LESION EN MANIFESTACION PUBLICA</v>
      </c>
    </row>
    <row r="469" spans="1:14" ht="15" customHeight="1" x14ac:dyDescent="0.25">
      <c r="A469" s="1">
        <f>+Tabla15[[#This Row],[1]]</f>
        <v>467</v>
      </c>
      <c r="B469" s="6" t="s">
        <v>1759</v>
      </c>
      <c r="C469" s="1">
        <v>1</v>
      </c>
      <c r="D469" s="1">
        <f>+IF(Tabla15[[#This Row],[NOMBRE DE LA CAUSA 2018]]=0,0,1)</f>
        <v>1</v>
      </c>
      <c r="E469" s="1">
        <f>+E468+Tabla15[[#This Row],[NOMBRE DE LA CAUSA 2019]]</f>
        <v>467</v>
      </c>
      <c r="F469" s="1">
        <f>+Tabla15[[#This Row],[0]]*Tabla15[[#This Row],[NOMBRE DE LA CAUSA 2019]]</f>
        <v>467</v>
      </c>
      <c r="G469" s="6" t="s">
        <v>813</v>
      </c>
      <c r="H469" s="1" t="s">
        <v>879</v>
      </c>
      <c r="I469" s="6"/>
      <c r="J469" s="6"/>
      <c r="K469" s="6" t="s">
        <v>772</v>
      </c>
      <c r="L469" s="1" t="s">
        <v>1760</v>
      </c>
      <c r="M469" s="4">
        <v>2187</v>
      </c>
      <c r="N469" s="1" t="str">
        <f>+Tabla15[[#This Row],[NOMBRE DE LA CAUSA 2017]]</f>
        <v>LESION EN OPERACION ADMINISTRATIVA</v>
      </c>
    </row>
    <row r="470" spans="1:14" ht="15" customHeight="1" x14ac:dyDescent="0.25">
      <c r="A470" s="1">
        <f>+Tabla15[[#This Row],[1]]</f>
        <v>468</v>
      </c>
      <c r="B470" s="6" t="s">
        <v>1761</v>
      </c>
      <c r="C470" s="1">
        <v>1</v>
      </c>
      <c r="D470" s="1">
        <f>+IF(Tabla15[[#This Row],[NOMBRE DE LA CAUSA 2018]]=0,0,1)</f>
        <v>1</v>
      </c>
      <c r="E470" s="1">
        <f>+E469+Tabla15[[#This Row],[NOMBRE DE LA CAUSA 2019]]</f>
        <v>468</v>
      </c>
      <c r="F470" s="1">
        <f>+Tabla15[[#This Row],[0]]*Tabla15[[#This Row],[NOMBRE DE LA CAUSA 2019]]</f>
        <v>468</v>
      </c>
      <c r="G470" s="6" t="s">
        <v>813</v>
      </c>
      <c r="H470" s="6" t="s">
        <v>884</v>
      </c>
      <c r="I470" s="6"/>
      <c r="J470" s="6"/>
      <c r="K470" s="6" t="s">
        <v>772</v>
      </c>
      <c r="L470" s="1" t="s">
        <v>1762</v>
      </c>
      <c r="M470" s="4">
        <v>2193</v>
      </c>
      <c r="N470" s="1" t="str">
        <f>+Tabla15[[#This Row],[NOMBRE DE LA CAUSA 2017]]</f>
        <v>LESION EN ZONA DE DISTENSION</v>
      </c>
    </row>
    <row r="471" spans="1:14" ht="15" customHeight="1" x14ac:dyDescent="0.25">
      <c r="A471" s="1">
        <f>+Tabla15[[#This Row],[1]]</f>
        <v>469</v>
      </c>
      <c r="B471" s="6" t="s">
        <v>1763</v>
      </c>
      <c r="C471" s="1">
        <v>1</v>
      </c>
      <c r="D471" s="1">
        <f>+IF(Tabla15[[#This Row],[NOMBRE DE LA CAUSA 2018]]=0,0,1)</f>
        <v>1</v>
      </c>
      <c r="E471" s="1">
        <f>+E470+Tabla15[[#This Row],[NOMBRE DE LA CAUSA 2019]]</f>
        <v>469</v>
      </c>
      <c r="F471" s="1">
        <f>+Tabla15[[#This Row],[0]]*Tabla15[[#This Row],[NOMBRE DE LA CAUSA 2019]]</f>
        <v>469</v>
      </c>
      <c r="G471" s="6" t="s">
        <v>775</v>
      </c>
      <c r="H471" s="6"/>
      <c r="I471" s="6"/>
      <c r="J471" s="6" t="s">
        <v>776</v>
      </c>
      <c r="K471" s="6" t="s">
        <v>772</v>
      </c>
      <c r="L471" s="1" t="s">
        <v>1764</v>
      </c>
      <c r="M471" s="4">
        <v>272</v>
      </c>
      <c r="N471" s="1" t="str">
        <f>+Tabla15[[#This Row],[NOMBRE DE LA CAUSA 2017]]</f>
        <v>LESION ENORME</v>
      </c>
    </row>
    <row r="472" spans="1:14" ht="15" customHeight="1" x14ac:dyDescent="0.25">
      <c r="A472" s="1">
        <f>+Tabla15[[#This Row],[1]]</f>
        <v>470</v>
      </c>
      <c r="B472" s="1" t="s">
        <v>1765</v>
      </c>
      <c r="C472" s="1">
        <v>1</v>
      </c>
      <c r="D472" s="1">
        <f>+IF(Tabla15[[#This Row],[NOMBRE DE LA CAUSA 2018]]=0,0,1)</f>
        <v>1</v>
      </c>
      <c r="E472" s="1">
        <f>+E471+Tabla15[[#This Row],[NOMBRE DE LA CAUSA 2019]]</f>
        <v>470</v>
      </c>
      <c r="F472" s="1">
        <f>+Tabla15[[#This Row],[0]]*Tabla15[[#This Row],[NOMBRE DE LA CAUSA 2019]]</f>
        <v>470</v>
      </c>
      <c r="G472" s="6" t="s">
        <v>813</v>
      </c>
      <c r="H472" s="6" t="s">
        <v>887</v>
      </c>
      <c r="K472" s="1" t="s">
        <v>772</v>
      </c>
      <c r="L472" s="1" t="s">
        <v>1766</v>
      </c>
      <c r="M472" s="4">
        <v>2199</v>
      </c>
      <c r="N472" s="1" t="str">
        <f>+Tabla15[[#This Row],[NOMBRE DE LA CAUSA 2017]]</f>
        <v>LESION POR ACTIVIDAD DEL SECTOR DE HIDROCARBUROS</v>
      </c>
    </row>
    <row r="473" spans="1:14" ht="15" customHeight="1" x14ac:dyDescent="0.25">
      <c r="A473" s="1">
        <f>+Tabla15[[#This Row],[1]]</f>
        <v>471</v>
      </c>
      <c r="B473" s="1" t="s">
        <v>1767</v>
      </c>
      <c r="C473" s="1">
        <v>1</v>
      </c>
      <c r="D473" s="1">
        <f>+IF(Tabla15[[#This Row],[NOMBRE DE LA CAUSA 2018]]=0,0,1)</f>
        <v>1</v>
      </c>
      <c r="E473" s="1">
        <f>+E472+Tabla15[[#This Row],[NOMBRE DE LA CAUSA 2019]]</f>
        <v>471</v>
      </c>
      <c r="F473" s="1">
        <f>+Tabla15[[#This Row],[0]]*Tabla15[[#This Row],[NOMBRE DE LA CAUSA 2019]]</f>
        <v>471</v>
      </c>
      <c r="G473" s="6" t="s">
        <v>813</v>
      </c>
      <c r="H473" s="6" t="s">
        <v>887</v>
      </c>
      <c r="K473" s="1" t="s">
        <v>772</v>
      </c>
      <c r="L473" s="1" t="s">
        <v>1768</v>
      </c>
      <c r="M473" s="4">
        <v>2196</v>
      </c>
      <c r="N473" s="1" t="str">
        <f>+Tabla15[[#This Row],[NOMBRE DE LA CAUSA 2017]]</f>
        <v>LESION POR ACTIVIDAD MINERA</v>
      </c>
    </row>
    <row r="474" spans="1:14" ht="15" customHeight="1" x14ac:dyDescent="0.25">
      <c r="A474" s="1">
        <f>+Tabla15[[#This Row],[1]]</f>
        <v>472</v>
      </c>
      <c r="B474" s="6" t="s">
        <v>1769</v>
      </c>
      <c r="C474" s="1">
        <v>1</v>
      </c>
      <c r="D474" s="1">
        <f>+IF(Tabla15[[#This Row],[NOMBRE DE LA CAUSA 2018]]=0,0,1)</f>
        <v>1</v>
      </c>
      <c r="E474" s="1">
        <f>+E473+Tabla15[[#This Row],[NOMBRE DE LA CAUSA 2019]]</f>
        <v>472</v>
      </c>
      <c r="F474" s="1">
        <f>+Tabla15[[#This Row],[0]]*Tabla15[[#This Row],[NOMBRE DE LA CAUSA 2019]]</f>
        <v>472</v>
      </c>
      <c r="G474" s="6" t="s">
        <v>813</v>
      </c>
      <c r="H474" s="6" t="s">
        <v>898</v>
      </c>
      <c r="I474" s="6"/>
      <c r="J474" s="6"/>
      <c r="K474" s="6" t="s">
        <v>772</v>
      </c>
      <c r="L474" s="1" t="s">
        <v>1770</v>
      </c>
      <c r="M474" s="4">
        <v>2134</v>
      </c>
      <c r="N474" s="1" t="str">
        <f>+Tabla15[[#This Row],[NOMBRE DE LA CAUSA 2017]]</f>
        <v>LESION POR ALUD DE TIERRA</v>
      </c>
    </row>
    <row r="475" spans="1:14" ht="15" customHeight="1" x14ac:dyDescent="0.25">
      <c r="A475" s="1">
        <f>+Tabla15[[#This Row],[1]]</f>
        <v>473</v>
      </c>
      <c r="B475" s="6" t="s">
        <v>1771</v>
      </c>
      <c r="C475" s="1">
        <v>1</v>
      </c>
      <c r="D475" s="1">
        <f>+IF(Tabla15[[#This Row],[NOMBRE DE LA CAUSA 2018]]=0,0,1)</f>
        <v>1</v>
      </c>
      <c r="E475" s="1">
        <f>+E474+Tabla15[[#This Row],[NOMBRE DE LA CAUSA 2019]]</f>
        <v>473</v>
      </c>
      <c r="F475" s="1">
        <f>+Tabla15[[#This Row],[0]]*Tabla15[[#This Row],[NOMBRE DE LA CAUSA 2019]]</f>
        <v>473</v>
      </c>
      <c r="G475" s="6" t="s">
        <v>813</v>
      </c>
      <c r="H475" s="1" t="s">
        <v>901</v>
      </c>
      <c r="I475" s="6"/>
      <c r="J475" s="6"/>
      <c r="K475" s="6" t="s">
        <v>772</v>
      </c>
      <c r="L475" s="1" t="s">
        <v>1772</v>
      </c>
      <c r="M475" s="4">
        <v>2119</v>
      </c>
      <c r="N475" s="1" t="str">
        <f>+Tabla15[[#This Row],[NOMBRE DE LA CAUSA 2017]]</f>
        <v>LESION POR CAIDA DE ARBOL</v>
      </c>
    </row>
    <row r="476" spans="1:14" ht="15" customHeight="1" x14ac:dyDescent="0.25">
      <c r="A476" s="1">
        <f>+Tabla15[[#This Row],[1]]</f>
        <v>474</v>
      </c>
      <c r="B476" s="6" t="s">
        <v>1773</v>
      </c>
      <c r="C476" s="1">
        <v>1</v>
      </c>
      <c r="D476" s="1">
        <f>+IF(Tabla15[[#This Row],[NOMBRE DE LA CAUSA 2018]]=0,0,1)</f>
        <v>1</v>
      </c>
      <c r="E476" s="1">
        <f>+E475+Tabla15[[#This Row],[NOMBRE DE LA CAUSA 2019]]</f>
        <v>474</v>
      </c>
      <c r="F476" s="1">
        <f>+Tabla15[[#This Row],[0]]*Tabla15[[#This Row],[NOMBRE DE LA CAUSA 2019]]</f>
        <v>474</v>
      </c>
      <c r="G476" s="6" t="s">
        <v>813</v>
      </c>
      <c r="H476" s="1" t="s">
        <v>904</v>
      </c>
      <c r="I476" s="6"/>
      <c r="K476" s="1" t="s">
        <v>772</v>
      </c>
      <c r="L476" s="1" t="s">
        <v>1774</v>
      </c>
      <c r="M476" s="4">
        <v>2107</v>
      </c>
      <c r="N476" s="1" t="str">
        <f>+Tabla15[[#This Row],[NOMBRE DE LA CAUSA 2017]]</f>
        <v>LESION POR CONDUCCION DE ENERGIA ELECTRICA</v>
      </c>
    </row>
    <row r="477" spans="1:14" ht="15" customHeight="1" x14ac:dyDescent="0.25">
      <c r="A477" s="1">
        <f>+Tabla15[[#This Row],[1]]</f>
        <v>475</v>
      </c>
      <c r="B477" s="6" t="s">
        <v>1775</v>
      </c>
      <c r="C477" s="1">
        <v>1</v>
      </c>
      <c r="D477" s="1">
        <f>+IF(Tabla15[[#This Row],[NOMBRE DE LA CAUSA 2018]]=0,0,1)</f>
        <v>1</v>
      </c>
      <c r="E477" s="1">
        <f>+E476+Tabla15[[#This Row],[NOMBRE DE LA CAUSA 2019]]</f>
        <v>475</v>
      </c>
      <c r="F477" s="1">
        <f>+Tabla15[[#This Row],[0]]*Tabla15[[#This Row],[NOMBRE DE LA CAUSA 2019]]</f>
        <v>475</v>
      </c>
      <c r="G477" s="6" t="s">
        <v>813</v>
      </c>
      <c r="H477" s="1" t="s">
        <v>909</v>
      </c>
      <c r="I477" s="6"/>
      <c r="K477" s="1" t="s">
        <v>772</v>
      </c>
      <c r="L477" s="1" t="s">
        <v>1776</v>
      </c>
      <c r="M477" s="4">
        <v>2170</v>
      </c>
      <c r="N477" s="1" t="str">
        <f>+Tabla15[[#This Row],[NOMBRE DE LA CAUSA 2017]]</f>
        <v>LESION POR FALTA DE ADOPCION DE MEDIDAS DE PROTECCION Y SEGURIDAD</v>
      </c>
    </row>
    <row r="478" spans="1:14" ht="15" customHeight="1" x14ac:dyDescent="0.25">
      <c r="A478" s="1">
        <f>+Tabla15[[#This Row],[1]]</f>
        <v>476</v>
      </c>
      <c r="B478" s="1" t="s">
        <v>1777</v>
      </c>
      <c r="C478" s="1">
        <v>1</v>
      </c>
      <c r="D478" s="1">
        <f>+IF(Tabla15[[#This Row],[NOMBRE DE LA CAUSA 2018]]=0,0,1)</f>
        <v>1</v>
      </c>
      <c r="E478" s="1">
        <f>+E477+Tabla15[[#This Row],[NOMBRE DE LA CAUSA 2019]]</f>
        <v>476</v>
      </c>
      <c r="F478" s="1">
        <f>+Tabla15[[#This Row],[0]]*Tabla15[[#This Row],[NOMBRE DE LA CAUSA 2019]]</f>
        <v>476</v>
      </c>
      <c r="G478" s="6" t="s">
        <v>813</v>
      </c>
      <c r="H478" s="1" t="s">
        <v>912</v>
      </c>
      <c r="I478" s="6"/>
      <c r="K478" s="1" t="s">
        <v>772</v>
      </c>
      <c r="L478" s="1" t="s">
        <v>1778</v>
      </c>
      <c r="M478" s="4">
        <v>2116</v>
      </c>
      <c r="N478" s="1" t="str">
        <f>+Tabla15[[#This Row],[NOMBRE DE LA CAUSA 2017]]</f>
        <v>LESION POR FALTA DE ILUMINACION EN LA VIA PUBLICA</v>
      </c>
    </row>
    <row r="479" spans="1:14" ht="15" customHeight="1" x14ac:dyDescent="0.25">
      <c r="A479" s="1">
        <f>+Tabla15[[#This Row],[1]]</f>
        <v>477</v>
      </c>
      <c r="B479" s="1" t="s">
        <v>1779</v>
      </c>
      <c r="C479" s="1">
        <v>1</v>
      </c>
      <c r="D479" s="1">
        <f>+IF(Tabla15[[#This Row],[NOMBRE DE LA CAUSA 2018]]=0,0,1)</f>
        <v>1</v>
      </c>
      <c r="E479" s="1">
        <f>+E478+Tabla15[[#This Row],[NOMBRE DE LA CAUSA 2019]]</f>
        <v>477</v>
      </c>
      <c r="F479" s="1">
        <f>+Tabla15[[#This Row],[0]]*Tabla15[[#This Row],[NOMBRE DE LA CAUSA 2019]]</f>
        <v>477</v>
      </c>
      <c r="G479" s="6" t="s">
        <v>813</v>
      </c>
      <c r="H479" s="1" t="s">
        <v>912</v>
      </c>
      <c r="K479" s="1" t="s">
        <v>772</v>
      </c>
      <c r="L479" s="13" t="s">
        <v>1780</v>
      </c>
      <c r="M479" s="4">
        <v>2113</v>
      </c>
      <c r="N479" s="1" t="str">
        <f>+Tabla15[[#This Row],[NOMBRE DE LA CAUSA 2017]]</f>
        <v>LESION POR FALTA DE SEÑALIZACION EN LA VIA PUBLICA</v>
      </c>
    </row>
    <row r="480" spans="1:14" ht="15" customHeight="1" x14ac:dyDescent="0.25">
      <c r="A480" s="1">
        <f>+Tabla15[[#This Row],[1]]</f>
        <v>478</v>
      </c>
      <c r="B480" s="6" t="s">
        <v>1781</v>
      </c>
      <c r="C480" s="1">
        <v>1</v>
      </c>
      <c r="D480" s="1">
        <f>+IF(Tabla15[[#This Row],[NOMBRE DE LA CAUSA 2018]]=0,0,1)</f>
        <v>1</v>
      </c>
      <c r="E480" s="1">
        <f>+E479+Tabla15[[#This Row],[NOMBRE DE LA CAUSA 2019]]</f>
        <v>478</v>
      </c>
      <c r="F480" s="1">
        <f>+Tabla15[[#This Row],[0]]*Tabla15[[#This Row],[NOMBRE DE LA CAUSA 2019]]</f>
        <v>478</v>
      </c>
      <c r="G480" s="6" t="s">
        <v>813</v>
      </c>
      <c r="H480" s="1" t="s">
        <v>1782</v>
      </c>
      <c r="I480" s="6"/>
      <c r="J480" s="6"/>
      <c r="K480" s="6" t="s">
        <v>772</v>
      </c>
      <c r="L480" s="1" t="s">
        <v>1783</v>
      </c>
      <c r="M480" s="4">
        <v>2183</v>
      </c>
      <c r="N480" s="1" t="str">
        <f>+Tabla15[[#This Row],[NOMBRE DE LA CAUSA 2017]]</f>
        <v>LESION POR INCUMPLIMIENTO DEL DEBER DE SEGURIDAD EN LA ATENCION HOSPITALARIA</v>
      </c>
    </row>
    <row r="481" spans="1:14" ht="15" customHeight="1" x14ac:dyDescent="0.25">
      <c r="A481" s="1">
        <f>+Tabla15[[#This Row],[1]]</f>
        <v>479</v>
      </c>
      <c r="B481" s="14" t="s">
        <v>1784</v>
      </c>
      <c r="C481" s="1">
        <v>1</v>
      </c>
      <c r="D481" s="1">
        <f>+IF(Tabla15[[#This Row],[NOMBRE DE LA CAUSA 2018]]=0,0,1)</f>
        <v>1</v>
      </c>
      <c r="E481" s="1">
        <f>+E480+Tabla15[[#This Row],[NOMBRE DE LA CAUSA 2019]]</f>
        <v>479</v>
      </c>
      <c r="F481" s="1">
        <f>+Tabla15[[#This Row],[0]]*Tabla15[[#This Row],[NOMBRE DE LA CAUSA 2019]]</f>
        <v>479</v>
      </c>
      <c r="G481" s="6" t="s">
        <v>813</v>
      </c>
      <c r="H481" s="1" t="s">
        <v>909</v>
      </c>
      <c r="K481" s="1" t="s">
        <v>772</v>
      </c>
      <c r="L481" s="1" t="s">
        <v>1785</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1786</v>
      </c>
      <c r="C482" s="1">
        <v>1</v>
      </c>
      <c r="D482" s="1">
        <f>+IF(Tabla15[[#This Row],[NOMBRE DE LA CAUSA 2018]]=0,0,1)</f>
        <v>1</v>
      </c>
      <c r="E482" s="1">
        <f>+E481+Tabla15[[#This Row],[NOMBRE DE LA CAUSA 2019]]</f>
        <v>480</v>
      </c>
      <c r="F482" s="1">
        <f>+Tabla15[[#This Row],[0]]*Tabla15[[#This Row],[NOMBRE DE LA CAUSA 2019]]</f>
        <v>480</v>
      </c>
      <c r="G482" s="6" t="s">
        <v>813</v>
      </c>
      <c r="H482" s="1" t="s">
        <v>1782</v>
      </c>
      <c r="K482" s="1" t="s">
        <v>772</v>
      </c>
      <c r="L482" s="1" t="s">
        <v>1787</v>
      </c>
      <c r="M482" s="4">
        <v>2185</v>
      </c>
      <c r="N482" s="1" t="str">
        <f>+Tabla15[[#This Row],[NOMBRE DE LA CAUSA 2017]]</f>
        <v>LESION POR INDEBIDA PRESTACION DEL SERVICIO DE SALUD</v>
      </c>
    </row>
    <row r="483" spans="1:14" ht="15" customHeight="1" x14ac:dyDescent="0.25">
      <c r="A483" s="1">
        <f>+Tabla15[[#This Row],[1]]</f>
        <v>481</v>
      </c>
      <c r="B483" s="6" t="s">
        <v>1788</v>
      </c>
      <c r="C483" s="1">
        <v>1</v>
      </c>
      <c r="D483" s="1">
        <f>+IF(Tabla15[[#This Row],[NOMBRE DE LA CAUSA 2018]]=0,0,1)</f>
        <v>1</v>
      </c>
      <c r="E483" s="1">
        <f>+E482+Tabla15[[#This Row],[NOMBRE DE LA CAUSA 2019]]</f>
        <v>481</v>
      </c>
      <c r="F483" s="1">
        <f>+Tabla15[[#This Row],[0]]*Tabla15[[#This Row],[NOMBRE DE LA CAUSA 2019]]</f>
        <v>481</v>
      </c>
      <c r="G483" s="6" t="s">
        <v>813</v>
      </c>
      <c r="H483" s="1" t="s">
        <v>1782</v>
      </c>
      <c r="I483" s="6"/>
      <c r="J483" s="6"/>
      <c r="K483" s="6" t="s">
        <v>772</v>
      </c>
      <c r="L483" s="1" t="s">
        <v>1789</v>
      </c>
      <c r="M483" s="4">
        <v>2179</v>
      </c>
      <c r="N483" s="1" t="str">
        <f>+Tabla15[[#This Row],[NOMBRE DE LA CAUSA 2017]]</f>
        <v>LESION POR INDEBIDA PRESTACION DEL SERVICIO DE SALUD GINECO OBSTETRICO</v>
      </c>
    </row>
    <row r="484" spans="1:14" ht="15" customHeight="1" x14ac:dyDescent="0.25">
      <c r="A484" s="1">
        <f>+Tabla15[[#This Row],[1]]</f>
        <v>482</v>
      </c>
      <c r="B484" s="1" t="s">
        <v>1790</v>
      </c>
      <c r="C484" s="1">
        <v>1</v>
      </c>
      <c r="D484" s="1">
        <f>+IF(Tabla15[[#This Row],[NOMBRE DE LA CAUSA 2018]]=0,0,1)</f>
        <v>1</v>
      </c>
      <c r="E484" s="1">
        <f>+E483+Tabla15[[#This Row],[NOMBRE DE LA CAUSA 2019]]</f>
        <v>482</v>
      </c>
      <c r="F484" s="1">
        <f>+Tabla15[[#This Row],[0]]*Tabla15[[#This Row],[NOMBRE DE LA CAUSA 2019]]</f>
        <v>482</v>
      </c>
      <c r="G484" s="6" t="s">
        <v>813</v>
      </c>
      <c r="H484" s="1" t="s">
        <v>1782</v>
      </c>
      <c r="K484" s="1" t="s">
        <v>772</v>
      </c>
      <c r="L484" s="1" t="s">
        <v>1791</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1792</v>
      </c>
      <c r="C485" s="1">
        <v>1</v>
      </c>
      <c r="D485" s="1">
        <f>+IF(Tabla15[[#This Row],[NOMBRE DE LA CAUSA 2018]]=0,0,1)</f>
        <v>1</v>
      </c>
      <c r="E485" s="1">
        <f>+E484+Tabla15[[#This Row],[NOMBRE DE LA CAUSA 2019]]</f>
        <v>483</v>
      </c>
      <c r="F485" s="1">
        <f>+Tabla15[[#This Row],[0]]*Tabla15[[#This Row],[NOMBRE DE LA CAUSA 2019]]</f>
        <v>483</v>
      </c>
      <c r="G485" s="6" t="s">
        <v>813</v>
      </c>
      <c r="H485" s="1" t="s">
        <v>919</v>
      </c>
      <c r="K485" s="1" t="s">
        <v>772</v>
      </c>
      <c r="L485" s="1" t="s">
        <v>1793</v>
      </c>
      <c r="M485" s="4">
        <v>2137</v>
      </c>
      <c r="N485" s="1" t="str">
        <f>+Tabla15[[#This Row],[NOMBRE DE LA CAUSA 2017]]</f>
        <v>LESION POR INUNDACION</v>
      </c>
    </row>
    <row r="486" spans="1:14" ht="15" customHeight="1" x14ac:dyDescent="0.25">
      <c r="A486" s="1">
        <f>+Tabla15[[#This Row],[1]]</f>
        <v>484</v>
      </c>
      <c r="B486" s="15" t="s">
        <v>1794</v>
      </c>
      <c r="C486" s="1">
        <v>1</v>
      </c>
      <c r="D486" s="1">
        <f>+IF(Tabla15[[#This Row],[NOMBRE DE LA CAUSA 2018]]=0,0,1)</f>
        <v>1</v>
      </c>
      <c r="E486" s="1">
        <f>+E485+Tabla15[[#This Row],[NOMBRE DE LA CAUSA 2019]]</f>
        <v>484</v>
      </c>
      <c r="F486" s="1">
        <f>+Tabla15[[#This Row],[0]]*Tabla15[[#This Row],[NOMBRE DE LA CAUSA 2019]]</f>
        <v>484</v>
      </c>
      <c r="G486" s="6" t="s">
        <v>813</v>
      </c>
      <c r="H486" s="1" t="s">
        <v>909</v>
      </c>
      <c r="I486" s="6"/>
      <c r="J486" s="6"/>
      <c r="K486" s="6" t="s">
        <v>772</v>
      </c>
      <c r="L486" s="1" t="s">
        <v>1795</v>
      </c>
      <c r="M486" s="4">
        <v>2176</v>
      </c>
      <c r="N486" s="1" t="str">
        <f>+Tabla15[[#This Row],[NOMBRE DE LA CAUSA 2017]]</f>
        <v>LESION POR MODIFICACION O REDUCCION DE LAS MEDIDAS DE PROTECCION Y SEGURIDAD</v>
      </c>
    </row>
    <row r="487" spans="1:14" ht="15" customHeight="1" x14ac:dyDescent="0.25">
      <c r="A487" s="1">
        <f>+Tabla15[[#This Row],[1]]</f>
        <v>485</v>
      </c>
      <c r="B487" s="1" t="s">
        <v>1796</v>
      </c>
      <c r="C487" s="1">
        <v>1</v>
      </c>
      <c r="D487" s="1">
        <f>+IF(Tabla15[[#This Row],[NOMBRE DE LA CAUSA 2018]]=0,0,1)</f>
        <v>1</v>
      </c>
      <c r="E487" s="1">
        <f>+E486+Tabla15[[#This Row],[NOMBRE DE LA CAUSA 2019]]</f>
        <v>485</v>
      </c>
      <c r="F487" s="1">
        <f>+Tabla15[[#This Row],[0]]*Tabla15[[#This Row],[NOMBRE DE LA CAUSA 2019]]</f>
        <v>485</v>
      </c>
      <c r="G487" s="6" t="s">
        <v>813</v>
      </c>
      <c r="H487" s="1" t="s">
        <v>924</v>
      </c>
      <c r="K487" s="1" t="s">
        <v>772</v>
      </c>
      <c r="L487" s="1" t="s">
        <v>1797</v>
      </c>
      <c r="M487" s="4">
        <v>2122</v>
      </c>
      <c r="N487" s="1" t="str">
        <f>+Tabla15[[#This Row],[NOMBRE DE LA CAUSA 2017]]</f>
        <v>LESION POR RUINA DE EDIFICACION PUBLICA</v>
      </c>
    </row>
    <row r="488" spans="1:14" ht="15" customHeight="1" x14ac:dyDescent="0.25">
      <c r="A488" s="1">
        <f>+Tabla15[[#This Row],[1]]</f>
        <v>486</v>
      </c>
      <c r="B488" s="1" t="s">
        <v>1798</v>
      </c>
      <c r="C488" s="1">
        <v>1</v>
      </c>
      <c r="D488" s="1">
        <f>+IF(Tabla15[[#This Row],[NOMBRE DE LA CAUSA 2018]]=0,0,1)</f>
        <v>1</v>
      </c>
      <c r="E488" s="1">
        <f>+E487+Tabla15[[#This Row],[NOMBRE DE LA CAUSA 2019]]</f>
        <v>486</v>
      </c>
      <c r="F488" s="1">
        <f>+Tabla15[[#This Row],[0]]*Tabla15[[#This Row],[NOMBRE DE LA CAUSA 2019]]</f>
        <v>486</v>
      </c>
      <c r="G488" s="6" t="s">
        <v>813</v>
      </c>
      <c r="H488" s="1" t="s">
        <v>1799</v>
      </c>
      <c r="K488" s="1" t="s">
        <v>772</v>
      </c>
      <c r="L488" s="1" t="s">
        <v>1800</v>
      </c>
      <c r="M488" s="4">
        <v>2164</v>
      </c>
      <c r="N488" s="1" t="str">
        <f>+Tabla15[[#This Row],[NOMBRE DE LA CAUSA 2017]]</f>
        <v>LESION POR SEMOVIENTE DE PROPIEDAD DEL ESTADO</v>
      </c>
    </row>
    <row r="489" spans="1:14" ht="15" customHeight="1" x14ac:dyDescent="0.25">
      <c r="A489" s="1">
        <f>+Tabla15[[#This Row],[1]]</f>
        <v>487</v>
      </c>
      <c r="B489" s="1" t="s">
        <v>1801</v>
      </c>
      <c r="C489" s="1">
        <v>1</v>
      </c>
      <c r="D489" s="1">
        <f>+IF(Tabla15[[#This Row],[NOMBRE DE LA CAUSA 2018]]=0,0,1)</f>
        <v>1</v>
      </c>
      <c r="E489" s="1">
        <f>+E488+Tabla15[[#This Row],[NOMBRE DE LA CAUSA 2019]]</f>
        <v>487</v>
      </c>
      <c r="F489" s="1">
        <f>+Tabla15[[#This Row],[0]]*Tabla15[[#This Row],[NOMBRE DE LA CAUSA 2019]]</f>
        <v>487</v>
      </c>
      <c r="G489" s="6" t="s">
        <v>813</v>
      </c>
      <c r="H489" s="6" t="s">
        <v>929</v>
      </c>
      <c r="I489" s="6"/>
      <c r="J489" s="6"/>
      <c r="K489" s="6" t="s">
        <v>772</v>
      </c>
      <c r="L489" s="1" t="s">
        <v>1802</v>
      </c>
      <c r="M489" s="4">
        <v>2159</v>
      </c>
      <c r="N489" s="1" t="str">
        <f>+Tabla15[[#This Row],[NOMBRE DE LA CAUSA 2017]]</f>
        <v>LESION POR USO EXCESIVO DE LA FUERZA</v>
      </c>
    </row>
    <row r="490" spans="1:14" ht="15" customHeight="1" x14ac:dyDescent="0.25">
      <c r="A490" s="1">
        <f>+Tabla15[[#This Row],[1]]</f>
        <v>488</v>
      </c>
      <c r="B490" s="1" t="s">
        <v>1803</v>
      </c>
      <c r="C490" s="1">
        <v>1</v>
      </c>
      <c r="D490" s="1">
        <f>+IF(Tabla15[[#This Row],[NOMBRE DE LA CAUSA 2018]]=0,0,1)</f>
        <v>1</v>
      </c>
      <c r="E490" s="1">
        <f>+E489+Tabla15[[#This Row],[NOMBRE DE LA CAUSA 2019]]</f>
        <v>488</v>
      </c>
      <c r="F490" s="1">
        <f>+Tabla15[[#This Row],[0]]*Tabla15[[#This Row],[NOMBRE DE LA CAUSA 2019]]</f>
        <v>488</v>
      </c>
      <c r="G490" s="6" t="s">
        <v>813</v>
      </c>
      <c r="H490" s="1" t="s">
        <v>932</v>
      </c>
      <c r="K490" s="1" t="s">
        <v>772</v>
      </c>
      <c r="L490" s="14" t="s">
        <v>1804</v>
      </c>
      <c r="M490" s="4">
        <v>2110</v>
      </c>
      <c r="N490" s="1" t="str">
        <f>+Tabla15[[#This Row],[NOMBRE DE LA CAUSA 2017]]</f>
        <v>LESION POR VIA PUBLICA EN MAL ESTADO</v>
      </c>
    </row>
    <row r="491" spans="1:14" ht="15" customHeight="1" x14ac:dyDescent="0.25">
      <c r="A491" s="1">
        <f>+Tabla15[[#This Row],[1]]</f>
        <v>489</v>
      </c>
      <c r="B491" s="5" t="s">
        <v>1805</v>
      </c>
      <c r="C491" s="1">
        <v>1</v>
      </c>
      <c r="D491" s="1">
        <f>+IF(Tabla15[[#This Row],[NOMBRE DE LA CAUSA 2018]]=0,0,1)</f>
        <v>1</v>
      </c>
      <c r="E491" s="1">
        <f>+E490+Tabla15[[#This Row],[NOMBRE DE LA CAUSA 2019]]</f>
        <v>489</v>
      </c>
      <c r="F491" s="1">
        <f>+Tabla15[[#This Row],[0]]*Tabla15[[#This Row],[NOMBRE DE LA CAUSA 2019]]</f>
        <v>489</v>
      </c>
      <c r="G491" s="6" t="s">
        <v>770</v>
      </c>
      <c r="H491" s="6"/>
      <c r="I491" s="6"/>
      <c r="J491" s="6"/>
      <c r="K491" s="6" t="s">
        <v>772</v>
      </c>
      <c r="L491" s="5" t="s">
        <v>1806</v>
      </c>
      <c r="M491" s="4">
        <v>2042</v>
      </c>
      <c r="N491" s="1" t="str">
        <f>+Tabla15[[#This Row],[NOMBRE DE LA CAUSA 2017]]</f>
        <v>MAYOR PERMANENCIA DE OBRA</v>
      </c>
    </row>
    <row r="492" spans="1:14" ht="15" customHeight="1" x14ac:dyDescent="0.25">
      <c r="A492" s="1">
        <f>+Tabla15[[#This Row],[1]]</f>
        <v>490</v>
      </c>
      <c r="B492" s="6" t="s">
        <v>1807</v>
      </c>
      <c r="C492" s="1">
        <v>1</v>
      </c>
      <c r="D492" s="1">
        <f>+IF(Tabla15[[#This Row],[NOMBRE DE LA CAUSA 2018]]=0,0,1)</f>
        <v>1</v>
      </c>
      <c r="E492" s="1">
        <f>+E491+Tabla15[[#This Row],[NOMBRE DE LA CAUSA 2019]]</f>
        <v>490</v>
      </c>
      <c r="F492" s="1">
        <f>+Tabla15[[#This Row],[0]]*Tabla15[[#This Row],[NOMBRE DE LA CAUSA 2019]]</f>
        <v>490</v>
      </c>
      <c r="G492" s="6" t="s">
        <v>770</v>
      </c>
      <c r="H492" s="6"/>
      <c r="I492" s="6"/>
      <c r="J492" s="6"/>
      <c r="K492" s="6" t="s">
        <v>772</v>
      </c>
      <c r="L492" s="10" t="s">
        <v>1808</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1809</v>
      </c>
      <c r="C493" s="1">
        <v>1</v>
      </c>
      <c r="D493" s="1">
        <f>+IF(Tabla15[[#This Row],[NOMBRE DE LA CAUSA 2018]]=0,0,1)</f>
        <v>1</v>
      </c>
      <c r="E493" s="1">
        <f>+E492+Tabla15[[#This Row],[NOMBRE DE LA CAUSA 2019]]</f>
        <v>491</v>
      </c>
      <c r="F493" s="1">
        <f>+Tabla15[[#This Row],[0]]*Tabla15[[#This Row],[NOMBRE DE LA CAUSA 2019]]</f>
        <v>491</v>
      </c>
      <c r="G493" s="6" t="s">
        <v>770</v>
      </c>
      <c r="H493" s="6"/>
      <c r="I493" s="6"/>
      <c r="J493" s="6"/>
      <c r="K493" s="6" t="s">
        <v>772</v>
      </c>
      <c r="L493" s="10" t="s">
        <v>1810</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1811</v>
      </c>
      <c r="C494" s="1">
        <v>1</v>
      </c>
      <c r="D494" s="1">
        <f>+IF(Tabla15[[#This Row],[NOMBRE DE LA CAUSA 2018]]=0,0,1)</f>
        <v>1</v>
      </c>
      <c r="E494" s="1">
        <f>+E493+Tabla15[[#This Row],[NOMBRE DE LA CAUSA 2019]]</f>
        <v>492</v>
      </c>
      <c r="F494" s="1">
        <f>+Tabla15[[#This Row],[0]]*Tabla15[[#This Row],[NOMBRE DE LA CAUSA 2019]]</f>
        <v>492</v>
      </c>
      <c r="G494" s="6" t="s">
        <v>770</v>
      </c>
      <c r="H494" s="6"/>
      <c r="I494" s="6"/>
      <c r="J494" s="6"/>
      <c r="K494" s="6" t="s">
        <v>772</v>
      </c>
      <c r="L494" s="10" t="s">
        <v>1812</v>
      </c>
      <c r="M494" s="4">
        <v>2045</v>
      </c>
      <c r="N494" s="1" t="str">
        <f>+Tabla15[[#This Row],[NOMBRE DE LA CAUSA 2017]]</f>
        <v>MAYORES CANTIDADES, SOBRECOSTOS Y OBRAS ADICIONALES POR EVENTO DE FUERZA MAYOR</v>
      </c>
    </row>
    <row r="495" spans="1:14" ht="15" customHeight="1" x14ac:dyDescent="0.25">
      <c r="A495" s="1">
        <f>+Tabla15[[#This Row],[1]]</f>
        <v>493</v>
      </c>
      <c r="B495" s="1" t="s">
        <v>1813</v>
      </c>
      <c r="C495" s="1">
        <v>1</v>
      </c>
      <c r="D495" s="1">
        <f>+IF(Tabla15[[#This Row],[NOMBRE DE LA CAUSA 2018]]=0,0,1)</f>
        <v>1</v>
      </c>
      <c r="E495" s="1">
        <f>+E494+Tabla15[[#This Row],[NOMBRE DE LA CAUSA 2019]]</f>
        <v>493</v>
      </c>
      <c r="F495" s="1">
        <f>+Tabla15[[#This Row],[0]]*Tabla15[[#This Row],[NOMBRE DE LA CAUSA 2019]]</f>
        <v>493</v>
      </c>
      <c r="G495" s="6" t="s">
        <v>770</v>
      </c>
      <c r="K495" s="1" t="s">
        <v>772</v>
      </c>
      <c r="L495" s="5" t="s">
        <v>1814</v>
      </c>
      <c r="M495" s="4">
        <v>2046</v>
      </c>
      <c r="N495" s="1" t="str">
        <f>+Tabla15[[#This Row],[NOMBRE DE LA CAUSA 2017]]</f>
        <v>MODIFICACION Y/O REVISION DE LAS PRESTACIONES CONTRACTUALES</v>
      </c>
    </row>
    <row r="496" spans="1:14" ht="15" customHeight="1" x14ac:dyDescent="0.25">
      <c r="A496" s="1">
        <f>+Tabla15[[#This Row],[1]]</f>
        <v>494</v>
      </c>
      <c r="B496" s="1" t="s">
        <v>1815</v>
      </c>
      <c r="C496" s="1">
        <v>1</v>
      </c>
      <c r="D496" s="1">
        <f>+IF(Tabla15[[#This Row],[NOMBRE DE LA CAUSA 2018]]=0,0,1)</f>
        <v>1</v>
      </c>
      <c r="E496" s="1">
        <f>+E495+Tabla15[[#This Row],[NOMBRE DE LA CAUSA 2019]]</f>
        <v>494</v>
      </c>
      <c r="F496" s="1">
        <f>+Tabla15[[#This Row],[0]]*Tabla15[[#This Row],[NOMBRE DE LA CAUSA 2019]]</f>
        <v>494</v>
      </c>
      <c r="G496" s="6" t="s">
        <v>770</v>
      </c>
      <c r="K496" s="1" t="s">
        <v>772</v>
      </c>
      <c r="L496" s="5" t="s">
        <v>1816</v>
      </c>
      <c r="M496" s="4">
        <v>2047</v>
      </c>
      <c r="N496" s="1" t="str">
        <f>+Tabla15[[#This Row],[NOMBRE DE LA CAUSA 2017]]</f>
        <v>MODIFICACION Y/O REVISION DEL PLAZO CONTRACTUAL</v>
      </c>
    </row>
    <row r="497" spans="1:14" ht="15" customHeight="1" x14ac:dyDescent="0.25">
      <c r="A497" s="1">
        <f>+Tabla15[[#This Row],[1]]</f>
        <v>495</v>
      </c>
      <c r="B497" s="1" t="s">
        <v>1817</v>
      </c>
      <c r="C497" s="1">
        <v>1</v>
      </c>
      <c r="D497" s="1">
        <f>+IF(Tabla15[[#This Row],[NOMBRE DE LA CAUSA 2018]]=0,0,1)</f>
        <v>1</v>
      </c>
      <c r="E497" s="1">
        <f>+E496+Tabla15[[#This Row],[NOMBRE DE LA CAUSA 2019]]</f>
        <v>495</v>
      </c>
      <c r="F497" s="1">
        <f>+Tabla15[[#This Row],[0]]*Tabla15[[#This Row],[NOMBRE DE LA CAUSA 2019]]</f>
        <v>495</v>
      </c>
      <c r="G497" s="6" t="s">
        <v>770</v>
      </c>
      <c r="K497" s="1" t="s">
        <v>772</v>
      </c>
      <c r="L497" s="1" t="s">
        <v>1818</v>
      </c>
      <c r="M497" s="4">
        <v>2203</v>
      </c>
      <c r="N497" s="1" t="str">
        <f>+Tabla15[[#This Row],[NOMBRE DE LA CAUSA 2017]]</f>
        <v>MORA EN LA ENTREGA DE BIEN EMBARGADO O SECUESTRADO</v>
      </c>
    </row>
    <row r="498" spans="1:14" ht="15" customHeight="1" x14ac:dyDescent="0.25">
      <c r="A498" s="1">
        <f>+Tabla15[[#This Row],[1]]</f>
        <v>496</v>
      </c>
      <c r="B498" s="1" t="s">
        <v>1819</v>
      </c>
      <c r="C498" s="1">
        <v>1</v>
      </c>
      <c r="D498" s="1">
        <f>+IF(Tabla15[[#This Row],[NOMBRE DE LA CAUSA 2018]]=0,0,1)</f>
        <v>1</v>
      </c>
      <c r="E498" s="1">
        <f>+E497+Tabla15[[#This Row],[NOMBRE DE LA CAUSA 2019]]</f>
        <v>496</v>
      </c>
      <c r="F498" s="1">
        <f>+Tabla15[[#This Row],[0]]*Tabla15[[#This Row],[NOMBRE DE LA CAUSA 2019]]</f>
        <v>496</v>
      </c>
      <c r="G498" s="6" t="s">
        <v>770</v>
      </c>
      <c r="K498" s="1" t="s">
        <v>772</v>
      </c>
      <c r="L498" s="1" t="s">
        <v>1820</v>
      </c>
      <c r="M498" s="4">
        <v>2163</v>
      </c>
      <c r="N498" s="1" t="str">
        <f>+Tabla15[[#This Row],[NOMBRE DE LA CAUSA 2017]]</f>
        <v>MORA EN LA ENTREGA DE BIEN INCAUTADO U OCUPADO EN UN PROCESO PENAL</v>
      </c>
    </row>
    <row r="499" spans="1:14" ht="15" customHeight="1" x14ac:dyDescent="0.25">
      <c r="A499" s="1">
        <f>+Tabla15[[#This Row],[1]]</f>
        <v>497</v>
      </c>
      <c r="B499" s="1" t="s">
        <v>1821</v>
      </c>
      <c r="C499" s="1">
        <v>1</v>
      </c>
      <c r="D499" s="1">
        <f>+IF(Tabla15[[#This Row],[NOMBRE DE LA CAUSA 2018]]=0,0,1)</f>
        <v>1</v>
      </c>
      <c r="E499" s="1">
        <f>+E498+Tabla15[[#This Row],[NOMBRE DE LA CAUSA 2019]]</f>
        <v>497</v>
      </c>
      <c r="F499" s="1">
        <f>+Tabla15[[#This Row],[0]]*Tabla15[[#This Row],[NOMBRE DE LA CAUSA 2019]]</f>
        <v>497</v>
      </c>
      <c r="G499" s="6" t="s">
        <v>775</v>
      </c>
      <c r="J499" s="1" t="s">
        <v>776</v>
      </c>
      <c r="K499" s="1" t="s">
        <v>772</v>
      </c>
      <c r="L499" s="1" t="s">
        <v>1822</v>
      </c>
      <c r="M499" s="4">
        <v>321</v>
      </c>
      <c r="N499" s="1" t="str">
        <f>+Tabla15[[#This Row],[NOMBRE DE LA CAUSA 2017]]</f>
        <v>MUERTE ACCIDENTAL O FORTUITA A CONSCRIPTO</v>
      </c>
    </row>
    <row r="500" spans="1:14" ht="15" customHeight="1" x14ac:dyDescent="0.25">
      <c r="A500" s="1">
        <f>+Tabla15[[#This Row],[1]]</f>
        <v>498</v>
      </c>
      <c r="B500" s="1" t="s">
        <v>1823</v>
      </c>
      <c r="C500" s="1">
        <v>1</v>
      </c>
      <c r="D500" s="1">
        <f>+IF(Tabla15[[#This Row],[NOMBRE DE LA CAUSA 2018]]=0,0,1)</f>
        <v>1</v>
      </c>
      <c r="E500" s="1">
        <f>+E499+Tabla15[[#This Row],[NOMBRE DE LA CAUSA 2019]]</f>
        <v>498</v>
      </c>
      <c r="F500" s="1">
        <f>+Tabla15[[#This Row],[0]]*Tabla15[[#This Row],[NOMBRE DE LA CAUSA 2019]]</f>
        <v>498</v>
      </c>
      <c r="G500" s="6" t="s">
        <v>775</v>
      </c>
      <c r="J500" s="1" t="s">
        <v>776</v>
      </c>
      <c r="K500" s="1" t="s">
        <v>772</v>
      </c>
      <c r="L500" s="1" t="s">
        <v>1824</v>
      </c>
      <c r="M500" s="4">
        <v>732</v>
      </c>
      <c r="N500" s="1" t="str">
        <f>+Tabla15[[#This Row],[NOMBRE DE LA CAUSA 2017]]</f>
        <v>MUERTE ACCIDENTAL O FORTUITA A MIEMBRO VOLUNTARIO DE LA FUERZA PUBLICA</v>
      </c>
    </row>
    <row r="501" spans="1:14" ht="15" customHeight="1" x14ac:dyDescent="0.25">
      <c r="A501" s="1">
        <f>+Tabla15[[#This Row],[1]]</f>
        <v>499</v>
      </c>
      <c r="B501" s="1" t="s">
        <v>1825</v>
      </c>
      <c r="C501" s="1">
        <v>1</v>
      </c>
      <c r="D501" s="1">
        <f>+IF(Tabla15[[#This Row],[NOMBRE DE LA CAUSA 2018]]=0,0,1)</f>
        <v>1</v>
      </c>
      <c r="E501" s="1">
        <f>+E500+Tabla15[[#This Row],[NOMBRE DE LA CAUSA 2019]]</f>
        <v>499</v>
      </c>
      <c r="F501" s="1">
        <f>+Tabla15[[#This Row],[0]]*Tabla15[[#This Row],[NOMBRE DE LA CAUSA 2019]]</f>
        <v>499</v>
      </c>
      <c r="G501" s="6" t="s">
        <v>813</v>
      </c>
      <c r="H501" s="1" t="s">
        <v>1826</v>
      </c>
      <c r="K501" s="1" t="s">
        <v>772</v>
      </c>
      <c r="L501" s="1" t="s">
        <v>1827</v>
      </c>
      <c r="M501" s="4">
        <v>2105</v>
      </c>
      <c r="N501" s="1" t="str">
        <f>+Tabla15[[#This Row],[NOMBRE DE LA CAUSA 2017]]</f>
        <v>MUERTE ACCIDENTAL O FORTUITA A RECLUSO</v>
      </c>
    </row>
    <row r="502" spans="1:14" ht="15" customHeight="1" x14ac:dyDescent="0.25">
      <c r="A502" s="1">
        <f>+Tabla15[[#This Row],[1]]</f>
        <v>500</v>
      </c>
      <c r="B502" s="1" t="s">
        <v>1828</v>
      </c>
      <c r="C502" s="1">
        <v>1</v>
      </c>
      <c r="D502" s="1">
        <f>+IF(Tabla15[[#This Row],[NOMBRE DE LA CAUSA 2018]]=0,0,1)</f>
        <v>1</v>
      </c>
      <c r="E502" s="1">
        <f>+E501+Tabla15[[#This Row],[NOMBRE DE LA CAUSA 2019]]</f>
        <v>500</v>
      </c>
      <c r="F502" s="1">
        <f>+Tabla15[[#This Row],[0]]*Tabla15[[#This Row],[NOMBRE DE LA CAUSA 2019]]</f>
        <v>500</v>
      </c>
      <c r="G502" s="6" t="s">
        <v>813</v>
      </c>
      <c r="H502" s="6" t="s">
        <v>1740</v>
      </c>
      <c r="I502" s="6"/>
      <c r="J502" s="6"/>
      <c r="K502" s="6" t="s">
        <v>772</v>
      </c>
      <c r="L502" s="1" t="s">
        <v>1829</v>
      </c>
      <c r="M502" s="4">
        <v>2059</v>
      </c>
      <c r="N502" s="1" t="str">
        <f>+Tabla15[[#This Row],[NOMBRE DE LA CAUSA 2017]]</f>
        <v>MUERTE AUTO INFLIGIDA DE CONSCRIPTO</v>
      </c>
    </row>
    <row r="503" spans="1:14" ht="15" customHeight="1" x14ac:dyDescent="0.25">
      <c r="A503" s="1">
        <f>+Tabla15[[#This Row],[1]]</f>
        <v>501</v>
      </c>
      <c r="B503" s="6" t="s">
        <v>1830</v>
      </c>
      <c r="C503" s="1">
        <v>1</v>
      </c>
      <c r="D503" s="1">
        <f>+IF(Tabla15[[#This Row],[NOMBRE DE LA CAUSA 2018]]=0,0,1)</f>
        <v>1</v>
      </c>
      <c r="E503" s="1">
        <f>+E502+Tabla15[[#This Row],[NOMBRE DE LA CAUSA 2019]]</f>
        <v>501</v>
      </c>
      <c r="F503" s="1">
        <f>+Tabla15[[#This Row],[0]]*Tabla15[[#This Row],[NOMBRE DE LA CAUSA 2019]]</f>
        <v>501</v>
      </c>
      <c r="G503" s="6" t="s">
        <v>813</v>
      </c>
      <c r="H503" s="1" t="s">
        <v>1743</v>
      </c>
      <c r="I503" s="6"/>
      <c r="J503" s="6"/>
      <c r="K503" s="6" t="s">
        <v>772</v>
      </c>
      <c r="L503" s="7" t="s">
        <v>1831</v>
      </c>
      <c r="M503" s="4">
        <v>2073</v>
      </c>
      <c r="N503" s="1" t="str">
        <f>+Tabla15[[#This Row],[NOMBRE DE LA CAUSA 2017]]</f>
        <v>MUERTE AUTO INFLIGIDA DE MIEMBRO VOLUNTARIO DE LA FUERZA PUBLICA</v>
      </c>
    </row>
    <row r="504" spans="1:14" ht="15" customHeight="1" x14ac:dyDescent="0.25">
      <c r="A504" s="1">
        <f>+Tabla15[[#This Row],[1]]</f>
        <v>502</v>
      </c>
      <c r="B504" s="6" t="s">
        <v>1832</v>
      </c>
      <c r="C504" s="1">
        <v>1</v>
      </c>
      <c r="D504" s="1">
        <f>+IF(Tabla15[[#This Row],[NOMBRE DE LA CAUSA 2018]]=0,0,1)</f>
        <v>1</v>
      </c>
      <c r="E504" s="1">
        <f>+E503+Tabla15[[#This Row],[NOMBRE DE LA CAUSA 2019]]</f>
        <v>502</v>
      </c>
      <c r="F504" s="1">
        <f>+Tabla15[[#This Row],[0]]*Tabla15[[#This Row],[NOMBRE DE LA CAUSA 2019]]</f>
        <v>502</v>
      </c>
      <c r="G504" s="6" t="s">
        <v>813</v>
      </c>
      <c r="H504" s="6" t="s">
        <v>1826</v>
      </c>
      <c r="I504" s="6"/>
      <c r="J504" s="6"/>
      <c r="K504" s="6" t="s">
        <v>772</v>
      </c>
      <c r="L504" s="7" t="s">
        <v>1833</v>
      </c>
      <c r="M504" s="4">
        <v>2104</v>
      </c>
      <c r="N504" s="1" t="str">
        <f>+Tabla15[[#This Row],[NOMBRE DE LA CAUSA 2017]]</f>
        <v>MUERTE AUTO INFLIGIDA DE RECLUSO</v>
      </c>
    </row>
    <row r="505" spans="1:14" ht="15" customHeight="1" x14ac:dyDescent="0.25">
      <c r="A505" s="1">
        <f>+Tabla15[[#This Row],[1]]</f>
        <v>503</v>
      </c>
      <c r="B505" s="1" t="s">
        <v>1834</v>
      </c>
      <c r="C505" s="1">
        <v>1</v>
      </c>
      <c r="D505" s="1">
        <f>+IF(Tabla15[[#This Row],[NOMBRE DE LA CAUSA 2018]]=0,0,1)</f>
        <v>1</v>
      </c>
      <c r="E505" s="1">
        <f>+E504+Tabla15[[#This Row],[NOMBRE DE LA CAUSA 2019]]</f>
        <v>503</v>
      </c>
      <c r="F505" s="1">
        <f>+Tabla15[[#This Row],[0]]*Tabla15[[#This Row],[NOMBRE DE LA CAUSA 2019]]</f>
        <v>503</v>
      </c>
      <c r="G505" s="6" t="s">
        <v>813</v>
      </c>
      <c r="H505" s="1" t="s">
        <v>873</v>
      </c>
      <c r="I505" s="6"/>
      <c r="J505" s="6"/>
      <c r="K505" s="6" t="s">
        <v>772</v>
      </c>
      <c r="L505" s="7" t="s">
        <v>1835</v>
      </c>
      <c r="M505" s="4">
        <v>2155</v>
      </c>
      <c r="N505" s="1" t="str">
        <f>+Tabla15[[#This Row],[NOMBRE DE LA CAUSA 2017]]</f>
        <v>MUERTE DE ALUMNO EN ESTABLECIMIENTO EDUCATIVO</v>
      </c>
    </row>
    <row r="506" spans="1:14" ht="15" customHeight="1" x14ac:dyDescent="0.25">
      <c r="A506" s="1">
        <f>+Tabla15[[#This Row],[1]]</f>
        <v>504</v>
      </c>
      <c r="B506" s="1" t="s">
        <v>1836</v>
      </c>
      <c r="C506" s="1">
        <v>1</v>
      </c>
      <c r="D506" s="1">
        <f>+IF(Tabla15[[#This Row],[NOMBRE DE LA CAUSA 2018]]=0,0,1)</f>
        <v>1</v>
      </c>
      <c r="E506" s="1">
        <f>+E505+Tabla15[[#This Row],[NOMBRE DE LA CAUSA 2019]]</f>
        <v>504</v>
      </c>
      <c r="F506" s="1">
        <f>+Tabla15[[#This Row],[0]]*Tabla15[[#This Row],[NOMBRE DE LA CAUSA 2019]]</f>
        <v>504</v>
      </c>
      <c r="G506" s="6" t="s">
        <v>813</v>
      </c>
      <c r="H506" s="1" t="s">
        <v>849</v>
      </c>
      <c r="K506" s="1" t="s">
        <v>772</v>
      </c>
      <c r="L506" s="7" t="s">
        <v>1837</v>
      </c>
      <c r="M506" s="4">
        <v>2053</v>
      </c>
      <c r="N506" s="1" t="str">
        <f>+Tabla15[[#This Row],[NOMBRE DE LA CAUSA 2017]]</f>
        <v>MUERTE DE CIVIL CON AERONAVE OFICIAL</v>
      </c>
    </row>
    <row r="507" spans="1:14" ht="15" customHeight="1" x14ac:dyDescent="0.25">
      <c r="A507" s="1">
        <f>+Tabla15[[#This Row],[1]]</f>
        <v>505</v>
      </c>
      <c r="B507" s="6" t="s">
        <v>1838</v>
      </c>
      <c r="C507" s="1">
        <v>1</v>
      </c>
      <c r="D507" s="1">
        <f>+IF(Tabla15[[#This Row],[NOMBRE DE LA CAUSA 2018]]=0,0,1)</f>
        <v>1</v>
      </c>
      <c r="E507" s="1">
        <f>+E506+Tabla15[[#This Row],[NOMBRE DE LA CAUSA 2019]]</f>
        <v>505</v>
      </c>
      <c r="F507" s="1">
        <f>+Tabla15[[#This Row],[0]]*Tabla15[[#This Row],[NOMBRE DE LA CAUSA 2019]]</f>
        <v>505</v>
      </c>
      <c r="G507" s="6" t="s">
        <v>775</v>
      </c>
      <c r="H507" s="6"/>
      <c r="I507" s="6"/>
      <c r="J507" s="6" t="s">
        <v>776</v>
      </c>
      <c r="K507" s="6" t="s">
        <v>772</v>
      </c>
      <c r="L507" s="7" t="s">
        <v>1839</v>
      </c>
      <c r="M507" s="4">
        <v>88</v>
      </c>
      <c r="N507" s="1" t="str">
        <f>+Tabla15[[#This Row],[NOMBRE DE LA CAUSA 2017]]</f>
        <v>MUERTE DE CIVIL CON ARMA DE DOTACION OFICIAL</v>
      </c>
    </row>
    <row r="508" spans="1:14" ht="15" customHeight="1" x14ac:dyDescent="0.25">
      <c r="A508" s="1">
        <f>+Tabla15[[#This Row],[1]]</f>
        <v>506</v>
      </c>
      <c r="B508" s="6" t="s">
        <v>1840</v>
      </c>
      <c r="C508" s="1">
        <v>1</v>
      </c>
      <c r="D508" s="1">
        <f>+IF(Tabla15[[#This Row],[NOMBRE DE LA CAUSA 2018]]=0,0,1)</f>
        <v>1</v>
      </c>
      <c r="E508" s="1">
        <f>+E507+Tabla15[[#This Row],[NOMBRE DE LA CAUSA 2019]]</f>
        <v>506</v>
      </c>
      <c r="F508" s="1">
        <f>+Tabla15[[#This Row],[0]]*Tabla15[[#This Row],[NOMBRE DE LA CAUSA 2019]]</f>
        <v>506</v>
      </c>
      <c r="G508" s="6" t="s">
        <v>813</v>
      </c>
      <c r="H508" s="6" t="s">
        <v>854</v>
      </c>
      <c r="I508" s="6"/>
      <c r="J508" s="6"/>
      <c r="K508" s="6" t="s">
        <v>772</v>
      </c>
      <c r="L508" s="7" t="s">
        <v>1841</v>
      </c>
      <c r="M508" s="4">
        <v>2056</v>
      </c>
      <c r="N508" s="1" t="str">
        <f>+Tabla15[[#This Row],[NOMBRE DE LA CAUSA 2017]]</f>
        <v>MUERTE DE CIVIL CON NAVE OFICIAL</v>
      </c>
    </row>
    <row r="509" spans="1:14" ht="15" customHeight="1" x14ac:dyDescent="0.25">
      <c r="A509" s="1">
        <f>+Tabla15[[#This Row],[1]]</f>
        <v>507</v>
      </c>
      <c r="B509" s="6" t="s">
        <v>1842</v>
      </c>
      <c r="C509" s="1">
        <v>1</v>
      </c>
      <c r="D509" s="1">
        <f>+IF(Tabla15[[#This Row],[NOMBRE DE LA CAUSA 2018]]=0,0,1)</f>
        <v>1</v>
      </c>
      <c r="E509" s="1">
        <f>+E508+Tabla15[[#This Row],[NOMBRE DE LA CAUSA 2019]]</f>
        <v>507</v>
      </c>
      <c r="F509" s="1">
        <f>+Tabla15[[#This Row],[0]]*Tabla15[[#This Row],[NOMBRE DE LA CAUSA 2019]]</f>
        <v>507</v>
      </c>
      <c r="G509" s="6" t="s">
        <v>775</v>
      </c>
      <c r="H509" s="6"/>
      <c r="I509" s="6"/>
      <c r="J509" s="6" t="s">
        <v>776</v>
      </c>
      <c r="K509" s="6" t="s">
        <v>772</v>
      </c>
      <c r="L509" s="1" t="s">
        <v>1843</v>
      </c>
      <c r="M509" s="4">
        <v>850</v>
      </c>
      <c r="N509" s="1" t="str">
        <f>+Tabla15[[#This Row],[NOMBRE DE LA CAUSA 2017]]</f>
        <v>MUERTE DE CIVIL CON VEHICULO OFICIAL</v>
      </c>
    </row>
    <row r="510" spans="1:14" ht="15" customHeight="1" x14ac:dyDescent="0.25">
      <c r="A510" s="1">
        <f>+Tabla15[[#This Row],[1]]</f>
        <v>508</v>
      </c>
      <c r="B510" s="6" t="s">
        <v>1844</v>
      </c>
      <c r="C510" s="1">
        <v>1</v>
      </c>
      <c r="D510" s="1">
        <f>+IF(Tabla15[[#This Row],[NOMBRE DE LA CAUSA 2018]]=0,0,1)</f>
        <v>1</v>
      </c>
      <c r="E510" s="1">
        <f>+E509+Tabla15[[#This Row],[NOMBRE DE LA CAUSA 2019]]</f>
        <v>508</v>
      </c>
      <c r="F510" s="1">
        <f>+Tabla15[[#This Row],[0]]*Tabla15[[#This Row],[NOMBRE DE LA CAUSA 2019]]</f>
        <v>508</v>
      </c>
      <c r="G510" s="6" t="s">
        <v>813</v>
      </c>
      <c r="H510" s="6" t="s">
        <v>1845</v>
      </c>
      <c r="I510" s="6"/>
      <c r="J510" s="6"/>
      <c r="K510" s="6" t="s">
        <v>772</v>
      </c>
      <c r="L510" s="1" t="s">
        <v>1846</v>
      </c>
      <c r="M510" s="4">
        <v>2090</v>
      </c>
      <c r="N510" s="1" t="str">
        <f>+Tabla15[[#This Row],[NOMBRE DE LA CAUSA 2017]]</f>
        <v>MUERTE DE CIVIL EN COMBATE O ENFRENTAMIENTO</v>
      </c>
    </row>
    <row r="511" spans="1:14" ht="15" customHeight="1" x14ac:dyDescent="0.25">
      <c r="A511" s="1">
        <f>+Tabla15[[#This Row],[1]]</f>
        <v>509</v>
      </c>
      <c r="B511" s="6" t="s">
        <v>1847</v>
      </c>
      <c r="C511" s="1">
        <v>1</v>
      </c>
      <c r="D511" s="1">
        <f>+IF(Tabla15[[#This Row],[NOMBRE DE LA CAUSA 2018]]=0,0,1)</f>
        <v>1</v>
      </c>
      <c r="E511" s="1">
        <f>+E510+Tabla15[[#This Row],[NOMBRE DE LA CAUSA 2019]]</f>
        <v>509</v>
      </c>
      <c r="F511" s="1">
        <f>+Tabla15[[#This Row],[0]]*Tabla15[[#This Row],[NOMBRE DE LA CAUSA 2019]]</f>
        <v>509</v>
      </c>
      <c r="G511" s="6" t="s">
        <v>813</v>
      </c>
      <c r="H511" s="1" t="s">
        <v>1845</v>
      </c>
      <c r="I511" s="6"/>
      <c r="J511" s="6"/>
      <c r="K511" s="6" t="s">
        <v>772</v>
      </c>
      <c r="L511" s="1" t="s">
        <v>1848</v>
      </c>
      <c r="M511" s="4">
        <v>2093</v>
      </c>
      <c r="N511" s="1" t="str">
        <f>+Tabla15[[#This Row],[NOMBRE DE LA CAUSA 2017]]</f>
        <v>MUERTE DE CIVIL EN ENFRENTAMIENTO ENTRE TROPAS</v>
      </c>
    </row>
    <row r="512" spans="1:14" ht="15" customHeight="1" x14ac:dyDescent="0.25">
      <c r="A512" s="1">
        <f>+Tabla15[[#This Row],[1]]</f>
        <v>510</v>
      </c>
      <c r="B512" s="6" t="s">
        <v>1849</v>
      </c>
      <c r="C512" s="1">
        <v>1</v>
      </c>
      <c r="D512" s="1">
        <f>+IF(Tabla15[[#This Row],[NOMBRE DE LA CAUSA 2018]]=0,0,1)</f>
        <v>1</v>
      </c>
      <c r="E512" s="1">
        <f>+E511+Tabla15[[#This Row],[NOMBRE DE LA CAUSA 2019]]</f>
        <v>510</v>
      </c>
      <c r="F512" s="1">
        <f>+Tabla15[[#This Row],[0]]*Tabla15[[#This Row],[NOMBRE DE LA CAUSA 2019]]</f>
        <v>510</v>
      </c>
      <c r="G512" s="6" t="s">
        <v>813</v>
      </c>
      <c r="H512" s="1" t="s">
        <v>1845</v>
      </c>
      <c r="I512" s="6"/>
      <c r="J512" s="6"/>
      <c r="K512" s="6" t="s">
        <v>772</v>
      </c>
      <c r="L512" s="1" t="s">
        <v>1850</v>
      </c>
      <c r="M512" s="4">
        <v>2087</v>
      </c>
      <c r="N512" s="1" t="str">
        <f>+Tabla15[[#This Row],[NOMBRE DE LA CAUSA 2017]]</f>
        <v>MUERTE DE CIVIL EN OPERATIVO MILITAR</v>
      </c>
    </row>
    <row r="513" spans="1:14" ht="15" customHeight="1" x14ac:dyDescent="0.25">
      <c r="A513" s="1">
        <f>+Tabla15[[#This Row],[1]]</f>
        <v>511</v>
      </c>
      <c r="B513" s="6" t="s">
        <v>1851</v>
      </c>
      <c r="C513" s="1">
        <v>1</v>
      </c>
      <c r="D513" s="1">
        <f>+IF(Tabla15[[#This Row],[NOMBRE DE LA CAUSA 2018]]=0,0,1)</f>
        <v>1</v>
      </c>
      <c r="E513" s="1">
        <f>+E512+Tabla15[[#This Row],[NOMBRE DE LA CAUSA 2019]]</f>
        <v>511</v>
      </c>
      <c r="F513" s="1">
        <f>+Tabla15[[#This Row],[0]]*Tabla15[[#This Row],[NOMBRE DE LA CAUSA 2019]]</f>
        <v>511</v>
      </c>
      <c r="G513" s="6" t="s">
        <v>775</v>
      </c>
      <c r="I513" s="6"/>
      <c r="J513" s="6" t="s">
        <v>776</v>
      </c>
      <c r="K513" s="6" t="s">
        <v>772</v>
      </c>
      <c r="L513" s="1" t="s">
        <v>1852</v>
      </c>
      <c r="M513" s="4">
        <v>104</v>
      </c>
      <c r="N513" s="1" t="str">
        <f>+Tabla15[[#This Row],[NOMBRE DE LA CAUSA 2017]]</f>
        <v>MUERTE DE CIVIL EN PROCEDIMIENTO DE POLICIA</v>
      </c>
    </row>
    <row r="514" spans="1:14" ht="15" customHeight="1" x14ac:dyDescent="0.25">
      <c r="A514" s="1">
        <f>+Tabla15[[#This Row],[1]]</f>
        <v>512</v>
      </c>
      <c r="B514" s="6" t="s">
        <v>1853</v>
      </c>
      <c r="C514" s="1">
        <v>1</v>
      </c>
      <c r="D514" s="1">
        <f>+IF(Tabla15[[#This Row],[NOMBRE DE LA CAUSA 2018]]=0,0,1)</f>
        <v>1</v>
      </c>
      <c r="E514" s="1">
        <f>+E513+Tabla15[[#This Row],[NOMBRE DE LA CAUSA 2019]]</f>
        <v>512</v>
      </c>
      <c r="F514" s="1">
        <f>+Tabla15[[#This Row],[0]]*Tabla15[[#This Row],[NOMBRE DE LA CAUSA 2019]]</f>
        <v>512</v>
      </c>
      <c r="G514" s="6" t="s">
        <v>813</v>
      </c>
      <c r="H514" s="1" t="s">
        <v>892</v>
      </c>
      <c r="I514" s="6"/>
      <c r="J514" s="6"/>
      <c r="K514" s="6" t="s">
        <v>772</v>
      </c>
      <c r="L514" s="1" t="s">
        <v>1854</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1855</v>
      </c>
      <c r="C515" s="1">
        <v>1</v>
      </c>
      <c r="D515" s="1">
        <f>+IF(Tabla15[[#This Row],[NOMBRE DE LA CAUSA 2018]]=0,0,1)</f>
        <v>1</v>
      </c>
      <c r="E515" s="1">
        <f>+E514+Tabla15[[#This Row],[NOMBRE DE LA CAUSA 2019]]</f>
        <v>513</v>
      </c>
      <c r="F515" s="1">
        <f>+Tabla15[[#This Row],[0]]*Tabla15[[#This Row],[NOMBRE DE LA CAUSA 2019]]</f>
        <v>513</v>
      </c>
      <c r="G515" s="6" t="s">
        <v>813</v>
      </c>
      <c r="H515" s="1" t="s">
        <v>895</v>
      </c>
      <c r="K515" s="1" t="s">
        <v>772</v>
      </c>
      <c r="L515" s="1" t="s">
        <v>1856</v>
      </c>
      <c r="M515" s="4">
        <v>2144</v>
      </c>
      <c r="N515" s="1" t="str">
        <f>+Tabla15[[#This Row],[NOMBRE DE LA CAUSA 2017]]</f>
        <v>MUERTE DE CIVIL POR ACTO TERRORISTA CONTRA POBLACION CIVIL</v>
      </c>
    </row>
    <row r="516" spans="1:14" ht="15" customHeight="1" x14ac:dyDescent="0.25">
      <c r="A516" s="1">
        <f>+Tabla15[[#This Row],[1]]</f>
        <v>514</v>
      </c>
      <c r="B516" s="6" t="s">
        <v>1857</v>
      </c>
      <c r="C516" s="1">
        <v>1</v>
      </c>
      <c r="D516" s="1">
        <f>+IF(Tabla15[[#This Row],[NOMBRE DE LA CAUSA 2018]]=0,0,1)</f>
        <v>1</v>
      </c>
      <c r="E516" s="1">
        <f>+E515+Tabla15[[#This Row],[NOMBRE DE LA CAUSA 2019]]</f>
        <v>514</v>
      </c>
      <c r="F516" s="1">
        <f>+Tabla15[[#This Row],[0]]*Tabla15[[#This Row],[NOMBRE DE LA CAUSA 2019]]</f>
        <v>514</v>
      </c>
      <c r="G516" s="6" t="s">
        <v>775</v>
      </c>
      <c r="I516" s="6"/>
      <c r="J516" s="6" t="s">
        <v>776</v>
      </c>
      <c r="K516" s="6" t="s">
        <v>772</v>
      </c>
      <c r="L516" s="1" t="s">
        <v>1858</v>
      </c>
      <c r="M516" s="4">
        <v>105</v>
      </c>
      <c r="N516" s="1" t="str">
        <f>+Tabla15[[#This Row],[NOMBRE DE LA CAUSA 2017]]</f>
        <v>MUERTE DE CIVIL POR EXPLOSION DE MINA ANTIPERSONAL</v>
      </c>
    </row>
    <row r="517" spans="1:14" ht="15" customHeight="1" x14ac:dyDescent="0.25">
      <c r="A517" s="1">
        <f>+Tabla15[[#This Row],[1]]</f>
        <v>515</v>
      </c>
      <c r="B517" s="6" t="s">
        <v>1859</v>
      </c>
      <c r="C517" s="1">
        <v>1</v>
      </c>
      <c r="D517" s="1">
        <f>+IF(Tabla15[[#This Row],[NOMBRE DE LA CAUSA 2018]]=0,0,1)</f>
        <v>1</v>
      </c>
      <c r="E517" s="1">
        <f>+E516+Tabla15[[#This Row],[NOMBRE DE LA CAUSA 2019]]</f>
        <v>515</v>
      </c>
      <c r="F517" s="1">
        <f>+Tabla15[[#This Row],[0]]*Tabla15[[#This Row],[NOMBRE DE LA CAUSA 2019]]</f>
        <v>515</v>
      </c>
      <c r="G517" s="6" t="s">
        <v>775</v>
      </c>
      <c r="I517" s="6"/>
      <c r="J517" s="6" t="s">
        <v>776</v>
      </c>
      <c r="K517" s="6" t="s">
        <v>772</v>
      </c>
      <c r="L517" s="1" t="s">
        <v>1860</v>
      </c>
      <c r="M517" s="4">
        <v>332</v>
      </c>
      <c r="N517" s="1" t="str">
        <f>+Tabla15[[#This Row],[NOMBRE DE LA CAUSA 2017]]</f>
        <v>MUERTE DE CIVIL POR GRUPO ARMADO ILEGAL</v>
      </c>
    </row>
    <row r="518" spans="1:14" ht="15" customHeight="1" x14ac:dyDescent="0.25">
      <c r="A518" s="1">
        <f>+Tabla15[[#This Row],[1]]</f>
        <v>516</v>
      </c>
      <c r="B518" s="6" t="s">
        <v>1861</v>
      </c>
      <c r="C518" s="1">
        <v>1</v>
      </c>
      <c r="D518" s="1">
        <f>+IF(Tabla15[[#This Row],[NOMBRE DE LA CAUSA 2018]]=0,0,1)</f>
        <v>1</v>
      </c>
      <c r="E518" s="1">
        <f>+E517+Tabla15[[#This Row],[NOMBRE DE LA CAUSA 2019]]</f>
        <v>516</v>
      </c>
      <c r="F518" s="1">
        <f>+Tabla15[[#This Row],[0]]*Tabla15[[#This Row],[NOMBRE DE LA CAUSA 2019]]</f>
        <v>516</v>
      </c>
      <c r="G518" s="6" t="s">
        <v>775</v>
      </c>
      <c r="I518" s="6"/>
      <c r="J518" s="6" t="s">
        <v>776</v>
      </c>
      <c r="K518" s="6" t="s">
        <v>772</v>
      </c>
      <c r="L518" s="1" t="s">
        <v>1862</v>
      </c>
      <c r="M518" s="4">
        <v>801</v>
      </c>
      <c r="N518" s="1" t="str">
        <f>+Tabla15[[#This Row],[NOMBRE DE LA CAUSA 2017]]</f>
        <v>MUERTE DE CONSCRIPTO CON AERONAVE OFICIAL</v>
      </c>
    </row>
    <row r="519" spans="1:14" ht="15" customHeight="1" x14ac:dyDescent="0.25">
      <c r="A519" s="1">
        <f>+Tabla15[[#This Row],[1]]</f>
        <v>517</v>
      </c>
      <c r="B519" s="6" t="s">
        <v>1863</v>
      </c>
      <c r="C519" s="1">
        <v>1</v>
      </c>
      <c r="D519" s="1">
        <f>+IF(Tabla15[[#This Row],[NOMBRE DE LA CAUSA 2018]]=0,0,1)</f>
        <v>1</v>
      </c>
      <c r="E519" s="1">
        <f>+E518+Tabla15[[#This Row],[NOMBRE DE LA CAUSA 2019]]</f>
        <v>517</v>
      </c>
      <c r="F519" s="1">
        <f>+Tabla15[[#This Row],[0]]*Tabla15[[#This Row],[NOMBRE DE LA CAUSA 2019]]</f>
        <v>517</v>
      </c>
      <c r="G519" s="6" t="s">
        <v>775</v>
      </c>
      <c r="I519" s="6"/>
      <c r="J519" s="6" t="s">
        <v>776</v>
      </c>
      <c r="K519" s="6" t="s">
        <v>772</v>
      </c>
      <c r="L519" s="1" t="s">
        <v>1864</v>
      </c>
      <c r="M519" s="4">
        <v>317</v>
      </c>
      <c r="N519" s="1" t="str">
        <f>+Tabla15[[#This Row],[NOMBRE DE LA CAUSA 2017]]</f>
        <v>MUERTE DE CONSCRIPTO CON ARMA DE DOTACION OFICIAL</v>
      </c>
    </row>
    <row r="520" spans="1:14" ht="15" customHeight="1" x14ac:dyDescent="0.25">
      <c r="A520" s="1">
        <f>+Tabla15[[#This Row],[1]]</f>
        <v>518</v>
      </c>
      <c r="B520" s="6" t="s">
        <v>1865</v>
      </c>
      <c r="C520" s="1">
        <v>1</v>
      </c>
      <c r="D520" s="1">
        <f>+IF(Tabla15[[#This Row],[NOMBRE DE LA CAUSA 2018]]=0,0,1)</f>
        <v>1</v>
      </c>
      <c r="E520" s="1">
        <f>+E519+Tabla15[[#This Row],[NOMBRE DE LA CAUSA 2019]]</f>
        <v>518</v>
      </c>
      <c r="F520" s="1">
        <f>+Tabla15[[#This Row],[0]]*Tabla15[[#This Row],[NOMBRE DE LA CAUSA 2019]]</f>
        <v>518</v>
      </c>
      <c r="G520" s="6" t="s">
        <v>775</v>
      </c>
      <c r="I520" s="6"/>
      <c r="J520" s="6" t="s">
        <v>776</v>
      </c>
      <c r="K520" s="6" t="s">
        <v>772</v>
      </c>
      <c r="L520" s="7" t="s">
        <v>1866</v>
      </c>
      <c r="M520" s="4">
        <v>802</v>
      </c>
      <c r="N520" s="1" t="str">
        <f>+Tabla15[[#This Row],[NOMBRE DE LA CAUSA 2017]]</f>
        <v>MUERTE DE CONSCRIPTO CON NAVE OFICIAL</v>
      </c>
    </row>
    <row r="521" spans="1:14" ht="15" customHeight="1" x14ac:dyDescent="0.25">
      <c r="A521" s="1">
        <f>+Tabla15[[#This Row],[1]]</f>
        <v>519</v>
      </c>
      <c r="B521" s="6" t="s">
        <v>1867</v>
      </c>
      <c r="C521" s="1">
        <v>1</v>
      </c>
      <c r="D521" s="1">
        <f>+IF(Tabla15[[#This Row],[NOMBRE DE LA CAUSA 2018]]=0,0,1)</f>
        <v>1</v>
      </c>
      <c r="E521" s="1">
        <f>+E520+Tabla15[[#This Row],[NOMBRE DE LA CAUSA 2019]]</f>
        <v>519</v>
      </c>
      <c r="F521" s="1">
        <f>+Tabla15[[#This Row],[0]]*Tabla15[[#This Row],[NOMBRE DE LA CAUSA 2019]]</f>
        <v>519</v>
      </c>
      <c r="G521" s="6" t="s">
        <v>775</v>
      </c>
      <c r="I521" s="6"/>
      <c r="J521" s="6" t="s">
        <v>776</v>
      </c>
      <c r="K521" s="6" t="s">
        <v>772</v>
      </c>
      <c r="L521" s="7" t="s">
        <v>1868</v>
      </c>
      <c r="M521" s="4">
        <v>799</v>
      </c>
      <c r="N521" s="1" t="str">
        <f>+Tabla15[[#This Row],[NOMBRE DE LA CAUSA 2017]]</f>
        <v>MUERTE DE CONSCRIPTO CON VEHICULO OFICIAL</v>
      </c>
    </row>
    <row r="522" spans="1:14" ht="15" customHeight="1" x14ac:dyDescent="0.25">
      <c r="A522" s="1">
        <f>+Tabla15[[#This Row],[1]]</f>
        <v>520</v>
      </c>
      <c r="B522" s="1" t="s">
        <v>1869</v>
      </c>
      <c r="C522" s="1">
        <v>1</v>
      </c>
      <c r="D522" s="1">
        <f>+IF(Tabla15[[#This Row],[NOMBRE DE LA CAUSA 2018]]=0,0,1)</f>
        <v>1</v>
      </c>
      <c r="E522" s="1">
        <f>+E521+Tabla15[[#This Row],[NOMBRE DE LA CAUSA 2019]]</f>
        <v>520</v>
      </c>
      <c r="F522" s="1">
        <f>+Tabla15[[#This Row],[0]]*Tabla15[[#This Row],[NOMBRE DE LA CAUSA 2019]]</f>
        <v>520</v>
      </c>
      <c r="G522" s="6" t="s">
        <v>770</v>
      </c>
      <c r="K522" s="1" t="s">
        <v>772</v>
      </c>
      <c r="L522" s="7" t="s">
        <v>1870</v>
      </c>
      <c r="M522" s="4">
        <v>2062</v>
      </c>
      <c r="N522" s="1" t="str">
        <f>+Tabla15[[#This Row],[NOMBRE DE LA CAUSA 2017]]</f>
        <v>MUERTE DE CONSCRIPTO DERIVADA DE LA PRESTACION DEL SERVICIO DE SALUD</v>
      </c>
    </row>
    <row r="523" spans="1:14" ht="15" customHeight="1" x14ac:dyDescent="0.25">
      <c r="A523" s="1">
        <f>+Tabla15[[#This Row],[1]]</f>
        <v>521</v>
      </c>
      <c r="B523" s="1" t="s">
        <v>1871</v>
      </c>
      <c r="C523" s="1">
        <v>1</v>
      </c>
      <c r="D523" s="1">
        <f>+IF(Tabla15[[#This Row],[NOMBRE DE LA CAUSA 2018]]=0,0,1)</f>
        <v>1</v>
      </c>
      <c r="E523" s="1">
        <f>+E522+Tabla15[[#This Row],[NOMBRE DE LA CAUSA 2019]]</f>
        <v>521</v>
      </c>
      <c r="F523" s="1">
        <f>+Tabla15[[#This Row],[0]]*Tabla15[[#This Row],[NOMBRE DE LA CAUSA 2019]]</f>
        <v>521</v>
      </c>
      <c r="G523" s="6" t="s">
        <v>813</v>
      </c>
      <c r="H523" s="1" t="s">
        <v>1872</v>
      </c>
      <c r="I523" s="6"/>
      <c r="J523" s="6"/>
      <c r="K523" s="6" t="s">
        <v>772</v>
      </c>
      <c r="L523" s="7" t="s">
        <v>1873</v>
      </c>
      <c r="M523" s="4">
        <v>2066</v>
      </c>
      <c r="N523" s="1" t="str">
        <f>+Tabla15[[#This Row],[NOMBRE DE LA CAUSA 2017]]</f>
        <v>MUERTE DE CONSCRIPTO EN COMBATE O ENFRENTAMIENTO</v>
      </c>
    </row>
    <row r="524" spans="1:14" ht="15" customHeight="1" x14ac:dyDescent="0.25">
      <c r="A524" s="1">
        <f>+Tabla15[[#This Row],[1]]</f>
        <v>522</v>
      </c>
      <c r="B524" s="6" t="s">
        <v>1874</v>
      </c>
      <c r="C524" s="1">
        <v>1</v>
      </c>
      <c r="D524" s="1">
        <f>+IF(Tabla15[[#This Row],[NOMBRE DE LA CAUSA 2018]]=0,0,1)</f>
        <v>1</v>
      </c>
      <c r="E524" s="1">
        <f>+E523+Tabla15[[#This Row],[NOMBRE DE LA CAUSA 2019]]</f>
        <v>522</v>
      </c>
      <c r="F524" s="1">
        <f>+Tabla15[[#This Row],[0]]*Tabla15[[#This Row],[NOMBRE DE LA CAUSA 2019]]</f>
        <v>522</v>
      </c>
      <c r="G524" s="6" t="s">
        <v>813</v>
      </c>
      <c r="H524" s="1" t="s">
        <v>1872</v>
      </c>
      <c r="I524" s="6"/>
      <c r="J524" s="6"/>
      <c r="K524" s="6" t="s">
        <v>772</v>
      </c>
      <c r="L524" s="7" t="s">
        <v>1875</v>
      </c>
      <c r="M524" s="4">
        <v>2070</v>
      </c>
      <c r="N524" s="1" t="str">
        <f>+Tabla15[[#This Row],[NOMBRE DE LA CAUSA 2017]]</f>
        <v>MUERTE DE CONSCRIPTO EN ENFRENTAMIENTO ENTRE TROPAS</v>
      </c>
    </row>
    <row r="525" spans="1:14" ht="15" customHeight="1" x14ac:dyDescent="0.25">
      <c r="A525" s="1">
        <f>+Tabla15[[#This Row],[1]]</f>
        <v>523</v>
      </c>
      <c r="B525" s="6" t="s">
        <v>1876</v>
      </c>
      <c r="C525" s="1">
        <v>1</v>
      </c>
      <c r="D525" s="1">
        <f>+IF(Tabla15[[#This Row],[NOMBRE DE LA CAUSA 2018]]=0,0,1)</f>
        <v>1</v>
      </c>
      <c r="E525" s="1">
        <f>+E524+Tabla15[[#This Row],[NOMBRE DE LA CAUSA 2019]]</f>
        <v>523</v>
      </c>
      <c r="F525" s="1">
        <f>+Tabla15[[#This Row],[0]]*Tabla15[[#This Row],[NOMBRE DE LA CAUSA 2019]]</f>
        <v>523</v>
      </c>
      <c r="G525" s="6" t="s">
        <v>775</v>
      </c>
      <c r="I525" s="6"/>
      <c r="J525" s="6" t="s">
        <v>776</v>
      </c>
      <c r="K525" s="6" t="s">
        <v>772</v>
      </c>
      <c r="L525" s="7" t="s">
        <v>1877</v>
      </c>
      <c r="M525" s="4">
        <v>740</v>
      </c>
      <c r="N525" s="1" t="str">
        <f>+Tabla15[[#This Row],[NOMBRE DE LA CAUSA 2017]]</f>
        <v>MUERTE DE CONSCRIPTO EN INSTRUCCION</v>
      </c>
    </row>
    <row r="526" spans="1:14" ht="15" customHeight="1" x14ac:dyDescent="0.25">
      <c r="A526" s="1">
        <f>+Tabla15[[#This Row],[1]]</f>
        <v>524</v>
      </c>
      <c r="B526" s="6" t="s">
        <v>1878</v>
      </c>
      <c r="C526" s="1">
        <v>1</v>
      </c>
      <c r="D526" s="1">
        <f>+IF(Tabla15[[#This Row],[NOMBRE DE LA CAUSA 2018]]=0,0,1)</f>
        <v>1</v>
      </c>
      <c r="E526" s="1">
        <f>+E525+Tabla15[[#This Row],[NOMBRE DE LA CAUSA 2019]]</f>
        <v>524</v>
      </c>
      <c r="F526" s="1">
        <f>+Tabla15[[#This Row],[0]]*Tabla15[[#This Row],[NOMBRE DE LA CAUSA 2019]]</f>
        <v>524</v>
      </c>
      <c r="G526" s="6" t="s">
        <v>813</v>
      </c>
      <c r="H526" s="1" t="s">
        <v>1872</v>
      </c>
      <c r="I526" s="6"/>
      <c r="J526" s="6"/>
      <c r="K526" s="6" t="s">
        <v>772</v>
      </c>
      <c r="L526" s="7" t="s">
        <v>1879</v>
      </c>
      <c r="M526" s="4">
        <v>2064</v>
      </c>
      <c r="N526" s="1" t="str">
        <f>+Tabla15[[#This Row],[NOMBRE DE LA CAUSA 2017]]</f>
        <v>MUERTE DE CONSCRIPTO EN OPERATIVO MILITAR</v>
      </c>
    </row>
    <row r="527" spans="1:14" ht="15" customHeight="1" x14ac:dyDescent="0.25">
      <c r="A527" s="1">
        <f>+Tabla15[[#This Row],[1]]</f>
        <v>525</v>
      </c>
      <c r="B527" s="6" t="s">
        <v>1880</v>
      </c>
      <c r="C527" s="1">
        <v>1</v>
      </c>
      <c r="D527" s="1">
        <f>+IF(Tabla15[[#This Row],[NOMBRE DE LA CAUSA 2018]]=0,0,1)</f>
        <v>1</v>
      </c>
      <c r="E527" s="1">
        <f>+E526+Tabla15[[#This Row],[NOMBRE DE LA CAUSA 2019]]</f>
        <v>525</v>
      </c>
      <c r="F527" s="1">
        <f>+Tabla15[[#This Row],[0]]*Tabla15[[#This Row],[NOMBRE DE LA CAUSA 2019]]</f>
        <v>525</v>
      </c>
      <c r="G527" s="6" t="s">
        <v>813</v>
      </c>
      <c r="H527" s="1" t="s">
        <v>1872</v>
      </c>
      <c r="I527" s="6"/>
      <c r="J527" s="6"/>
      <c r="K527" s="6" t="s">
        <v>772</v>
      </c>
      <c r="L527" s="7" t="s">
        <v>1686</v>
      </c>
      <c r="M527" s="4">
        <v>2069</v>
      </c>
      <c r="N527" s="1" t="str">
        <f>+Tabla15[[#This Row],[NOMBRE DE LA CAUSA 2017]]</f>
        <v>MUERTE DE CONSCRIPTO EN PROCEDIMIENTO DE POLICIA</v>
      </c>
    </row>
    <row r="528" spans="1:14" ht="15" customHeight="1" x14ac:dyDescent="0.25">
      <c r="A528" s="1">
        <f>+Tabla15[[#This Row],[1]]</f>
        <v>526</v>
      </c>
      <c r="B528" s="1" t="s">
        <v>1881</v>
      </c>
      <c r="C528" s="1">
        <v>1</v>
      </c>
      <c r="D528" s="1">
        <f>+IF(Tabla15[[#This Row],[NOMBRE DE LA CAUSA 2018]]=0,0,1)</f>
        <v>1</v>
      </c>
      <c r="E528" s="1">
        <f>+E527+Tabla15[[#This Row],[NOMBRE DE LA CAUSA 2019]]</f>
        <v>526</v>
      </c>
      <c r="F528" s="1">
        <f>+Tabla15[[#This Row],[0]]*Tabla15[[#This Row],[NOMBRE DE LA CAUSA 2019]]</f>
        <v>526</v>
      </c>
      <c r="G528" s="6" t="s">
        <v>775</v>
      </c>
      <c r="J528" s="1" t="s">
        <v>776</v>
      </c>
      <c r="K528" s="1" t="s">
        <v>772</v>
      </c>
      <c r="L528" s="1" t="s">
        <v>1882</v>
      </c>
      <c r="M528" s="4">
        <v>748</v>
      </c>
      <c r="N528" s="1" t="str">
        <f>+Tabla15[[#This Row],[NOMBRE DE LA CAUSA 2017]]</f>
        <v>MUERTE DE CONSCRIPTO POR ACTO TERRORISTA</v>
      </c>
    </row>
    <row r="529" spans="1:14" ht="15" customHeight="1" x14ac:dyDescent="0.25">
      <c r="A529" s="1">
        <f>+Tabla15[[#This Row],[1]]</f>
        <v>527</v>
      </c>
      <c r="B529" s="1" t="s">
        <v>1883</v>
      </c>
      <c r="C529" s="1">
        <v>1</v>
      </c>
      <c r="D529" s="1">
        <f>+IF(Tabla15[[#This Row],[NOMBRE DE LA CAUSA 2018]]=0,0,1)</f>
        <v>1</v>
      </c>
      <c r="E529" s="1">
        <f>+E528+Tabla15[[#This Row],[NOMBRE DE LA CAUSA 2019]]</f>
        <v>527</v>
      </c>
      <c r="F529" s="1">
        <f>+Tabla15[[#This Row],[0]]*Tabla15[[#This Row],[NOMBRE DE LA CAUSA 2019]]</f>
        <v>527</v>
      </c>
      <c r="G529" s="6" t="s">
        <v>770</v>
      </c>
      <c r="K529" s="1" t="s">
        <v>772</v>
      </c>
      <c r="L529" s="1" t="s">
        <v>1884</v>
      </c>
      <c r="M529" s="4">
        <v>2192</v>
      </c>
      <c r="N529" s="1" t="str">
        <f>+Tabla15[[#This Row],[NOMBRE DE LA CAUSA 2017]]</f>
        <v>MUERTE DE CONSCRIPTO POR DESCONOCIDOS</v>
      </c>
    </row>
    <row r="530" spans="1:14" ht="15" customHeight="1" x14ac:dyDescent="0.25">
      <c r="A530" s="1">
        <f>+Tabla15[[#This Row],[1]]</f>
        <v>528</v>
      </c>
      <c r="B530" s="1" t="s">
        <v>1885</v>
      </c>
      <c r="C530" s="1">
        <v>1</v>
      </c>
      <c r="D530" s="1">
        <f>+IF(Tabla15[[#This Row],[NOMBRE DE LA CAUSA 2018]]=0,0,1)</f>
        <v>1</v>
      </c>
      <c r="E530" s="1">
        <f>+E529+Tabla15[[#This Row],[NOMBRE DE LA CAUSA 2019]]</f>
        <v>528</v>
      </c>
      <c r="F530" s="1">
        <f>+Tabla15[[#This Row],[0]]*Tabla15[[#This Row],[NOMBRE DE LA CAUSA 2019]]</f>
        <v>528</v>
      </c>
      <c r="G530" s="6" t="s">
        <v>775</v>
      </c>
      <c r="H530" s="6"/>
      <c r="I530" s="6"/>
      <c r="J530" s="6" t="s">
        <v>776</v>
      </c>
      <c r="K530" s="6" t="s">
        <v>772</v>
      </c>
      <c r="L530" s="1" t="s">
        <v>1886</v>
      </c>
      <c r="M530" s="4">
        <v>551</v>
      </c>
      <c r="N530" s="1" t="str">
        <f>+Tabla15[[#This Row],[NOMBRE DE LA CAUSA 2017]]</f>
        <v>MUERTE DE CONSCRIPTO POR EXPLOSION DE MINA ANTIPERSONAL</v>
      </c>
    </row>
    <row r="531" spans="1:14" ht="15" customHeight="1" x14ac:dyDescent="0.25">
      <c r="A531" s="1">
        <f>+Tabla15[[#This Row],[1]]</f>
        <v>529</v>
      </c>
      <c r="B531" s="6" t="s">
        <v>1887</v>
      </c>
      <c r="C531" s="1">
        <v>1</v>
      </c>
      <c r="D531" s="1">
        <f>+IF(Tabla15[[#This Row],[NOMBRE DE LA CAUSA 2018]]=0,0,1)</f>
        <v>1</v>
      </c>
      <c r="E531" s="1">
        <f>+E530+Tabla15[[#This Row],[NOMBRE DE LA CAUSA 2019]]</f>
        <v>529</v>
      </c>
      <c r="F531" s="1">
        <f>+Tabla15[[#This Row],[0]]*Tabla15[[#This Row],[NOMBRE DE LA CAUSA 2019]]</f>
        <v>529</v>
      </c>
      <c r="G531" s="6" t="s">
        <v>775</v>
      </c>
      <c r="H531" s="6"/>
      <c r="I531" s="6"/>
      <c r="J531" s="6" t="s">
        <v>776</v>
      </c>
      <c r="K531" s="6" t="s">
        <v>772</v>
      </c>
      <c r="L531" s="7" t="s">
        <v>1888</v>
      </c>
      <c r="M531" s="4">
        <v>795</v>
      </c>
      <c r="N531" s="1" t="str">
        <f>+Tabla15[[#This Row],[NOMBRE DE LA CAUSA 2017]]</f>
        <v>MUERTE DE MIEMBRO VOLUNTARIO DE LA FUERZA PUBLICA CON AERONAVE OFICIAL</v>
      </c>
    </row>
    <row r="532" spans="1:14" ht="15" customHeight="1" x14ac:dyDescent="0.25">
      <c r="A532" s="1">
        <f>+Tabla15[[#This Row],[1]]</f>
        <v>530</v>
      </c>
      <c r="B532" s="1" t="s">
        <v>1889</v>
      </c>
      <c r="C532" s="1">
        <v>1</v>
      </c>
      <c r="D532" s="1">
        <f>+IF(Tabla15[[#This Row],[NOMBRE DE LA CAUSA 2018]]=0,0,1)</f>
        <v>1</v>
      </c>
      <c r="E532" s="1">
        <f>+E531+Tabla15[[#This Row],[NOMBRE DE LA CAUSA 2019]]</f>
        <v>530</v>
      </c>
      <c r="F532" s="1">
        <f>+Tabla15[[#This Row],[0]]*Tabla15[[#This Row],[NOMBRE DE LA CAUSA 2019]]</f>
        <v>530</v>
      </c>
      <c r="G532" s="6" t="s">
        <v>775</v>
      </c>
      <c r="J532" s="1" t="s">
        <v>776</v>
      </c>
      <c r="K532" s="1" t="s">
        <v>772</v>
      </c>
      <c r="L532" s="7" t="s">
        <v>1890</v>
      </c>
      <c r="M532" s="4">
        <v>323</v>
      </c>
      <c r="N532" s="1" t="str">
        <f>+Tabla15[[#This Row],[NOMBRE DE LA CAUSA 2017]]</f>
        <v>MUERTE DE MIEMBRO VOLUNTARIO DE LA FUERZA PUBLICA CON ARMA DE DOTACION OFICIAL</v>
      </c>
    </row>
    <row r="533" spans="1:14" ht="15" customHeight="1" x14ac:dyDescent="0.25">
      <c r="A533" s="1">
        <f>+Tabla15[[#This Row],[1]]</f>
        <v>531</v>
      </c>
      <c r="B533" s="6" t="s">
        <v>1891</v>
      </c>
      <c r="C533" s="1">
        <v>1</v>
      </c>
      <c r="D533" s="1">
        <f>+IF(Tabla15[[#This Row],[NOMBRE DE LA CAUSA 2018]]=0,0,1)</f>
        <v>1</v>
      </c>
      <c r="E533" s="1">
        <f>+E532+Tabla15[[#This Row],[NOMBRE DE LA CAUSA 2019]]</f>
        <v>531</v>
      </c>
      <c r="F533" s="1">
        <f>+Tabla15[[#This Row],[0]]*Tabla15[[#This Row],[NOMBRE DE LA CAUSA 2019]]</f>
        <v>531</v>
      </c>
      <c r="G533" s="6" t="s">
        <v>775</v>
      </c>
      <c r="H533" s="6"/>
      <c r="I533" s="6"/>
      <c r="J533" s="6" t="s">
        <v>776</v>
      </c>
      <c r="K533" s="6" t="s">
        <v>772</v>
      </c>
      <c r="L533" s="7" t="s">
        <v>1892</v>
      </c>
      <c r="M533" s="4">
        <v>1980</v>
      </c>
      <c r="N533" s="1" t="str">
        <f>+Tabla15[[#This Row],[NOMBRE DE LA CAUSA 2017]]</f>
        <v>MUERTE DE MIEMBRO VOLUNTARIO DE LA FUERZA PUBLICA CON ARMA DE USO PERSONAL</v>
      </c>
    </row>
    <row r="534" spans="1:14" ht="15" customHeight="1" x14ac:dyDescent="0.25">
      <c r="A534" s="1">
        <f>+Tabla15[[#This Row],[1]]</f>
        <v>532</v>
      </c>
      <c r="B534" s="1" t="s">
        <v>1893</v>
      </c>
      <c r="C534" s="1">
        <v>1</v>
      </c>
      <c r="D534" s="1">
        <f>+IF(Tabla15[[#This Row],[NOMBRE DE LA CAUSA 2018]]=0,0,1)</f>
        <v>1</v>
      </c>
      <c r="E534" s="1">
        <f>+E533+Tabla15[[#This Row],[NOMBRE DE LA CAUSA 2019]]</f>
        <v>532</v>
      </c>
      <c r="F534" s="1">
        <f>+Tabla15[[#This Row],[0]]*Tabla15[[#This Row],[NOMBRE DE LA CAUSA 2019]]</f>
        <v>532</v>
      </c>
      <c r="G534" s="6" t="s">
        <v>775</v>
      </c>
      <c r="J534" s="1" t="s">
        <v>776</v>
      </c>
      <c r="K534" s="1" t="s">
        <v>772</v>
      </c>
      <c r="L534" s="1" t="s">
        <v>1894</v>
      </c>
      <c r="M534" s="4">
        <v>797</v>
      </c>
      <c r="N534" s="1" t="str">
        <f>+Tabla15[[#This Row],[NOMBRE DE LA CAUSA 2017]]</f>
        <v>MUERTE DE MIEMBRO VOLUNTARIO DE LA FUERZA PUBLICA CON NAVE OFICIAL</v>
      </c>
    </row>
    <row r="535" spans="1:14" ht="15" customHeight="1" x14ac:dyDescent="0.25">
      <c r="A535" s="1">
        <f>+Tabla15[[#This Row],[1]]</f>
        <v>533</v>
      </c>
      <c r="B535" s="1" t="s">
        <v>1895</v>
      </c>
      <c r="C535" s="1">
        <v>1</v>
      </c>
      <c r="D535" s="1">
        <f>+IF(Tabla15[[#This Row],[NOMBRE DE LA CAUSA 2018]]=0,0,1)</f>
        <v>1</v>
      </c>
      <c r="E535" s="1">
        <f>+E534+Tabla15[[#This Row],[NOMBRE DE LA CAUSA 2019]]</f>
        <v>533</v>
      </c>
      <c r="F535" s="1">
        <f>+Tabla15[[#This Row],[0]]*Tabla15[[#This Row],[NOMBRE DE LA CAUSA 2019]]</f>
        <v>533</v>
      </c>
      <c r="G535" s="6" t="s">
        <v>775</v>
      </c>
      <c r="J535" s="1" t="s">
        <v>776</v>
      </c>
      <c r="K535" s="1" t="s">
        <v>772</v>
      </c>
      <c r="L535" s="1" t="s">
        <v>1896</v>
      </c>
      <c r="M535" s="4">
        <v>793</v>
      </c>
      <c r="N535" s="1" t="str">
        <f>+Tabla15[[#This Row],[NOMBRE DE LA CAUSA 2017]]</f>
        <v>MUERTE DE MIEMBRO VOLUNTARIO DE LA FUERZA PUBLICA CON VEHICULO OFICIAL</v>
      </c>
    </row>
    <row r="536" spans="1:14" ht="15" customHeight="1" x14ac:dyDescent="0.25">
      <c r="A536" s="1">
        <f>+Tabla15[[#This Row],[1]]</f>
        <v>534</v>
      </c>
      <c r="B536" s="6" t="s">
        <v>1897</v>
      </c>
      <c r="C536" s="1">
        <v>1</v>
      </c>
      <c r="D536" s="1">
        <f>+IF(Tabla15[[#This Row],[NOMBRE DE LA CAUSA 2018]]=0,0,1)</f>
        <v>1</v>
      </c>
      <c r="E536" s="1">
        <f>+E535+Tabla15[[#This Row],[NOMBRE DE LA CAUSA 2019]]</f>
        <v>534</v>
      </c>
      <c r="F536" s="1">
        <f>+Tabla15[[#This Row],[0]]*Tabla15[[#This Row],[NOMBRE DE LA CAUSA 2019]]</f>
        <v>534</v>
      </c>
      <c r="G536" s="6" t="s">
        <v>770</v>
      </c>
      <c r="I536" s="6"/>
      <c r="J536" s="6"/>
      <c r="K536" s="6" t="s">
        <v>772</v>
      </c>
      <c r="L536" s="1" t="s">
        <v>1898</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1899</v>
      </c>
      <c r="C537" s="1">
        <v>1</v>
      </c>
      <c r="D537" s="1">
        <f>+IF(Tabla15[[#This Row],[NOMBRE DE LA CAUSA 2018]]=0,0,1)</f>
        <v>1</v>
      </c>
      <c r="E537" s="1">
        <f>+E536+Tabla15[[#This Row],[NOMBRE DE LA CAUSA 2019]]</f>
        <v>535</v>
      </c>
      <c r="F537" s="1">
        <f>+Tabla15[[#This Row],[0]]*Tabla15[[#This Row],[NOMBRE DE LA CAUSA 2019]]</f>
        <v>535</v>
      </c>
      <c r="G537" s="6" t="s">
        <v>813</v>
      </c>
      <c r="H537" s="1" t="s">
        <v>1900</v>
      </c>
      <c r="K537" s="1" t="s">
        <v>772</v>
      </c>
      <c r="L537" s="1" t="s">
        <v>1901</v>
      </c>
      <c r="M537" s="4">
        <v>2079</v>
      </c>
      <c r="N537" s="1" t="str">
        <f>+Tabla15[[#This Row],[NOMBRE DE LA CAUSA 2017]]</f>
        <v>MUERTE DE MIEMBRO VOLUNTARIO DE LA FUERZA PUBLICA EN COMBATE O ENFRENTAMIENTO</v>
      </c>
    </row>
    <row r="538" spans="1:14" ht="15" customHeight="1" x14ac:dyDescent="0.25">
      <c r="A538" s="1">
        <f>+Tabla15[[#This Row],[1]]</f>
        <v>536</v>
      </c>
      <c r="B538" s="1" t="s">
        <v>1902</v>
      </c>
      <c r="C538" s="1">
        <v>1</v>
      </c>
      <c r="D538" s="1">
        <f>+IF(Tabla15[[#This Row],[NOMBRE DE LA CAUSA 2018]]=0,0,1)</f>
        <v>1</v>
      </c>
      <c r="E538" s="1">
        <f>+E537+Tabla15[[#This Row],[NOMBRE DE LA CAUSA 2019]]</f>
        <v>536</v>
      </c>
      <c r="F538" s="1">
        <f>+Tabla15[[#This Row],[0]]*Tabla15[[#This Row],[NOMBRE DE LA CAUSA 2019]]</f>
        <v>536</v>
      </c>
      <c r="G538" s="6" t="s">
        <v>775</v>
      </c>
      <c r="J538" s="1" t="s">
        <v>776</v>
      </c>
      <c r="K538" s="1" t="s">
        <v>772</v>
      </c>
      <c r="L538" s="1" t="s">
        <v>1903</v>
      </c>
      <c r="M538" s="4">
        <v>1977</v>
      </c>
      <c r="N538" s="1" t="str">
        <f>+Tabla15[[#This Row],[NOMBRE DE LA CAUSA 2017]]</f>
        <v>MUERTE DE MIEMBRO VOLUNTARIO DE LA FUERZA PUBLICA EN ENFRENTAMIENTO ENTRE TROPAS</v>
      </c>
    </row>
    <row r="539" spans="1:14" ht="15" customHeight="1" x14ac:dyDescent="0.25">
      <c r="A539" s="1">
        <f>+Tabla15[[#This Row],[1]]</f>
        <v>537</v>
      </c>
      <c r="B539" s="1" t="s">
        <v>1904</v>
      </c>
      <c r="C539" s="1">
        <v>1</v>
      </c>
      <c r="D539" s="1">
        <f>+IF(Tabla15[[#This Row],[NOMBRE DE LA CAUSA 2018]]=0,0,1)</f>
        <v>1</v>
      </c>
      <c r="E539" s="1">
        <f>+E538+Tabla15[[#This Row],[NOMBRE DE LA CAUSA 2019]]</f>
        <v>537</v>
      </c>
      <c r="F539" s="1">
        <f>+Tabla15[[#This Row],[0]]*Tabla15[[#This Row],[NOMBRE DE LA CAUSA 2019]]</f>
        <v>537</v>
      </c>
      <c r="G539" s="6" t="s">
        <v>775</v>
      </c>
      <c r="J539" s="1" t="s">
        <v>776</v>
      </c>
      <c r="K539" s="1" t="s">
        <v>772</v>
      </c>
      <c r="L539" s="1" t="s">
        <v>1905</v>
      </c>
      <c r="M539" s="4">
        <v>442</v>
      </c>
      <c r="N539" s="1" t="str">
        <f>+Tabla15[[#This Row],[NOMBRE DE LA CAUSA 2017]]</f>
        <v>MUERTE DE MIEMBRO VOLUNTARIO DE LA FUERZA PUBLICA EN INSTRUCCION</v>
      </c>
    </row>
    <row r="540" spans="1:14" ht="15" customHeight="1" x14ac:dyDescent="0.25">
      <c r="A540" s="1">
        <f>+Tabla15[[#This Row],[1]]</f>
        <v>538</v>
      </c>
      <c r="B540" s="1" t="s">
        <v>1906</v>
      </c>
      <c r="C540" s="1">
        <v>1</v>
      </c>
      <c r="D540" s="1">
        <f>+IF(Tabla15[[#This Row],[NOMBRE DE LA CAUSA 2018]]=0,0,1)</f>
        <v>1</v>
      </c>
      <c r="E540" s="1">
        <f>+E539+Tabla15[[#This Row],[NOMBRE DE LA CAUSA 2019]]</f>
        <v>538</v>
      </c>
      <c r="F540" s="1">
        <f>+Tabla15[[#This Row],[0]]*Tabla15[[#This Row],[NOMBRE DE LA CAUSA 2019]]</f>
        <v>538</v>
      </c>
      <c r="G540" s="6" t="s">
        <v>813</v>
      </c>
      <c r="H540" s="1" t="s">
        <v>1900</v>
      </c>
      <c r="K540" s="1" t="s">
        <v>772</v>
      </c>
      <c r="L540" s="1" t="s">
        <v>1907</v>
      </c>
      <c r="M540" s="4">
        <v>2077</v>
      </c>
      <c r="N540" s="1" t="str">
        <f>+Tabla15[[#This Row],[NOMBRE DE LA CAUSA 2017]]</f>
        <v>MUERTE DE MIEMBRO VOLUNTARIO DE LA FUERZA PUBLICA EN OPERATIVO MILITAR</v>
      </c>
    </row>
    <row r="541" spans="1:14" ht="15" customHeight="1" x14ac:dyDescent="0.25">
      <c r="A541" s="1">
        <f>+Tabla15[[#This Row],[1]]</f>
        <v>539</v>
      </c>
      <c r="B541" s="1" t="s">
        <v>1908</v>
      </c>
      <c r="C541" s="1">
        <v>1</v>
      </c>
      <c r="D541" s="1">
        <f>+IF(Tabla15[[#This Row],[NOMBRE DE LA CAUSA 2018]]=0,0,1)</f>
        <v>1</v>
      </c>
      <c r="E541" s="1">
        <f>+E540+Tabla15[[#This Row],[NOMBRE DE LA CAUSA 2019]]</f>
        <v>539</v>
      </c>
      <c r="F541" s="1">
        <f>+Tabla15[[#This Row],[0]]*Tabla15[[#This Row],[NOMBRE DE LA CAUSA 2019]]</f>
        <v>539</v>
      </c>
      <c r="G541" s="6" t="s">
        <v>813</v>
      </c>
      <c r="H541" s="1" t="s">
        <v>1900</v>
      </c>
      <c r="K541" s="1" t="s">
        <v>772</v>
      </c>
      <c r="L541" s="1" t="s">
        <v>1909</v>
      </c>
      <c r="M541" s="4">
        <v>2082</v>
      </c>
      <c r="N541" s="1" t="str">
        <f>+Tabla15[[#This Row],[NOMBRE DE LA CAUSA 2017]]</f>
        <v>MUERTE DE MIEMBRO VOLUNTARIO DE LA FUERZA PUBLICA EN PROCEDIMIENTO DE POLICIA</v>
      </c>
    </row>
    <row r="542" spans="1:14" ht="15" customHeight="1" x14ac:dyDescent="0.25">
      <c r="A542" s="1">
        <f>+Tabla15[[#This Row],[1]]</f>
        <v>540</v>
      </c>
      <c r="B542" s="1" t="s">
        <v>1910</v>
      </c>
      <c r="C542" s="1">
        <v>1</v>
      </c>
      <c r="D542" s="1">
        <f>+IF(Tabla15[[#This Row],[NOMBRE DE LA CAUSA 2018]]=0,0,1)</f>
        <v>1</v>
      </c>
      <c r="E542" s="1">
        <f>+E541+Tabla15[[#This Row],[NOMBRE DE LA CAUSA 2019]]</f>
        <v>540</v>
      </c>
      <c r="F542" s="1">
        <f>+Tabla15[[#This Row],[0]]*Tabla15[[#This Row],[NOMBRE DE LA CAUSA 2019]]</f>
        <v>540</v>
      </c>
      <c r="G542" s="6" t="s">
        <v>775</v>
      </c>
      <c r="H542" s="6"/>
      <c r="I542" s="6"/>
      <c r="J542" s="6" t="s">
        <v>776</v>
      </c>
      <c r="K542" s="6" t="s">
        <v>772</v>
      </c>
      <c r="L542" s="1" t="s">
        <v>1911</v>
      </c>
      <c r="M542" s="4">
        <v>745</v>
      </c>
      <c r="N542" s="1" t="str">
        <f>+Tabla15[[#This Row],[NOMBRE DE LA CAUSA 2017]]</f>
        <v>MUERTE DE MIEMBRO VOLUNTARIO DE LA FUERZA PUBLICA POR ACTO TERRORISTA</v>
      </c>
    </row>
    <row r="543" spans="1:14" ht="15" customHeight="1" x14ac:dyDescent="0.25">
      <c r="A543" s="1">
        <f>+Tabla15[[#This Row],[1]]</f>
        <v>541</v>
      </c>
      <c r="B543" s="6" t="s">
        <v>1912</v>
      </c>
      <c r="C543" s="1">
        <v>1</v>
      </c>
      <c r="D543" s="1">
        <f>+IF(Tabla15[[#This Row],[NOMBRE DE LA CAUSA 2018]]=0,0,1)</f>
        <v>1</v>
      </c>
      <c r="E543" s="1">
        <f>+E542+Tabla15[[#This Row],[NOMBRE DE LA CAUSA 2019]]</f>
        <v>541</v>
      </c>
      <c r="F543" s="1">
        <f>+Tabla15[[#This Row],[0]]*Tabla15[[#This Row],[NOMBRE DE LA CAUSA 2019]]</f>
        <v>541</v>
      </c>
      <c r="G543" s="6" t="s">
        <v>775</v>
      </c>
      <c r="H543" s="6"/>
      <c r="I543" s="6"/>
      <c r="J543" s="6" t="s">
        <v>776</v>
      </c>
      <c r="K543" s="6" t="s">
        <v>772</v>
      </c>
      <c r="L543" s="1" t="s">
        <v>1913</v>
      </c>
      <c r="M543" s="4">
        <v>367</v>
      </c>
      <c r="N543" s="1" t="str">
        <f>+Tabla15[[#This Row],[NOMBRE DE LA CAUSA 2017]]</f>
        <v>MUERTE DE MIEMBRO VOLUNTARIO DE LA FUERZA PUBLICA POR DESCONOCIDOS</v>
      </c>
    </row>
    <row r="544" spans="1:14" ht="15" customHeight="1" x14ac:dyDescent="0.25">
      <c r="A544" s="1">
        <f>+Tabla15[[#This Row],[1]]</f>
        <v>542</v>
      </c>
      <c r="B544" s="6" t="s">
        <v>1914</v>
      </c>
      <c r="C544" s="1">
        <v>1</v>
      </c>
      <c r="D544" s="1">
        <f>+IF(Tabla15[[#This Row],[NOMBRE DE LA CAUSA 2018]]=0,0,1)</f>
        <v>1</v>
      </c>
      <c r="E544" s="1">
        <f>+E543+Tabla15[[#This Row],[NOMBRE DE LA CAUSA 2019]]</f>
        <v>542</v>
      </c>
      <c r="F544" s="1">
        <f>+Tabla15[[#This Row],[0]]*Tabla15[[#This Row],[NOMBRE DE LA CAUSA 2019]]</f>
        <v>542</v>
      </c>
      <c r="G544" s="6" t="s">
        <v>775</v>
      </c>
      <c r="H544" s="6"/>
      <c r="I544" s="6"/>
      <c r="J544" s="6" t="s">
        <v>776</v>
      </c>
      <c r="K544" s="6" t="s">
        <v>772</v>
      </c>
      <c r="L544" s="7" t="s">
        <v>1915</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1916</v>
      </c>
      <c r="C545" s="1">
        <v>1</v>
      </c>
      <c r="D545" s="1">
        <f>+IF(Tabla15[[#This Row],[NOMBRE DE LA CAUSA 2018]]=0,0,1)</f>
        <v>1</v>
      </c>
      <c r="E545" s="1">
        <f>+E544+Tabla15[[#This Row],[NOMBRE DE LA CAUSA 2019]]</f>
        <v>543</v>
      </c>
      <c r="F545" s="1">
        <f>+Tabla15[[#This Row],[0]]*Tabla15[[#This Row],[NOMBRE DE LA CAUSA 2019]]</f>
        <v>543</v>
      </c>
      <c r="G545" s="6" t="s">
        <v>775</v>
      </c>
      <c r="H545" s="6"/>
      <c r="I545" s="6"/>
      <c r="J545" s="6" t="s">
        <v>776</v>
      </c>
      <c r="K545" s="6" t="s">
        <v>772</v>
      </c>
      <c r="L545" s="1" t="s">
        <v>1917</v>
      </c>
      <c r="M545" s="4">
        <v>754</v>
      </c>
      <c r="N545" s="1" t="str">
        <f>+Tabla15[[#This Row],[NOMBRE DE LA CAUSA 2017]]</f>
        <v>MUERTE DE OPERADOR POR EJECUCION DE OBRA PUBLICA</v>
      </c>
    </row>
    <row r="546" spans="1:14" ht="15" customHeight="1" x14ac:dyDescent="0.25">
      <c r="A546" s="1">
        <f>+Tabla15[[#This Row],[1]]</f>
        <v>544</v>
      </c>
      <c r="B546" s="1" t="s">
        <v>1918</v>
      </c>
      <c r="C546" s="1">
        <v>1</v>
      </c>
      <c r="D546" s="1">
        <f>+IF(Tabla15[[#This Row],[NOMBRE DE LA CAUSA 2018]]=0,0,1)</f>
        <v>1</v>
      </c>
      <c r="E546" s="1">
        <f>+E545+Tabla15[[#This Row],[NOMBRE DE LA CAUSA 2019]]</f>
        <v>544</v>
      </c>
      <c r="F546" s="1">
        <f>+Tabla15[[#This Row],[0]]*Tabla15[[#This Row],[NOMBRE DE LA CAUSA 2019]]</f>
        <v>544</v>
      </c>
      <c r="G546" s="6" t="s">
        <v>813</v>
      </c>
      <c r="H546" s="1" t="s">
        <v>873</v>
      </c>
      <c r="K546" s="1" t="s">
        <v>772</v>
      </c>
      <c r="L546" s="1" t="s">
        <v>1919</v>
      </c>
      <c r="M546" s="4">
        <v>2157</v>
      </c>
      <c r="N546" s="1" t="str">
        <f>+Tabla15[[#This Row],[NOMBRE DE LA CAUSA 2017]]</f>
        <v>MUERTE DE PERSONAL DOCENTE O ADMINISTRATIVO EN ESTABLECIMIENTO EDUCATIVO</v>
      </c>
    </row>
    <row r="547" spans="1:14" ht="15" customHeight="1" x14ac:dyDescent="0.25">
      <c r="A547" s="1">
        <f>+Tabla15[[#This Row],[1]]</f>
        <v>545</v>
      </c>
      <c r="B547" s="1" t="s">
        <v>1920</v>
      </c>
      <c r="C547" s="1">
        <v>1</v>
      </c>
      <c r="D547" s="1">
        <f>+IF(Tabla15[[#This Row],[NOMBRE DE LA CAUSA 2018]]=0,0,1)</f>
        <v>1</v>
      </c>
      <c r="E547" s="1">
        <f>+E546+Tabla15[[#This Row],[NOMBRE DE LA CAUSA 2019]]</f>
        <v>545</v>
      </c>
      <c r="F547" s="1">
        <f>+Tabla15[[#This Row],[0]]*Tabla15[[#This Row],[NOMBRE DE LA CAUSA 2019]]</f>
        <v>545</v>
      </c>
      <c r="G547" s="6" t="s">
        <v>813</v>
      </c>
      <c r="H547" s="1" t="s">
        <v>1826</v>
      </c>
      <c r="K547" s="1" t="s">
        <v>772</v>
      </c>
      <c r="L547" s="12" t="s">
        <v>1921</v>
      </c>
      <c r="M547" s="4">
        <v>2101</v>
      </c>
      <c r="N547" s="1" t="str">
        <f>+Tabla15[[#This Row],[NOMBRE DE LA CAUSA 2017]]</f>
        <v>MUERTE DE RECLUSO CAUSADA POR AGENTES DEL ESTADO</v>
      </c>
    </row>
    <row r="548" spans="1:14" ht="15" customHeight="1" x14ac:dyDescent="0.25">
      <c r="A548" s="1">
        <f>+Tabla15[[#This Row],[1]]</f>
        <v>546</v>
      </c>
      <c r="B548" s="1" t="s">
        <v>1922</v>
      </c>
      <c r="C548" s="1">
        <v>1</v>
      </c>
      <c r="D548" s="1">
        <f>+IF(Tabla15[[#This Row],[NOMBRE DE LA CAUSA 2018]]=0,0,1)</f>
        <v>1</v>
      </c>
      <c r="E548" s="1">
        <f>+E547+Tabla15[[#This Row],[NOMBRE DE LA CAUSA 2019]]</f>
        <v>546</v>
      </c>
      <c r="F548" s="1">
        <f>+Tabla15[[#This Row],[0]]*Tabla15[[#This Row],[NOMBRE DE LA CAUSA 2019]]</f>
        <v>546</v>
      </c>
      <c r="G548" s="6" t="s">
        <v>813</v>
      </c>
      <c r="H548" s="6" t="s">
        <v>1826</v>
      </c>
      <c r="I548" s="6"/>
      <c r="J548" s="6"/>
      <c r="K548" s="6" t="s">
        <v>772</v>
      </c>
      <c r="L548" s="7" t="s">
        <v>1923</v>
      </c>
      <c r="M548" s="4">
        <v>2103</v>
      </c>
      <c r="N548" s="1" t="str">
        <f>+Tabla15[[#This Row],[NOMBRE DE LA CAUSA 2017]]</f>
        <v>MUERTE DE RECLUSO CAUSADA POR OTRO RECLUSO</v>
      </c>
    </row>
    <row r="549" spans="1:14" ht="15" customHeight="1" x14ac:dyDescent="0.25">
      <c r="A549" s="1">
        <f>+Tabla15[[#This Row],[1]]</f>
        <v>547</v>
      </c>
      <c r="B549" s="1" t="s">
        <v>1924</v>
      </c>
      <c r="C549" s="1">
        <v>1</v>
      </c>
      <c r="D549" s="1">
        <f>+IF(Tabla15[[#This Row],[NOMBRE DE LA CAUSA 2018]]=0,0,1)</f>
        <v>1</v>
      </c>
      <c r="E549" s="1">
        <f>+E548+Tabla15[[#This Row],[NOMBRE DE LA CAUSA 2019]]</f>
        <v>547</v>
      </c>
      <c r="F549" s="1">
        <f>+Tabla15[[#This Row],[0]]*Tabla15[[#This Row],[NOMBRE DE LA CAUSA 2019]]</f>
        <v>547</v>
      </c>
      <c r="G549" s="6" t="s">
        <v>813</v>
      </c>
      <c r="H549" s="1" t="s">
        <v>1826</v>
      </c>
      <c r="K549" s="1" t="s">
        <v>772</v>
      </c>
      <c r="L549" s="1" t="s">
        <v>1925</v>
      </c>
      <c r="M549" s="4">
        <v>2102</v>
      </c>
      <c r="N549" s="1" t="str">
        <f>+Tabla15[[#This Row],[NOMBRE DE LA CAUSA 2017]]</f>
        <v>MUERTE DE RECLUSO CAUSADA POR TERCEROS</v>
      </c>
    </row>
    <row r="550" spans="1:14" ht="15" customHeight="1" x14ac:dyDescent="0.25">
      <c r="A550" s="1">
        <f>+Tabla15[[#This Row],[1]]</f>
        <v>548</v>
      </c>
      <c r="B550" s="6" t="s">
        <v>1926</v>
      </c>
      <c r="C550" s="1">
        <v>1</v>
      </c>
      <c r="D550" s="1">
        <f>+IF(Tabla15[[#This Row],[NOMBRE DE LA CAUSA 2018]]=0,0,1)</f>
        <v>1</v>
      </c>
      <c r="E550" s="1">
        <f>+E549+Tabla15[[#This Row],[NOMBRE DE LA CAUSA 2019]]</f>
        <v>548</v>
      </c>
      <c r="F550" s="1">
        <f>+Tabla15[[#This Row],[0]]*Tabla15[[#This Row],[NOMBRE DE LA CAUSA 2019]]</f>
        <v>548</v>
      </c>
      <c r="G550" s="6" t="s">
        <v>813</v>
      </c>
      <c r="H550" s="1" t="s">
        <v>1826</v>
      </c>
      <c r="K550" s="1" t="s">
        <v>772</v>
      </c>
      <c r="L550" s="12" t="s">
        <v>1927</v>
      </c>
      <c r="M550" s="4">
        <v>2106</v>
      </c>
      <c r="N550" s="1" t="str">
        <f>+Tabla15[[#This Row],[NOMBRE DE LA CAUSA 2017]]</f>
        <v>MUERTE DE RECLUSO DERIVADA DE LA PRESTACION DEL SERVICIO DE SALUD</v>
      </c>
    </row>
    <row r="551" spans="1:14" ht="15" customHeight="1" x14ac:dyDescent="0.25">
      <c r="A551" s="1">
        <f>+Tabla15[[#This Row],[1]]</f>
        <v>549</v>
      </c>
      <c r="B551" s="6" t="s">
        <v>1928</v>
      </c>
      <c r="C551" s="1">
        <v>1</v>
      </c>
      <c r="D551" s="1">
        <f>+IF(Tabla15[[#This Row],[NOMBRE DE LA CAUSA 2018]]=0,0,1)</f>
        <v>1</v>
      </c>
      <c r="E551" s="1">
        <f>+E550+Tabla15[[#This Row],[NOMBRE DE LA CAUSA 2019]]</f>
        <v>549</v>
      </c>
      <c r="F551" s="1">
        <f>+Tabla15[[#This Row],[0]]*Tabla15[[#This Row],[NOMBRE DE LA CAUSA 2019]]</f>
        <v>549</v>
      </c>
      <c r="G551" s="6" t="s">
        <v>775</v>
      </c>
      <c r="H551" s="6"/>
      <c r="I551" s="6"/>
      <c r="J551" s="6" t="s">
        <v>776</v>
      </c>
      <c r="K551" s="6" t="s">
        <v>772</v>
      </c>
      <c r="L551" s="7" t="s">
        <v>1929</v>
      </c>
      <c r="M551" s="4">
        <v>753</v>
      </c>
      <c r="N551" s="1" t="str">
        <f>+Tabla15[[#This Row],[NOMBRE DE LA CAUSA 2017]]</f>
        <v>MUERTE DE TERCERO POR EJECUCION DE OBRA PUBLICA</v>
      </c>
    </row>
    <row r="552" spans="1:14" ht="15" customHeight="1" x14ac:dyDescent="0.25">
      <c r="A552" s="1">
        <f>+Tabla15[[#This Row],[1]]</f>
        <v>550</v>
      </c>
      <c r="B552" s="1" t="s">
        <v>1930</v>
      </c>
      <c r="C552" s="1">
        <v>1</v>
      </c>
      <c r="D552" s="1">
        <f>+IF(Tabla15[[#This Row],[NOMBRE DE LA CAUSA 2018]]=0,0,1)</f>
        <v>1</v>
      </c>
      <c r="E552" s="1">
        <f>+E551+Tabla15[[#This Row],[NOMBRE DE LA CAUSA 2019]]</f>
        <v>550</v>
      </c>
      <c r="F552" s="1">
        <f>+Tabla15[[#This Row],[0]]*Tabla15[[#This Row],[NOMBRE DE LA CAUSA 2019]]</f>
        <v>550</v>
      </c>
      <c r="G552" s="6" t="s">
        <v>813</v>
      </c>
      <c r="H552" s="1" t="s">
        <v>860</v>
      </c>
      <c r="K552" s="1" t="s">
        <v>772</v>
      </c>
      <c r="L552" s="1" t="s">
        <v>1931</v>
      </c>
      <c r="M552" s="4">
        <v>2126</v>
      </c>
      <c r="N552" s="1" t="str">
        <f>+Tabla15[[#This Row],[NOMBRE DE LA CAUSA 2017]]</f>
        <v>MUERTE EN ACCIDENTE AEREO</v>
      </c>
    </row>
    <row r="553" spans="1:14" ht="15" customHeight="1" x14ac:dyDescent="0.25">
      <c r="A553" s="1">
        <f>+Tabla15[[#This Row],[1]]</f>
        <v>551</v>
      </c>
      <c r="B553" s="6" t="s">
        <v>1932</v>
      </c>
      <c r="C553" s="1">
        <v>1</v>
      </c>
      <c r="D553" s="1">
        <f>+IF(Tabla15[[#This Row],[NOMBRE DE LA CAUSA 2018]]=0,0,1)</f>
        <v>1</v>
      </c>
      <c r="E553" s="1">
        <f>+E552+Tabla15[[#This Row],[NOMBRE DE LA CAUSA 2019]]</f>
        <v>551</v>
      </c>
      <c r="F553" s="1">
        <f>+Tabla15[[#This Row],[0]]*Tabla15[[#This Row],[NOMBRE DE LA CAUSA 2019]]</f>
        <v>551</v>
      </c>
      <c r="G553" s="6" t="s">
        <v>813</v>
      </c>
      <c r="H553" s="6" t="s">
        <v>863</v>
      </c>
      <c r="I553" s="6"/>
      <c r="J553" s="6"/>
      <c r="K553" s="6" t="s">
        <v>772</v>
      </c>
      <c r="L553" s="1" t="s">
        <v>1933</v>
      </c>
      <c r="M553" s="4">
        <v>2129</v>
      </c>
      <c r="N553" s="1" t="str">
        <f>+Tabla15[[#This Row],[NOMBRE DE LA CAUSA 2017]]</f>
        <v>MUERTE EN ACCIDENTE FLUVIAL</v>
      </c>
    </row>
    <row r="554" spans="1:14" ht="15" customHeight="1" x14ac:dyDescent="0.25">
      <c r="A554" s="1">
        <f>+Tabla15[[#This Row],[1]]</f>
        <v>552</v>
      </c>
      <c r="B554" s="1" t="s">
        <v>1934</v>
      </c>
      <c r="C554" s="1">
        <v>1</v>
      </c>
      <c r="D554" s="1">
        <f>+IF(Tabla15[[#This Row],[NOMBRE DE LA CAUSA 2018]]=0,0,1)</f>
        <v>1</v>
      </c>
      <c r="E554" s="1">
        <f>+E553+Tabla15[[#This Row],[NOMBRE DE LA CAUSA 2019]]</f>
        <v>552</v>
      </c>
      <c r="F554" s="1">
        <f>+Tabla15[[#This Row],[0]]*Tabla15[[#This Row],[NOMBRE DE LA CAUSA 2019]]</f>
        <v>552</v>
      </c>
      <c r="G554" s="6" t="s">
        <v>813</v>
      </c>
      <c r="H554" s="1" t="s">
        <v>863</v>
      </c>
      <c r="I554" s="6"/>
      <c r="K554" s="1" t="s">
        <v>772</v>
      </c>
      <c r="L554" s="1" t="s">
        <v>1935</v>
      </c>
      <c r="M554" s="4">
        <v>2132</v>
      </c>
      <c r="N554" s="1" t="str">
        <f>+Tabla15[[#This Row],[NOMBRE DE LA CAUSA 2017]]</f>
        <v>MUERTE EN ACCIDENTE MARITIMO</v>
      </c>
    </row>
    <row r="555" spans="1:14" ht="15" customHeight="1" x14ac:dyDescent="0.25">
      <c r="A555" s="1">
        <f>+Tabla15[[#This Row],[1]]</f>
        <v>553</v>
      </c>
      <c r="B555" s="1" t="s">
        <v>1936</v>
      </c>
      <c r="C555" s="1">
        <v>1</v>
      </c>
      <c r="D555" s="1">
        <f>+IF(Tabla15[[#This Row],[NOMBRE DE LA CAUSA 2018]]=0,0,1)</f>
        <v>1</v>
      </c>
      <c r="E555" s="1">
        <f>+E554+Tabla15[[#This Row],[NOMBRE DE LA CAUSA 2019]]</f>
        <v>553</v>
      </c>
      <c r="F555" s="1">
        <f>+Tabla15[[#This Row],[0]]*Tabla15[[#This Row],[NOMBRE DE LA CAUSA 2019]]</f>
        <v>553</v>
      </c>
      <c r="G555" s="6" t="s">
        <v>813</v>
      </c>
      <c r="H555" s="1" t="s">
        <v>876</v>
      </c>
      <c r="I555" s="6"/>
      <c r="K555" s="1" t="s">
        <v>772</v>
      </c>
      <c r="L555" s="1" t="s">
        <v>1937</v>
      </c>
      <c r="M555" s="4">
        <v>2147</v>
      </c>
      <c r="N555" s="1" t="str">
        <f>+Tabla15[[#This Row],[NOMBRE DE LA CAUSA 2017]]</f>
        <v>MUERTE EN MANIFESTACION PUBLICA</v>
      </c>
    </row>
    <row r="556" spans="1:14" ht="15" customHeight="1" x14ac:dyDescent="0.25">
      <c r="A556" s="1">
        <f>+Tabla15[[#This Row],[1]]</f>
        <v>554</v>
      </c>
      <c r="B556" s="1" t="s">
        <v>1938</v>
      </c>
      <c r="C556" s="1">
        <v>1</v>
      </c>
      <c r="D556" s="1">
        <f>+IF(Tabla15[[#This Row],[NOMBRE DE LA CAUSA 2018]]=0,0,1)</f>
        <v>1</v>
      </c>
      <c r="E556" s="1">
        <f>+E555+Tabla15[[#This Row],[NOMBRE DE LA CAUSA 2019]]</f>
        <v>554</v>
      </c>
      <c r="F556" s="1">
        <f>+Tabla15[[#This Row],[0]]*Tabla15[[#This Row],[NOMBRE DE LA CAUSA 2019]]</f>
        <v>554</v>
      </c>
      <c r="G556" s="6" t="s">
        <v>813</v>
      </c>
      <c r="H556" s="6" t="s">
        <v>879</v>
      </c>
      <c r="I556" s="6"/>
      <c r="J556" s="6"/>
      <c r="K556" s="6" t="s">
        <v>772</v>
      </c>
      <c r="L556" s="7" t="s">
        <v>1939</v>
      </c>
      <c r="M556" s="4">
        <v>2188</v>
      </c>
      <c r="N556" s="1" t="str">
        <f>+Tabla15[[#This Row],[NOMBRE DE LA CAUSA 2017]]</f>
        <v>MUERTE EN OPERACION ADMINISTRATIVA</v>
      </c>
    </row>
    <row r="557" spans="1:14" ht="15" customHeight="1" x14ac:dyDescent="0.25">
      <c r="A557" s="1">
        <f>+Tabla15[[#This Row],[1]]</f>
        <v>555</v>
      </c>
      <c r="B557" s="1" t="s">
        <v>1940</v>
      </c>
      <c r="C557" s="1">
        <v>1</v>
      </c>
      <c r="D557" s="1">
        <f>+IF(Tabla15[[#This Row],[NOMBRE DE LA CAUSA 2018]]=0,0,1)</f>
        <v>1</v>
      </c>
      <c r="E557" s="1">
        <f>+E556+Tabla15[[#This Row],[NOMBRE DE LA CAUSA 2019]]</f>
        <v>555</v>
      </c>
      <c r="F557" s="1">
        <f>+Tabla15[[#This Row],[0]]*Tabla15[[#This Row],[NOMBRE DE LA CAUSA 2019]]</f>
        <v>555</v>
      </c>
      <c r="G557" s="6" t="s">
        <v>813</v>
      </c>
      <c r="H557" s="6" t="s">
        <v>884</v>
      </c>
      <c r="I557" s="6"/>
      <c r="K557" s="1" t="s">
        <v>772</v>
      </c>
      <c r="L557" s="7" t="s">
        <v>1941</v>
      </c>
      <c r="M557" s="4">
        <v>2194</v>
      </c>
      <c r="N557" s="1" t="str">
        <f>+Tabla15[[#This Row],[NOMBRE DE LA CAUSA 2017]]</f>
        <v>MUERTE EN ZONA DE DISTENSION</v>
      </c>
    </row>
    <row r="558" spans="1:14" ht="15" customHeight="1" x14ac:dyDescent="0.25">
      <c r="A558" s="1">
        <f>+Tabla15[[#This Row],[1]]</f>
        <v>556</v>
      </c>
      <c r="B558" s="6" t="s">
        <v>1942</v>
      </c>
      <c r="C558" s="1">
        <v>1</v>
      </c>
      <c r="D558" s="1">
        <f>+IF(Tabla15[[#This Row],[NOMBRE DE LA CAUSA 2018]]=0,0,1)</f>
        <v>1</v>
      </c>
      <c r="E558" s="1">
        <f>+E557+Tabla15[[#This Row],[NOMBRE DE LA CAUSA 2019]]</f>
        <v>556</v>
      </c>
      <c r="F558" s="1">
        <f>+Tabla15[[#This Row],[0]]*Tabla15[[#This Row],[NOMBRE DE LA CAUSA 2019]]</f>
        <v>556</v>
      </c>
      <c r="G558" s="6" t="s">
        <v>813</v>
      </c>
      <c r="H558" s="6" t="s">
        <v>887</v>
      </c>
      <c r="I558" s="6"/>
      <c r="J558" s="6"/>
      <c r="K558" s="6" t="s">
        <v>772</v>
      </c>
      <c r="L558" s="7" t="s">
        <v>1943</v>
      </c>
      <c r="M558" s="4">
        <v>2200</v>
      </c>
      <c r="N558" s="1" t="str">
        <f>+Tabla15[[#This Row],[NOMBRE DE LA CAUSA 2017]]</f>
        <v>MUERTE POR ACTIVIDAD DEL SECTOR DE HIDROCARBUROS</v>
      </c>
    </row>
    <row r="559" spans="1:14" ht="15" customHeight="1" x14ac:dyDescent="0.25">
      <c r="A559" s="1">
        <f>+Tabla15[[#This Row],[1]]</f>
        <v>557</v>
      </c>
      <c r="B559" s="6" t="s">
        <v>1944</v>
      </c>
      <c r="C559" s="1">
        <v>1</v>
      </c>
      <c r="D559" s="1">
        <f>+IF(Tabla15[[#This Row],[NOMBRE DE LA CAUSA 2018]]=0,0,1)</f>
        <v>1</v>
      </c>
      <c r="E559" s="1">
        <f>+E558+Tabla15[[#This Row],[NOMBRE DE LA CAUSA 2019]]</f>
        <v>557</v>
      </c>
      <c r="F559" s="1">
        <f>+Tabla15[[#This Row],[0]]*Tabla15[[#This Row],[NOMBRE DE LA CAUSA 2019]]</f>
        <v>557</v>
      </c>
      <c r="G559" s="6" t="s">
        <v>813</v>
      </c>
      <c r="H559" s="6" t="s">
        <v>887</v>
      </c>
      <c r="I559" s="6"/>
      <c r="K559" s="1" t="s">
        <v>772</v>
      </c>
      <c r="L559" s="7" t="s">
        <v>1945</v>
      </c>
      <c r="M559" s="4">
        <v>2197</v>
      </c>
      <c r="N559" s="1" t="str">
        <f>+Tabla15[[#This Row],[NOMBRE DE LA CAUSA 2017]]</f>
        <v>MUERTE POR ACTIVIDAD MINERA</v>
      </c>
    </row>
    <row r="560" spans="1:14" ht="15" customHeight="1" x14ac:dyDescent="0.25">
      <c r="A560" s="1">
        <f>+Tabla15[[#This Row],[1]]</f>
        <v>558</v>
      </c>
      <c r="B560" s="1" t="s">
        <v>1946</v>
      </c>
      <c r="C560" s="1">
        <v>1</v>
      </c>
      <c r="D560" s="1">
        <f>+IF(Tabla15[[#This Row],[NOMBRE DE LA CAUSA 2018]]=0,0,1)</f>
        <v>1</v>
      </c>
      <c r="E560" s="1">
        <f>+E559+Tabla15[[#This Row],[NOMBRE DE LA CAUSA 2019]]</f>
        <v>558</v>
      </c>
      <c r="F560" s="1">
        <f>+Tabla15[[#This Row],[0]]*Tabla15[[#This Row],[NOMBRE DE LA CAUSA 2019]]</f>
        <v>558</v>
      </c>
      <c r="G560" s="6" t="s">
        <v>813</v>
      </c>
      <c r="H560" s="1" t="s">
        <v>898</v>
      </c>
      <c r="I560" s="6"/>
      <c r="K560" s="1" t="s">
        <v>772</v>
      </c>
      <c r="L560" s="12" t="s">
        <v>1947</v>
      </c>
      <c r="M560" s="4">
        <v>2135</v>
      </c>
      <c r="N560" s="1" t="str">
        <f>+Tabla15[[#This Row],[NOMBRE DE LA CAUSA 2017]]</f>
        <v>MUERTE POR ALUD DE TIERRA</v>
      </c>
    </row>
    <row r="561" spans="1:14" ht="15" customHeight="1" x14ac:dyDescent="0.25">
      <c r="A561" s="1">
        <f>+Tabla15[[#This Row],[1]]</f>
        <v>559</v>
      </c>
      <c r="B561" s="1" t="s">
        <v>1948</v>
      </c>
      <c r="C561" s="1">
        <v>1</v>
      </c>
      <c r="D561" s="1">
        <f>+IF(Tabla15[[#This Row],[NOMBRE DE LA CAUSA 2018]]=0,0,1)</f>
        <v>1</v>
      </c>
      <c r="E561" s="1">
        <f>+E560+Tabla15[[#This Row],[NOMBRE DE LA CAUSA 2019]]</f>
        <v>559</v>
      </c>
      <c r="F561" s="1">
        <f>+Tabla15[[#This Row],[0]]*Tabla15[[#This Row],[NOMBRE DE LA CAUSA 2019]]</f>
        <v>559</v>
      </c>
      <c r="G561" s="6" t="s">
        <v>813</v>
      </c>
      <c r="H561" s="1" t="s">
        <v>901</v>
      </c>
      <c r="I561" s="6"/>
      <c r="K561" s="1" t="s">
        <v>772</v>
      </c>
      <c r="L561" s="12" t="s">
        <v>1949</v>
      </c>
      <c r="M561" s="4">
        <v>2120</v>
      </c>
      <c r="N561" s="1" t="str">
        <f>+Tabla15[[#This Row],[NOMBRE DE LA CAUSA 2017]]</f>
        <v>MUERTE POR CAIDA DE ARBOL</v>
      </c>
    </row>
    <row r="562" spans="1:14" ht="15" customHeight="1" x14ac:dyDescent="0.25">
      <c r="A562" s="1">
        <f>+Tabla15[[#This Row],[1]]</f>
        <v>560</v>
      </c>
      <c r="B562" s="1" t="s">
        <v>1950</v>
      </c>
      <c r="C562" s="1">
        <v>1</v>
      </c>
      <c r="D562" s="1">
        <f>+IF(Tabla15[[#This Row],[NOMBRE DE LA CAUSA 2018]]=0,0,1)</f>
        <v>1</v>
      </c>
      <c r="E562" s="1">
        <f>+E561+Tabla15[[#This Row],[NOMBRE DE LA CAUSA 2019]]</f>
        <v>560</v>
      </c>
      <c r="F562" s="1">
        <f>+Tabla15[[#This Row],[0]]*Tabla15[[#This Row],[NOMBRE DE LA CAUSA 2019]]</f>
        <v>560</v>
      </c>
      <c r="G562" s="6" t="s">
        <v>813</v>
      </c>
      <c r="H562" s="1" t="s">
        <v>904</v>
      </c>
      <c r="K562" s="1" t="s">
        <v>772</v>
      </c>
      <c r="L562" s="12" t="s">
        <v>1951</v>
      </c>
      <c r="M562" s="4">
        <v>2108</v>
      </c>
      <c r="N562" s="1" t="str">
        <f>+Tabla15[[#This Row],[NOMBRE DE LA CAUSA 2017]]</f>
        <v>MUERTE POR CONDUCCION DE ENERGIA ELECTRICA</v>
      </c>
    </row>
    <row r="563" spans="1:14" ht="15" customHeight="1" x14ac:dyDescent="0.25">
      <c r="A563" s="1">
        <f>+Tabla15[[#This Row],[1]]</f>
        <v>561</v>
      </c>
      <c r="B563" s="1" t="s">
        <v>1952</v>
      </c>
      <c r="C563" s="1">
        <v>1</v>
      </c>
      <c r="D563" s="1">
        <f>+IF(Tabla15[[#This Row],[NOMBRE DE LA CAUSA 2018]]=0,0,1)</f>
        <v>1</v>
      </c>
      <c r="E563" s="1">
        <f>+E562+Tabla15[[#This Row],[NOMBRE DE LA CAUSA 2019]]</f>
        <v>561</v>
      </c>
      <c r="F563" s="1">
        <f>+Tabla15[[#This Row],[0]]*Tabla15[[#This Row],[NOMBRE DE LA CAUSA 2019]]</f>
        <v>561</v>
      </c>
      <c r="G563" s="6" t="s">
        <v>813</v>
      </c>
      <c r="H563" s="6" t="s">
        <v>909</v>
      </c>
      <c r="I563" s="6"/>
      <c r="K563" s="1" t="s">
        <v>772</v>
      </c>
      <c r="L563" s="12" t="s">
        <v>1953</v>
      </c>
      <c r="M563" s="4">
        <v>2171</v>
      </c>
      <c r="N563" s="1" t="str">
        <f>+Tabla15[[#This Row],[NOMBRE DE LA CAUSA 2017]]</f>
        <v>MUERTE POR FALTA DE ADOPCION DE MEDIDAS DE PROTECCION Y SEGURIDAD</v>
      </c>
    </row>
    <row r="564" spans="1:14" ht="15" customHeight="1" x14ac:dyDescent="0.25">
      <c r="A564" s="1">
        <f>+Tabla15[[#This Row],[1]]</f>
        <v>562</v>
      </c>
      <c r="B564" s="6" t="s">
        <v>1954</v>
      </c>
      <c r="C564" s="1">
        <v>1</v>
      </c>
      <c r="D564" s="1">
        <f>+IF(Tabla15[[#This Row],[NOMBRE DE LA CAUSA 2018]]=0,0,1)</f>
        <v>1</v>
      </c>
      <c r="E564" s="1">
        <f>+E563+Tabla15[[#This Row],[NOMBRE DE LA CAUSA 2019]]</f>
        <v>562</v>
      </c>
      <c r="F564" s="1">
        <f>+Tabla15[[#This Row],[0]]*Tabla15[[#This Row],[NOMBRE DE LA CAUSA 2019]]</f>
        <v>562</v>
      </c>
      <c r="G564" s="6" t="s">
        <v>813</v>
      </c>
      <c r="H564" s="6" t="s">
        <v>912</v>
      </c>
      <c r="I564" s="6"/>
      <c r="J564" s="6"/>
      <c r="K564" s="6" t="s">
        <v>772</v>
      </c>
      <c r="L564" s="7" t="s">
        <v>1955</v>
      </c>
      <c r="M564" s="4">
        <v>2117</v>
      </c>
      <c r="N564" s="1" t="str">
        <f>+Tabla15[[#This Row],[NOMBRE DE LA CAUSA 2017]]</f>
        <v>MUERTE POR FALTA DE ILUMINACION EN LA VIA PUBLICA</v>
      </c>
    </row>
    <row r="565" spans="1:14" ht="15" customHeight="1" x14ac:dyDescent="0.25">
      <c r="A565" s="1">
        <f>+Tabla15[[#This Row],[1]]</f>
        <v>563</v>
      </c>
      <c r="B565" s="6" t="s">
        <v>1956</v>
      </c>
      <c r="C565" s="1">
        <v>1</v>
      </c>
      <c r="D565" s="1">
        <f>+IF(Tabla15[[#This Row],[NOMBRE DE LA CAUSA 2018]]=0,0,1)</f>
        <v>1</v>
      </c>
      <c r="E565" s="1">
        <f>+E564+Tabla15[[#This Row],[NOMBRE DE LA CAUSA 2019]]</f>
        <v>563</v>
      </c>
      <c r="F565" s="1">
        <f>+Tabla15[[#This Row],[0]]*Tabla15[[#This Row],[NOMBRE DE LA CAUSA 2019]]</f>
        <v>563</v>
      </c>
      <c r="G565" s="6" t="s">
        <v>813</v>
      </c>
      <c r="H565" s="6" t="s">
        <v>912</v>
      </c>
      <c r="I565" s="6"/>
      <c r="J565" s="6"/>
      <c r="K565" s="6" t="s">
        <v>772</v>
      </c>
      <c r="L565" s="25" t="s">
        <v>1957</v>
      </c>
      <c r="M565" s="4">
        <v>2114</v>
      </c>
      <c r="N565" s="1" t="str">
        <f>+Tabla15[[#This Row],[NOMBRE DE LA CAUSA 2017]]</f>
        <v>MUERTE POR FALTA DE SEÑALIZACION EN LA VIA PUBLICA</v>
      </c>
    </row>
    <row r="566" spans="1:14" ht="15" customHeight="1" x14ac:dyDescent="0.25">
      <c r="A566" s="1">
        <f>+Tabla15[[#This Row],[1]]</f>
        <v>564</v>
      </c>
      <c r="B566" s="1" t="s">
        <v>1958</v>
      </c>
      <c r="C566" s="1">
        <v>1</v>
      </c>
      <c r="D566" s="1">
        <f>+IF(Tabla15[[#This Row],[NOMBRE DE LA CAUSA 2018]]=0,0,1)</f>
        <v>1</v>
      </c>
      <c r="E566" s="1">
        <f>+E565+Tabla15[[#This Row],[NOMBRE DE LA CAUSA 2019]]</f>
        <v>564</v>
      </c>
      <c r="F566" s="1">
        <f>+Tabla15[[#This Row],[0]]*Tabla15[[#This Row],[NOMBRE DE LA CAUSA 2019]]</f>
        <v>564</v>
      </c>
      <c r="G566" s="6" t="s">
        <v>813</v>
      </c>
      <c r="H566" s="1" t="s">
        <v>1782</v>
      </c>
      <c r="K566" s="1" t="s">
        <v>772</v>
      </c>
      <c r="L566" s="12" t="s">
        <v>1959</v>
      </c>
      <c r="M566" s="4">
        <v>2184</v>
      </c>
      <c r="N566" s="1" t="str">
        <f>+Tabla15[[#This Row],[NOMBRE DE LA CAUSA 2017]]</f>
        <v>MUERTE POR INCUMPLIMIENTO DEL DEBER DE SEGURIDAD EN LA ATENCION HOSPITALARIA</v>
      </c>
    </row>
    <row r="567" spans="1:14" ht="15" customHeight="1" x14ac:dyDescent="0.25">
      <c r="A567" s="1">
        <f>+Tabla15[[#This Row],[1]]</f>
        <v>565</v>
      </c>
      <c r="B567" s="14" t="s">
        <v>1960</v>
      </c>
      <c r="C567" s="1">
        <v>1</v>
      </c>
      <c r="D567" s="1">
        <f>+IF(Tabla15[[#This Row],[NOMBRE DE LA CAUSA 2018]]=0,0,1)</f>
        <v>1</v>
      </c>
      <c r="E567" s="1">
        <f>+E566+Tabla15[[#This Row],[NOMBRE DE LA CAUSA 2019]]</f>
        <v>565</v>
      </c>
      <c r="F567" s="1">
        <f>+Tabla15[[#This Row],[0]]*Tabla15[[#This Row],[NOMBRE DE LA CAUSA 2019]]</f>
        <v>565</v>
      </c>
      <c r="G567" s="6" t="s">
        <v>813</v>
      </c>
      <c r="H567" s="1" t="s">
        <v>909</v>
      </c>
      <c r="K567" s="1" t="s">
        <v>772</v>
      </c>
      <c r="L567" s="12" t="s">
        <v>1961</v>
      </c>
      <c r="M567" s="4">
        <v>2174</v>
      </c>
      <c r="N567" s="1" t="str">
        <f>+Tabla15[[#This Row],[NOMBRE DE LA CAUSA 2017]]</f>
        <v>MUERTE POR INDEBIDA O INSUFICIENTE ADOPCION DE MEDIDAS DE PROTECCION Y SEGURIDAD</v>
      </c>
    </row>
    <row r="568" spans="1:14" ht="15" customHeight="1" x14ac:dyDescent="0.25">
      <c r="A568" s="1">
        <f>+Tabla15[[#This Row],[1]]</f>
        <v>566</v>
      </c>
      <c r="B568" s="1" t="s">
        <v>1962</v>
      </c>
      <c r="C568" s="1">
        <v>1</v>
      </c>
      <c r="D568" s="1">
        <f>+IF(Tabla15[[#This Row],[NOMBRE DE LA CAUSA 2018]]=0,0,1)</f>
        <v>1</v>
      </c>
      <c r="E568" s="1">
        <f>+E567+Tabla15[[#This Row],[NOMBRE DE LA CAUSA 2019]]</f>
        <v>566</v>
      </c>
      <c r="F568" s="1">
        <f>+Tabla15[[#This Row],[0]]*Tabla15[[#This Row],[NOMBRE DE LA CAUSA 2019]]</f>
        <v>566</v>
      </c>
      <c r="G568" s="6" t="s">
        <v>813</v>
      </c>
      <c r="H568" s="6" t="s">
        <v>1782</v>
      </c>
      <c r="I568" s="6"/>
      <c r="J568" s="6"/>
      <c r="K568" s="6" t="s">
        <v>772</v>
      </c>
      <c r="L568" s="12" t="s">
        <v>1963</v>
      </c>
      <c r="M568" s="4">
        <v>2186</v>
      </c>
      <c r="N568" s="1" t="str">
        <f>+Tabla15[[#This Row],[NOMBRE DE LA CAUSA 2017]]</f>
        <v>MUERTE POR INDEBIDA PRESTACION DEL SERVICIO DE SALUD</v>
      </c>
    </row>
    <row r="569" spans="1:14" ht="15" customHeight="1" x14ac:dyDescent="0.25">
      <c r="A569" s="1">
        <f>+Tabla15[[#This Row],[1]]</f>
        <v>567</v>
      </c>
      <c r="B569" s="1" t="s">
        <v>1964</v>
      </c>
      <c r="C569" s="1">
        <v>1</v>
      </c>
      <c r="D569" s="1">
        <f>+IF(Tabla15[[#This Row],[NOMBRE DE LA CAUSA 2018]]=0,0,1)</f>
        <v>1</v>
      </c>
      <c r="E569" s="1">
        <f>+E568+Tabla15[[#This Row],[NOMBRE DE LA CAUSA 2019]]</f>
        <v>567</v>
      </c>
      <c r="F569" s="1">
        <f>+Tabla15[[#This Row],[0]]*Tabla15[[#This Row],[NOMBRE DE LA CAUSA 2019]]</f>
        <v>567</v>
      </c>
      <c r="G569" s="6" t="s">
        <v>813</v>
      </c>
      <c r="H569" s="6" t="s">
        <v>1782</v>
      </c>
      <c r="K569" s="1" t="s">
        <v>772</v>
      </c>
      <c r="L569" s="12" t="s">
        <v>1965</v>
      </c>
      <c r="M569" s="4">
        <v>2180</v>
      </c>
      <c r="N569" s="1" t="str">
        <f>+Tabla15[[#This Row],[NOMBRE DE LA CAUSA 2017]]</f>
        <v>MUERTE POR INDEBIDA PRESTACION DEL SERVICIO DE SALUD GINECO OBSTETRICO</v>
      </c>
    </row>
    <row r="570" spans="1:14" ht="15" customHeight="1" x14ac:dyDescent="0.25">
      <c r="A570" s="1">
        <f>+Tabla15[[#This Row],[1]]</f>
        <v>568</v>
      </c>
      <c r="B570" s="1" t="s">
        <v>1966</v>
      </c>
      <c r="C570" s="1">
        <v>1</v>
      </c>
      <c r="D570" s="1">
        <f>+IF(Tabla15[[#This Row],[NOMBRE DE LA CAUSA 2018]]=0,0,1)</f>
        <v>1</v>
      </c>
      <c r="E570" s="1">
        <f>+E569+Tabla15[[#This Row],[NOMBRE DE LA CAUSA 2019]]</f>
        <v>568</v>
      </c>
      <c r="F570" s="1">
        <f>+Tabla15[[#This Row],[0]]*Tabla15[[#This Row],[NOMBRE DE LA CAUSA 2019]]</f>
        <v>568</v>
      </c>
      <c r="G570" s="6" t="s">
        <v>813</v>
      </c>
      <c r="H570" s="6" t="s">
        <v>1782</v>
      </c>
      <c r="K570" s="1" t="s">
        <v>772</v>
      </c>
      <c r="L570" s="12" t="s">
        <v>1967</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1968</v>
      </c>
      <c r="C571" s="1">
        <v>1</v>
      </c>
      <c r="D571" s="1">
        <f>+IF(Tabla15[[#This Row],[NOMBRE DE LA CAUSA 2018]]=0,0,1)</f>
        <v>1</v>
      </c>
      <c r="E571" s="1">
        <f>+E570+Tabla15[[#This Row],[NOMBRE DE LA CAUSA 2019]]</f>
        <v>569</v>
      </c>
      <c r="F571" s="1">
        <f>+Tabla15[[#This Row],[0]]*Tabla15[[#This Row],[NOMBRE DE LA CAUSA 2019]]</f>
        <v>569</v>
      </c>
      <c r="G571" s="6" t="s">
        <v>813</v>
      </c>
      <c r="H571" s="6" t="s">
        <v>919</v>
      </c>
      <c r="I571" s="6"/>
      <c r="J571" s="6"/>
      <c r="K571" s="6" t="s">
        <v>772</v>
      </c>
      <c r="L571" s="12" t="s">
        <v>1969</v>
      </c>
      <c r="M571" s="4">
        <v>2138</v>
      </c>
      <c r="N571" s="1" t="str">
        <f>+Tabla15[[#This Row],[NOMBRE DE LA CAUSA 2017]]</f>
        <v>MUERTE POR INUNDACION</v>
      </c>
    </row>
    <row r="572" spans="1:14" ht="15" customHeight="1" x14ac:dyDescent="0.25">
      <c r="A572" s="1">
        <f>+Tabla15[[#This Row],[1]]</f>
        <v>570</v>
      </c>
      <c r="B572" s="13" t="s">
        <v>1970</v>
      </c>
      <c r="C572" s="1">
        <v>1</v>
      </c>
      <c r="D572" s="1">
        <f>+IF(Tabla15[[#This Row],[NOMBRE DE LA CAUSA 2018]]=0,0,1)</f>
        <v>1</v>
      </c>
      <c r="E572" s="1">
        <f>+E571+Tabla15[[#This Row],[NOMBRE DE LA CAUSA 2019]]</f>
        <v>570</v>
      </c>
      <c r="F572" s="1">
        <f>+Tabla15[[#This Row],[0]]*Tabla15[[#This Row],[NOMBRE DE LA CAUSA 2019]]</f>
        <v>570</v>
      </c>
      <c r="G572" s="6" t="s">
        <v>813</v>
      </c>
      <c r="H572" s="1" t="s">
        <v>909</v>
      </c>
      <c r="I572" s="6"/>
      <c r="K572" s="1" t="s">
        <v>772</v>
      </c>
      <c r="L572" s="1" t="s">
        <v>1971</v>
      </c>
      <c r="M572" s="4">
        <v>2177</v>
      </c>
      <c r="N572" s="1" t="str">
        <f>+Tabla15[[#This Row],[NOMBRE DE LA CAUSA 2017]]</f>
        <v>MUERTE POR MODIFICACION O REDUCCION DE LAS MEDIDAS DE PROTECCION Y SEGURIDAD</v>
      </c>
    </row>
    <row r="573" spans="1:14" ht="15" customHeight="1" x14ac:dyDescent="0.25">
      <c r="A573" s="1">
        <f>+Tabla15[[#This Row],[1]]</f>
        <v>571</v>
      </c>
      <c r="B573" s="1" t="s">
        <v>1972</v>
      </c>
      <c r="C573" s="1">
        <v>1</v>
      </c>
      <c r="D573" s="1">
        <f>+IF(Tabla15[[#This Row],[NOMBRE DE LA CAUSA 2018]]=0,0,1)</f>
        <v>1</v>
      </c>
      <c r="E573" s="1">
        <f>+E572+Tabla15[[#This Row],[NOMBRE DE LA CAUSA 2019]]</f>
        <v>571</v>
      </c>
      <c r="F573" s="1">
        <f>+Tabla15[[#This Row],[0]]*Tabla15[[#This Row],[NOMBRE DE LA CAUSA 2019]]</f>
        <v>571</v>
      </c>
      <c r="G573" s="6" t="s">
        <v>813</v>
      </c>
      <c r="H573" s="1" t="s">
        <v>924</v>
      </c>
      <c r="I573" s="6"/>
      <c r="K573" s="1" t="s">
        <v>772</v>
      </c>
      <c r="L573" s="1" t="s">
        <v>1973</v>
      </c>
      <c r="M573" s="4">
        <v>2123</v>
      </c>
      <c r="N573" s="1" t="str">
        <f>+Tabla15[[#This Row],[NOMBRE DE LA CAUSA 2017]]</f>
        <v>MUERTE POR RUINA DE EDIFICACION PUBLICA</v>
      </c>
    </row>
    <row r="574" spans="1:14" ht="15" customHeight="1" x14ac:dyDescent="0.25">
      <c r="A574" s="1">
        <f>+Tabla15[[#This Row],[1]]</f>
        <v>572</v>
      </c>
      <c r="B574" s="6" t="s">
        <v>1974</v>
      </c>
      <c r="C574" s="1">
        <v>1</v>
      </c>
      <c r="D574" s="1">
        <f>+IF(Tabla15[[#This Row],[NOMBRE DE LA CAUSA 2018]]=0,0,1)</f>
        <v>1</v>
      </c>
      <c r="E574" s="1">
        <f>+E573+Tabla15[[#This Row],[NOMBRE DE LA CAUSA 2019]]</f>
        <v>572</v>
      </c>
      <c r="F574" s="1">
        <f>+Tabla15[[#This Row],[0]]*Tabla15[[#This Row],[NOMBRE DE LA CAUSA 2019]]</f>
        <v>572</v>
      </c>
      <c r="G574" s="6" t="s">
        <v>770</v>
      </c>
      <c r="I574" s="6"/>
      <c r="J574" s="6"/>
      <c r="K574" s="6" t="s">
        <v>772</v>
      </c>
      <c r="L574" s="7" t="s">
        <v>1975</v>
      </c>
      <c r="M574" s="4">
        <v>2165</v>
      </c>
      <c r="N574" s="1" t="str">
        <f>+Tabla15[[#This Row],[NOMBRE DE LA CAUSA 2017]]</f>
        <v>MUERTE POR SEMOVIENTE DE PROPIEDAD DEL ESTADO</v>
      </c>
    </row>
    <row r="575" spans="1:14" ht="15" customHeight="1" x14ac:dyDescent="0.25">
      <c r="A575" s="1">
        <f>+Tabla15[[#This Row],[1]]</f>
        <v>573</v>
      </c>
      <c r="B575" s="1" t="s">
        <v>1976</v>
      </c>
      <c r="C575" s="1">
        <v>1</v>
      </c>
      <c r="D575" s="1">
        <f>+IF(Tabla15[[#This Row],[NOMBRE DE LA CAUSA 2018]]=0,0,1)</f>
        <v>1</v>
      </c>
      <c r="E575" s="1">
        <f>+E574+Tabla15[[#This Row],[NOMBRE DE LA CAUSA 2019]]</f>
        <v>573</v>
      </c>
      <c r="F575" s="1">
        <f>+Tabla15[[#This Row],[0]]*Tabla15[[#This Row],[NOMBRE DE LA CAUSA 2019]]</f>
        <v>573</v>
      </c>
      <c r="G575" s="6" t="s">
        <v>813</v>
      </c>
      <c r="H575" s="1" t="s">
        <v>929</v>
      </c>
      <c r="K575" s="1" t="s">
        <v>772</v>
      </c>
      <c r="L575" s="1" t="s">
        <v>1977</v>
      </c>
      <c r="M575" s="4">
        <v>2160</v>
      </c>
      <c r="N575" s="1" t="str">
        <f>+Tabla15[[#This Row],[NOMBRE DE LA CAUSA 2017]]</f>
        <v>MUERTE POR USO EXCESIVO DE LA FUERZA</v>
      </c>
    </row>
    <row r="576" spans="1:14" ht="15" customHeight="1" x14ac:dyDescent="0.25">
      <c r="A576" s="1">
        <f>+Tabla15[[#This Row],[1]]</f>
        <v>574</v>
      </c>
      <c r="B576" s="6" t="s">
        <v>1978</v>
      </c>
      <c r="C576" s="1">
        <v>1</v>
      </c>
      <c r="D576" s="1">
        <f>+IF(Tabla15[[#This Row],[NOMBRE DE LA CAUSA 2018]]=0,0,1)</f>
        <v>1</v>
      </c>
      <c r="E576" s="1">
        <f>+E575+Tabla15[[#This Row],[NOMBRE DE LA CAUSA 2019]]</f>
        <v>574</v>
      </c>
      <c r="F576" s="1">
        <f>+Tabla15[[#This Row],[0]]*Tabla15[[#This Row],[NOMBRE DE LA CAUSA 2019]]</f>
        <v>574</v>
      </c>
      <c r="G576" s="6" t="s">
        <v>813</v>
      </c>
      <c r="H576" s="6" t="s">
        <v>932</v>
      </c>
      <c r="I576" s="6"/>
      <c r="J576" s="6"/>
      <c r="K576" s="6" t="s">
        <v>772</v>
      </c>
      <c r="L576" s="14" t="s">
        <v>1979</v>
      </c>
      <c r="M576" s="4">
        <v>2111</v>
      </c>
      <c r="N576" s="1" t="str">
        <f>+Tabla15[[#This Row],[NOMBRE DE LA CAUSA 2017]]</f>
        <v>MUERTE POR VIA PUBLICA EN MAL ESTADO</v>
      </c>
    </row>
    <row r="577" spans="1:14" ht="15" customHeight="1" x14ac:dyDescent="0.25">
      <c r="A577" s="1">
        <f>+Tabla15[[#This Row],[1]]</f>
        <v>575</v>
      </c>
      <c r="B577" s="5" t="s">
        <v>1980</v>
      </c>
      <c r="C577" s="1">
        <v>1</v>
      </c>
      <c r="D577" s="1">
        <f>+IF(Tabla15[[#This Row],[NOMBRE DE LA CAUSA 2018]]=0,0,1)</f>
        <v>1</v>
      </c>
      <c r="E577" s="1">
        <f>+E576+Tabla15[[#This Row],[NOMBRE DE LA CAUSA 2019]]</f>
        <v>575</v>
      </c>
      <c r="F577" s="1">
        <f>+Tabla15[[#This Row],[0]]*Tabla15[[#This Row],[NOMBRE DE LA CAUSA 2019]]</f>
        <v>575</v>
      </c>
      <c r="G577" s="8" t="s">
        <v>775</v>
      </c>
      <c r="J577" s="1" t="s">
        <v>776</v>
      </c>
      <c r="K577" s="1" t="s">
        <v>772</v>
      </c>
      <c r="L577" s="11" t="s">
        <v>1981</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1982</v>
      </c>
      <c r="C578" s="1">
        <v>1</v>
      </c>
      <c r="D578" s="1">
        <f>+IF(Tabla15[[#This Row],[NOMBRE DE LA CAUSA 2018]]=0,0,1)</f>
        <v>1</v>
      </c>
      <c r="E578" s="1">
        <f>+E577+Tabla15[[#This Row],[NOMBRE DE LA CAUSA 2019]]</f>
        <v>576</v>
      </c>
      <c r="F578" s="1">
        <f>+Tabla15[[#This Row],[0]]*Tabla15[[#This Row],[NOMBRE DE LA CAUSA 2019]]</f>
        <v>576</v>
      </c>
      <c r="G578" s="6" t="s">
        <v>775</v>
      </c>
      <c r="J578" s="1" t="s">
        <v>776</v>
      </c>
      <c r="K578" s="1" t="s">
        <v>772</v>
      </c>
      <c r="L578" s="12" t="s">
        <v>1983</v>
      </c>
      <c r="M578" s="4">
        <v>202</v>
      </c>
      <c r="N578" s="1" t="str">
        <f>+Tabla15[[#This Row],[NOMBRE DE LA CAUSA 2017]]</f>
        <v>NO ACEPTACION DE LA RENUNCIA</v>
      </c>
    </row>
    <row r="579" spans="1:14" ht="15" customHeight="1" x14ac:dyDescent="0.25">
      <c r="A579" s="1">
        <f>+Tabla15[[#This Row],[1]]</f>
        <v>577</v>
      </c>
      <c r="B579" s="6" t="s">
        <v>1984</v>
      </c>
      <c r="C579" s="1">
        <v>1</v>
      </c>
      <c r="D579" s="1">
        <f>+IF(Tabla15[[#This Row],[NOMBRE DE LA CAUSA 2018]]=0,0,1)</f>
        <v>1</v>
      </c>
      <c r="E579" s="1">
        <f>+E578+Tabla15[[#This Row],[NOMBRE DE LA CAUSA 2019]]</f>
        <v>577</v>
      </c>
      <c r="F579" s="1">
        <f>+Tabla15[[#This Row],[0]]*Tabla15[[#This Row],[NOMBRE DE LA CAUSA 2019]]</f>
        <v>577</v>
      </c>
      <c r="G579" s="6" t="s">
        <v>775</v>
      </c>
      <c r="I579" s="6"/>
      <c r="J579" s="6" t="s">
        <v>776</v>
      </c>
      <c r="K579" s="6" t="s">
        <v>772</v>
      </c>
      <c r="L579" s="7" t="s">
        <v>1985</v>
      </c>
      <c r="M579" s="4">
        <v>867</v>
      </c>
      <c r="N579" s="1" t="str">
        <f>+Tabla15[[#This Row],[NOMBRE DE LA CAUSA 2017]]</f>
        <v>NO DEVOLUCION DE APORTES A SALUD DESCONTADOS DE LA PENSION GRACIA</v>
      </c>
    </row>
    <row r="580" spans="1:14" ht="15" customHeight="1" x14ac:dyDescent="0.25">
      <c r="A580" s="1">
        <f>+Tabla15[[#This Row],[1]]</f>
        <v>578</v>
      </c>
      <c r="B580" s="8" t="s">
        <v>1986</v>
      </c>
      <c r="C580" s="1">
        <v>1</v>
      </c>
      <c r="D580" s="1">
        <f>+IF(Tabla15[[#This Row],[NOMBRE DE LA CAUSA 2018]]=0,0,1)</f>
        <v>1</v>
      </c>
      <c r="E580" s="1">
        <f>+E579+Tabla15[[#This Row],[NOMBRE DE LA CAUSA 2019]]</f>
        <v>578</v>
      </c>
      <c r="F580" s="1">
        <f>+Tabla15[[#This Row],[0]]*Tabla15[[#This Row],[NOMBRE DE LA CAUSA 2019]]</f>
        <v>578</v>
      </c>
      <c r="G580" s="8" t="s">
        <v>775</v>
      </c>
      <c r="I580" s="6"/>
      <c r="J580" s="6" t="s">
        <v>776</v>
      </c>
      <c r="K580" s="6" t="s">
        <v>772</v>
      </c>
      <c r="L580" s="10" t="s">
        <v>1987</v>
      </c>
      <c r="M580" s="4">
        <v>820</v>
      </c>
      <c r="N580" s="1" t="str">
        <f>+Tabla15[[#This Row],[NOMBRE DE LA CAUSA 2017]]</f>
        <v>NO OTORGAMIENTO DE LICENCIA DE FUNCIONAMIENTO</v>
      </c>
    </row>
    <row r="581" spans="1:14" ht="15" customHeight="1" x14ac:dyDescent="0.25">
      <c r="A581" s="1">
        <f>+Tabla15[[#This Row],[1]]</f>
        <v>579</v>
      </c>
      <c r="B581" s="8" t="s">
        <v>1988</v>
      </c>
      <c r="C581" s="1">
        <v>1</v>
      </c>
      <c r="D581" s="1">
        <f>+IF(Tabla15[[#This Row],[NOMBRE DE LA CAUSA 2018]]=0,0,1)</f>
        <v>1</v>
      </c>
      <c r="E581" s="1">
        <f>+E580+Tabla15[[#This Row],[NOMBRE DE LA CAUSA 2019]]</f>
        <v>579</v>
      </c>
      <c r="F581" s="1">
        <f>+Tabla15[[#This Row],[0]]*Tabla15[[#This Row],[NOMBRE DE LA CAUSA 2019]]</f>
        <v>579</v>
      </c>
      <c r="G581" s="6" t="s">
        <v>813</v>
      </c>
      <c r="H581" s="1" t="s">
        <v>1989</v>
      </c>
      <c r="I581" s="6"/>
      <c r="J581" s="6"/>
      <c r="K581" s="8" t="s">
        <v>772</v>
      </c>
      <c r="L581" s="5" t="s">
        <v>1990</v>
      </c>
      <c r="M581" s="4">
        <v>2287</v>
      </c>
      <c r="N581" s="1" t="str">
        <f>+Tabla15[[#This Row],[NOMBRE DE LA CAUSA 2017]]</f>
        <v>NO OTORGAMIENTO DE LICENCIAS AMBIENTALES</v>
      </c>
    </row>
    <row r="582" spans="1:14" ht="15" customHeight="1" x14ac:dyDescent="0.25">
      <c r="A582" s="1">
        <f>+Tabla15[[#This Row],[1]]</f>
        <v>580</v>
      </c>
      <c r="B582" s="6" t="s">
        <v>1991</v>
      </c>
      <c r="C582" s="1">
        <v>1</v>
      </c>
      <c r="D582" s="1">
        <f>+IF(Tabla15[[#This Row],[NOMBRE DE LA CAUSA 2018]]=0,0,1)</f>
        <v>1</v>
      </c>
      <c r="E582" s="1">
        <f>+E581+Tabla15[[#This Row],[NOMBRE DE LA CAUSA 2019]]</f>
        <v>580</v>
      </c>
      <c r="F582" s="1">
        <f>+Tabla15[[#This Row],[0]]*Tabla15[[#This Row],[NOMBRE DE LA CAUSA 2019]]</f>
        <v>580</v>
      </c>
      <c r="G582" s="6" t="s">
        <v>775</v>
      </c>
      <c r="I582" s="6"/>
      <c r="J582" s="1" t="s">
        <v>776</v>
      </c>
      <c r="K582" s="1" t="s">
        <v>772</v>
      </c>
      <c r="L582" s="1" t="s">
        <v>1992</v>
      </c>
      <c r="M582" s="4">
        <v>360</v>
      </c>
      <c r="N582" s="1" t="str">
        <f>+Tabla15[[#This Row],[NOMBRE DE LA CAUSA 2017]]</f>
        <v>NO PAGO DE RECOMPENSA POR DELACION</v>
      </c>
    </row>
    <row r="583" spans="1:14" ht="15" customHeight="1" x14ac:dyDescent="0.25">
      <c r="A583" s="1">
        <f>+Tabla15[[#This Row],[1]]</f>
        <v>581</v>
      </c>
      <c r="B583" s="8" t="s">
        <v>1993</v>
      </c>
      <c r="C583" s="1">
        <v>1</v>
      </c>
      <c r="D583" s="1">
        <f>+IF(Tabla15[[#This Row],[NOMBRE DE LA CAUSA 2018]]=0,0,1)</f>
        <v>1</v>
      </c>
      <c r="E583" s="1">
        <f>+E582+Tabla15[[#This Row],[NOMBRE DE LA CAUSA 2019]]</f>
        <v>581</v>
      </c>
      <c r="F583" s="1">
        <f>+Tabla15[[#This Row],[0]]*Tabla15[[#This Row],[NOMBRE DE LA CAUSA 2019]]</f>
        <v>581</v>
      </c>
      <c r="G583" s="8" t="s">
        <v>775</v>
      </c>
      <c r="H583" s="6"/>
      <c r="I583" s="6"/>
      <c r="J583" s="6" t="s">
        <v>776</v>
      </c>
      <c r="K583" s="6" t="s">
        <v>772</v>
      </c>
      <c r="L583" s="10" t="s">
        <v>1994</v>
      </c>
      <c r="M583" s="4">
        <v>839</v>
      </c>
      <c r="N583" s="1" t="str">
        <f>+Tabla15[[#This Row],[NOMBRE DE LA CAUSA 2017]]</f>
        <v>NO RECONOCIMIENTO BONIFICACION MENSUAL PARA LAS MADRES COMUNITARIAS Y SUSTITUTAS</v>
      </c>
    </row>
    <row r="584" spans="1:14" ht="15" customHeight="1" x14ac:dyDescent="0.25">
      <c r="A584" s="1">
        <f>+Tabla15[[#This Row],[1]]</f>
        <v>582</v>
      </c>
      <c r="B584" s="6" t="s">
        <v>1995</v>
      </c>
      <c r="C584" s="1">
        <v>1</v>
      </c>
      <c r="D584" s="1">
        <f>+IF(Tabla15[[#This Row],[NOMBRE DE LA CAUSA 2018]]=0,0,1)</f>
        <v>1</v>
      </c>
      <c r="E584" s="1">
        <f>+E583+Tabla15[[#This Row],[NOMBRE DE LA CAUSA 2019]]</f>
        <v>582</v>
      </c>
      <c r="F584" s="1">
        <f>+Tabla15[[#This Row],[0]]*Tabla15[[#This Row],[NOMBRE DE LA CAUSA 2019]]</f>
        <v>582</v>
      </c>
      <c r="G584" s="6" t="s">
        <v>775</v>
      </c>
      <c r="H584" s="6"/>
      <c r="I584" s="6"/>
      <c r="J584" s="6" t="s">
        <v>776</v>
      </c>
      <c r="K584" s="6" t="s">
        <v>772</v>
      </c>
      <c r="L584" s="7" t="s">
        <v>1996</v>
      </c>
      <c r="M584" s="4">
        <v>429</v>
      </c>
      <c r="N584" s="1" t="str">
        <f>+Tabla15[[#This Row],[NOMBRE DE LA CAUSA 2017]]</f>
        <v>NO RECONOCIMIENTO DE ASIGNACION DE RETIRO</v>
      </c>
    </row>
    <row r="585" spans="1:14" ht="15" customHeight="1" x14ac:dyDescent="0.25">
      <c r="A585" s="1">
        <f>+Tabla15[[#This Row],[1]]</f>
        <v>583</v>
      </c>
      <c r="B585" s="6" t="s">
        <v>1997</v>
      </c>
      <c r="C585" s="1">
        <v>1</v>
      </c>
      <c r="D585" s="1">
        <f>+IF(Tabla15[[#This Row],[NOMBRE DE LA CAUSA 2018]]=0,0,1)</f>
        <v>1</v>
      </c>
      <c r="E585" s="1">
        <f>+E584+Tabla15[[#This Row],[NOMBRE DE LA CAUSA 2019]]</f>
        <v>583</v>
      </c>
      <c r="F585" s="1">
        <f>+Tabla15[[#This Row],[0]]*Tabla15[[#This Row],[NOMBRE DE LA CAUSA 2019]]</f>
        <v>583</v>
      </c>
      <c r="G585" s="6" t="s">
        <v>775</v>
      </c>
      <c r="H585" s="6"/>
      <c r="I585" s="6"/>
      <c r="J585" s="6" t="s">
        <v>776</v>
      </c>
      <c r="K585" s="6" t="s">
        <v>772</v>
      </c>
      <c r="L585" s="7" t="s">
        <v>1998</v>
      </c>
      <c r="M585" s="4">
        <v>394</v>
      </c>
      <c r="N585" s="1" t="str">
        <f>+Tabla15[[#This Row],[NOMBRE DE LA CAUSA 2017]]</f>
        <v>NO RECONOCIMIENTO DE BONO PENSIONAL</v>
      </c>
    </row>
    <row r="586" spans="1:14" ht="15" customHeight="1" x14ac:dyDescent="0.25">
      <c r="A586" s="1">
        <f>+Tabla15[[#This Row],[1]]</f>
        <v>584</v>
      </c>
      <c r="B586" s="5" t="s">
        <v>1999</v>
      </c>
      <c r="C586" s="1">
        <v>1</v>
      </c>
      <c r="D586" s="1">
        <f>+IF(Tabla15[[#This Row],[NOMBRE DE LA CAUSA 2018]]=0,0,1)</f>
        <v>1</v>
      </c>
      <c r="E586" s="1">
        <f>+E585+Tabla15[[#This Row],[NOMBRE DE LA CAUSA 2019]]</f>
        <v>584</v>
      </c>
      <c r="F586" s="1">
        <f>+Tabla15[[#This Row],[0]]*Tabla15[[#This Row],[NOMBRE DE LA CAUSA 2019]]</f>
        <v>584</v>
      </c>
      <c r="G586" s="6" t="s">
        <v>813</v>
      </c>
      <c r="H586" s="1" t="s">
        <v>1430</v>
      </c>
      <c r="K586" s="5" t="s">
        <v>772</v>
      </c>
      <c r="L586" s="11" t="s">
        <v>2000</v>
      </c>
      <c r="M586" s="4">
        <v>2303</v>
      </c>
      <c r="N586" s="1" t="str">
        <f>+Tabla15[[#This Row],[NOMBRE DE LA CAUSA 2017]]</f>
        <v>NO RECONOCIMIENTO DE COSTO ACUMULADO DE ASCENSOS EN EL ESCALAFON DOCENTE</v>
      </c>
    </row>
    <row r="587" spans="1:14" ht="15" customHeight="1" x14ac:dyDescent="0.25">
      <c r="A587" s="1">
        <f>+Tabla15[[#This Row],[1]]</f>
        <v>585</v>
      </c>
      <c r="B587" s="1" t="s">
        <v>2001</v>
      </c>
      <c r="C587" s="1">
        <v>1</v>
      </c>
      <c r="D587" s="1">
        <f>+IF(Tabla15[[#This Row],[NOMBRE DE LA CAUSA 2018]]=0,0,1)</f>
        <v>1</v>
      </c>
      <c r="E587" s="1">
        <f>+E586+Tabla15[[#This Row],[NOMBRE DE LA CAUSA 2019]]</f>
        <v>585</v>
      </c>
      <c r="F587" s="1">
        <f>+Tabla15[[#This Row],[0]]*Tabla15[[#This Row],[NOMBRE DE LA CAUSA 2019]]</f>
        <v>585</v>
      </c>
      <c r="G587" s="6" t="s">
        <v>775</v>
      </c>
      <c r="J587" s="1" t="s">
        <v>776</v>
      </c>
      <c r="K587" s="1" t="s">
        <v>772</v>
      </c>
      <c r="L587" s="12" t="s">
        <v>2002</v>
      </c>
      <c r="M587" s="4">
        <v>785</v>
      </c>
      <c r="N587" s="1" t="str">
        <f>+Tabla15[[#This Row],[NOMBRE DE LA CAUSA 2017]]</f>
        <v>NO RECONOCIMIENTO DE CUOTA PARTE PENSIONAL</v>
      </c>
    </row>
    <row r="588" spans="1:14" ht="15" customHeight="1" x14ac:dyDescent="0.25">
      <c r="A588" s="1">
        <f>+Tabla15[[#This Row],[1]]</f>
        <v>586</v>
      </c>
      <c r="B588" s="1" t="s">
        <v>2003</v>
      </c>
      <c r="C588" s="1">
        <v>1</v>
      </c>
      <c r="D588" s="1">
        <f>+IF(Tabla15[[#This Row],[NOMBRE DE LA CAUSA 2018]]=0,0,1)</f>
        <v>1</v>
      </c>
      <c r="E588" s="1">
        <f>+E587+Tabla15[[#This Row],[NOMBRE DE LA CAUSA 2019]]</f>
        <v>586</v>
      </c>
      <c r="F588" s="1">
        <f>+Tabla15[[#This Row],[0]]*Tabla15[[#This Row],[NOMBRE DE LA CAUSA 2019]]</f>
        <v>586</v>
      </c>
      <c r="G588" s="6" t="s">
        <v>775</v>
      </c>
      <c r="H588" s="6"/>
      <c r="I588" s="6"/>
      <c r="J588" s="6" t="s">
        <v>776</v>
      </c>
      <c r="K588" s="6" t="s">
        <v>772</v>
      </c>
      <c r="L588" s="7" t="s">
        <v>2004</v>
      </c>
      <c r="M588" s="4">
        <v>470</v>
      </c>
      <c r="N588" s="1" t="str">
        <f>+Tabla15[[#This Row],[NOMBRE DE LA CAUSA 2017]]</f>
        <v>NO RECONOCIMIENTO DE DESCANSOS COMPENSATORIOS</v>
      </c>
    </row>
    <row r="589" spans="1:14" ht="15" customHeight="1" x14ac:dyDescent="0.25">
      <c r="A589" s="1">
        <f>+Tabla15[[#This Row],[1]]</f>
        <v>587</v>
      </c>
      <c r="B589" s="5" t="s">
        <v>2005</v>
      </c>
      <c r="C589" s="1">
        <v>1</v>
      </c>
      <c r="D589" s="1">
        <f>+IF(Tabla15[[#This Row],[NOMBRE DE LA CAUSA 2018]]=0,0,1)</f>
        <v>1</v>
      </c>
      <c r="E589" s="1">
        <f>+E588+Tabla15[[#This Row],[NOMBRE DE LA CAUSA 2019]]</f>
        <v>587</v>
      </c>
      <c r="F589" s="1">
        <f>+Tabla15[[#This Row],[0]]*Tabla15[[#This Row],[NOMBRE DE LA CAUSA 2019]]</f>
        <v>587</v>
      </c>
      <c r="G589" s="6" t="s">
        <v>775</v>
      </c>
      <c r="J589" s="1" t="s">
        <v>776</v>
      </c>
      <c r="K589" s="1" t="s">
        <v>772</v>
      </c>
      <c r="L589" s="11" t="s">
        <v>2006</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2007</v>
      </c>
      <c r="C590" s="1">
        <v>1</v>
      </c>
      <c r="D590" s="1">
        <f>+IF(Tabla15[[#This Row],[NOMBRE DE LA CAUSA 2018]]=0,0,1)</f>
        <v>1</v>
      </c>
      <c r="E590" s="1">
        <f>+E589+Tabla15[[#This Row],[NOMBRE DE LA CAUSA 2019]]</f>
        <v>588</v>
      </c>
      <c r="F590" s="1">
        <f>+Tabla15[[#This Row],[0]]*Tabla15[[#This Row],[NOMBRE DE LA CAUSA 2019]]</f>
        <v>588</v>
      </c>
      <c r="G590" s="6" t="s">
        <v>813</v>
      </c>
      <c r="H590" s="6" t="s">
        <v>1435</v>
      </c>
      <c r="I590" s="6"/>
      <c r="J590" s="6"/>
      <c r="K590" s="6" t="s">
        <v>772</v>
      </c>
      <c r="L590" s="10" t="s">
        <v>2008</v>
      </c>
      <c r="M590" s="4">
        <v>2262</v>
      </c>
      <c r="N590" s="1" t="str">
        <f>+Tabla15[[#This Row],[NOMBRE DE LA CAUSA 2017]]</f>
        <v>NO RECONOCIMIENTO DE HONORARIOS</v>
      </c>
    </row>
    <row r="591" spans="1:14" ht="15" customHeight="1" x14ac:dyDescent="0.25">
      <c r="A591" s="1">
        <f>+Tabla15[[#This Row],[1]]</f>
        <v>589</v>
      </c>
      <c r="B591" s="6" t="s">
        <v>2009</v>
      </c>
      <c r="C591" s="1">
        <v>1</v>
      </c>
      <c r="D591" s="1">
        <f>+IF(Tabla15[[#This Row],[NOMBRE DE LA CAUSA 2018]]=0,0,1)</f>
        <v>1</v>
      </c>
      <c r="E591" s="1">
        <f>+E590+Tabla15[[#This Row],[NOMBRE DE LA CAUSA 2019]]</f>
        <v>589</v>
      </c>
      <c r="F591" s="1">
        <f>+Tabla15[[#This Row],[0]]*Tabla15[[#This Row],[NOMBRE DE LA CAUSA 2019]]</f>
        <v>589</v>
      </c>
      <c r="G591" s="6" t="s">
        <v>813</v>
      </c>
      <c r="H591" s="6" t="s">
        <v>2010</v>
      </c>
      <c r="I591" s="6"/>
      <c r="J591" s="6"/>
      <c r="K591" s="6" t="s">
        <v>772</v>
      </c>
      <c r="L591" s="1" t="s">
        <v>2011</v>
      </c>
      <c r="M591" s="4">
        <v>2214</v>
      </c>
      <c r="N591" s="1" t="str">
        <f>+Tabla15[[#This Row],[NOMBRE DE LA CAUSA 2017]]</f>
        <v>NO RECONOCIMIENTO DE INCREMENTO DE PENSION DE INVALIDEZ</v>
      </c>
    </row>
    <row r="592" spans="1:14" ht="15" customHeight="1" x14ac:dyDescent="0.25">
      <c r="A592" s="1">
        <f>+Tabla15[[#This Row],[1]]</f>
        <v>590</v>
      </c>
      <c r="B592" s="1" t="s">
        <v>2012</v>
      </c>
      <c r="C592" s="1">
        <v>1</v>
      </c>
      <c r="D592" s="1">
        <f>+IF(Tabla15[[#This Row],[NOMBRE DE LA CAUSA 2018]]=0,0,1)</f>
        <v>1</v>
      </c>
      <c r="E592" s="1">
        <f>+E591+Tabla15[[#This Row],[NOMBRE DE LA CAUSA 2019]]</f>
        <v>590</v>
      </c>
      <c r="F592" s="1">
        <f>+Tabla15[[#This Row],[0]]*Tabla15[[#This Row],[NOMBRE DE LA CAUSA 2019]]</f>
        <v>590</v>
      </c>
      <c r="G592" s="6" t="s">
        <v>813</v>
      </c>
      <c r="H592" s="1" t="s">
        <v>2010</v>
      </c>
      <c r="K592" s="1" t="s">
        <v>772</v>
      </c>
      <c r="L592" s="1" t="s">
        <v>2013</v>
      </c>
      <c r="M592" s="4">
        <v>2213</v>
      </c>
      <c r="N592" s="1" t="str">
        <f>+Tabla15[[#This Row],[NOMBRE DE LA CAUSA 2017]]</f>
        <v>NO RECONOCIMIENTO DE INCREMENTO DE PENSION DE VEJEZ</v>
      </c>
    </row>
    <row r="593" spans="1:14" ht="15" customHeight="1" x14ac:dyDescent="0.25">
      <c r="A593" s="1">
        <f>+Tabla15[[#This Row],[1]]</f>
        <v>591</v>
      </c>
      <c r="B593" s="8" t="s">
        <v>2014</v>
      </c>
      <c r="C593" s="1">
        <v>1</v>
      </c>
      <c r="D593" s="1">
        <f>+IF(Tabla15[[#This Row],[NOMBRE DE LA CAUSA 2018]]=0,0,1)</f>
        <v>1</v>
      </c>
      <c r="E593" s="1">
        <f>+E592+Tabla15[[#This Row],[NOMBRE DE LA CAUSA 2019]]</f>
        <v>591</v>
      </c>
      <c r="F593" s="1">
        <f>+Tabla15[[#This Row],[0]]*Tabla15[[#This Row],[NOMBRE DE LA CAUSA 2019]]</f>
        <v>591</v>
      </c>
      <c r="G593" s="6" t="s">
        <v>770</v>
      </c>
      <c r="H593" s="6"/>
      <c r="I593" s="6"/>
      <c r="J593" s="6"/>
      <c r="K593" s="8" t="s">
        <v>772</v>
      </c>
      <c r="L593" s="5" t="s">
        <v>2015</v>
      </c>
      <c r="M593" s="4">
        <v>2315</v>
      </c>
      <c r="N593" s="1" t="str">
        <f>+Tabla15[[#This Row],[NOMBRE DE LA CAUSA 2017]]</f>
        <v>NO RECONOCIMIENTO DE INDEMNIZACION POR DESPIDO SIN JUSTA CAUSA</v>
      </c>
    </row>
    <row r="594" spans="1:14" ht="15" customHeight="1" x14ac:dyDescent="0.25">
      <c r="A594" s="1">
        <f>+Tabla15[[#This Row],[1]]</f>
        <v>592</v>
      </c>
      <c r="B594" s="1" t="s">
        <v>2016</v>
      </c>
      <c r="C594" s="1">
        <v>1</v>
      </c>
      <c r="D594" s="1">
        <f>+IF(Tabla15[[#This Row],[NOMBRE DE LA CAUSA 2018]]=0,0,1)</f>
        <v>1</v>
      </c>
      <c r="E594" s="1">
        <f>+E593+Tabla15[[#This Row],[NOMBRE DE LA CAUSA 2019]]</f>
        <v>592</v>
      </c>
      <c r="F594" s="1">
        <f>+Tabla15[[#This Row],[0]]*Tabla15[[#This Row],[NOMBRE DE LA CAUSA 2019]]</f>
        <v>592</v>
      </c>
      <c r="G594" s="6" t="s">
        <v>775</v>
      </c>
      <c r="H594" s="6"/>
      <c r="I594" s="6"/>
      <c r="J594" s="6" t="s">
        <v>776</v>
      </c>
      <c r="K594" s="6" t="s">
        <v>772</v>
      </c>
      <c r="L594" s="7" t="s">
        <v>2017</v>
      </c>
      <c r="M594" s="4">
        <v>471</v>
      </c>
      <c r="N594" s="1" t="str">
        <f>+Tabla15[[#This Row],[NOMBRE DE LA CAUSA 2017]]</f>
        <v>NO RECONOCIMIENTO DE INDEMNIZACION POR DISMINUCION DE CAPACIDAD LABORAL</v>
      </c>
    </row>
    <row r="595" spans="1:14" ht="15" customHeight="1" x14ac:dyDescent="0.25">
      <c r="A595" s="1">
        <f>+Tabla15[[#This Row],[1]]</f>
        <v>593</v>
      </c>
      <c r="B595" s="6" t="s">
        <v>2018</v>
      </c>
      <c r="C595" s="1">
        <v>1</v>
      </c>
      <c r="D595" s="1">
        <f>+IF(Tabla15[[#This Row],[NOMBRE DE LA CAUSA 2018]]=0,0,1)</f>
        <v>1</v>
      </c>
      <c r="E595" s="1">
        <f>+E594+Tabla15[[#This Row],[NOMBRE DE LA CAUSA 2019]]</f>
        <v>593</v>
      </c>
      <c r="F595" s="1">
        <f>+Tabla15[[#This Row],[0]]*Tabla15[[#This Row],[NOMBRE DE LA CAUSA 2019]]</f>
        <v>593</v>
      </c>
      <c r="G595" s="6" t="s">
        <v>775</v>
      </c>
      <c r="H595" s="6"/>
      <c r="I595" s="6"/>
      <c r="J595" s="1" t="s">
        <v>776</v>
      </c>
      <c r="K595" s="1" t="s">
        <v>772</v>
      </c>
      <c r="L595" s="7" t="s">
        <v>2019</v>
      </c>
      <c r="M595" s="4">
        <v>479</v>
      </c>
      <c r="N595" s="1" t="str">
        <f>+Tabla15[[#This Row],[NOMBRE DE LA CAUSA 2017]]</f>
        <v>NO RECONOCIMIENTO DE INDEMNIZACION POR MUERTE EN ACCIDENTE DE TRABAJO</v>
      </c>
    </row>
    <row r="596" spans="1:14" ht="15" customHeight="1" x14ac:dyDescent="0.25">
      <c r="A596" s="1">
        <f>+Tabla15[[#This Row],[1]]</f>
        <v>594</v>
      </c>
      <c r="B596" s="8" t="s">
        <v>2020</v>
      </c>
      <c r="C596" s="1">
        <v>1</v>
      </c>
      <c r="D596" s="1">
        <f>+IF(Tabla15[[#This Row],[NOMBRE DE LA CAUSA 2018]]=0,0,1)</f>
        <v>1</v>
      </c>
      <c r="E596" s="1">
        <f>+E595+Tabla15[[#This Row],[NOMBRE DE LA CAUSA 2019]]</f>
        <v>594</v>
      </c>
      <c r="F596" s="1">
        <f>+Tabla15[[#This Row],[0]]*Tabla15[[#This Row],[NOMBRE DE LA CAUSA 2019]]</f>
        <v>594</v>
      </c>
      <c r="G596" s="6" t="s">
        <v>770</v>
      </c>
      <c r="H596" s="6"/>
      <c r="I596" s="8" t="s">
        <v>41</v>
      </c>
      <c r="J596" s="6"/>
      <c r="K596" s="8" t="s">
        <v>772</v>
      </c>
      <c r="L596" s="5" t="s">
        <v>2021</v>
      </c>
      <c r="M596" s="26">
        <v>2346</v>
      </c>
      <c r="N596" s="1" t="str">
        <f>+Tabla15[[#This Row],[NOMBRE DE LA CAUSA 2017]]</f>
        <v>NO RECONOCIMIENTO DE INDEMNIZACION SUSTITUTIVA DE PENSION DE SOBREVIVIENTES</v>
      </c>
    </row>
    <row r="597" spans="1:14" ht="15" customHeight="1" x14ac:dyDescent="0.25">
      <c r="A597" s="1">
        <f>+Tabla15[[#This Row],[1]]</f>
        <v>595</v>
      </c>
      <c r="B597" s="6" t="s">
        <v>2022</v>
      </c>
      <c r="C597" s="1">
        <v>1</v>
      </c>
      <c r="D597" s="1">
        <f>+IF(Tabla15[[#This Row],[NOMBRE DE LA CAUSA 2018]]=0,0,1)</f>
        <v>1</v>
      </c>
      <c r="E597" s="1">
        <f>+E596+Tabla15[[#This Row],[NOMBRE DE LA CAUSA 2019]]</f>
        <v>595</v>
      </c>
      <c r="F597" s="1">
        <f>+Tabla15[[#This Row],[0]]*Tabla15[[#This Row],[NOMBRE DE LA CAUSA 2019]]</f>
        <v>595</v>
      </c>
      <c r="G597" s="6" t="s">
        <v>775</v>
      </c>
      <c r="H597" s="6"/>
      <c r="I597" s="6"/>
      <c r="J597" s="6" t="s">
        <v>776</v>
      </c>
      <c r="K597" s="6" t="s">
        <v>772</v>
      </c>
      <c r="L597" s="5" t="s">
        <v>2023</v>
      </c>
      <c r="M597" s="4">
        <v>199</v>
      </c>
      <c r="N597" s="1" t="str">
        <f>+Tabla15[[#This Row],[NOMBRE DE LA CAUSA 2017]]</f>
        <v>NO RECONOCIMIENTO DE INDEMNIZACION SUSTITUTIVA DE PENSION DE VEJEZ</v>
      </c>
    </row>
    <row r="598" spans="1:14" ht="15" customHeight="1" x14ac:dyDescent="0.25">
      <c r="A598" s="1">
        <f>+Tabla15[[#This Row],[1]]</f>
        <v>596</v>
      </c>
      <c r="B598" s="1" t="s">
        <v>2024</v>
      </c>
      <c r="C598" s="1">
        <v>1</v>
      </c>
      <c r="D598" s="1">
        <f>+IF(Tabla15[[#This Row],[NOMBRE DE LA CAUSA 2018]]=0,0,1)</f>
        <v>1</v>
      </c>
      <c r="E598" s="1">
        <f>+E597+Tabla15[[#This Row],[NOMBRE DE LA CAUSA 2019]]</f>
        <v>596</v>
      </c>
      <c r="F598" s="1">
        <f>+Tabla15[[#This Row],[0]]*Tabla15[[#This Row],[NOMBRE DE LA CAUSA 2019]]</f>
        <v>596</v>
      </c>
      <c r="G598" s="6" t="s">
        <v>813</v>
      </c>
      <c r="H598" s="1" t="s">
        <v>1567</v>
      </c>
      <c r="K598" s="1" t="s">
        <v>772</v>
      </c>
      <c r="L598" s="12" t="s">
        <v>2025</v>
      </c>
      <c r="M598" s="4">
        <v>2238</v>
      </c>
      <c r="N598" s="1" t="str">
        <f>+Tabla15[[#This Row],[NOMBRE DE LA CAUSA 2017]]</f>
        <v>NO RECONOCIMIENTO DE INTERESES SOBRE AUXILIO DE CESANTIAS</v>
      </c>
    </row>
    <row r="599" spans="1:14" ht="15" customHeight="1" x14ac:dyDescent="0.25">
      <c r="A599" s="1">
        <f>+Tabla15[[#This Row],[1]]</f>
        <v>597</v>
      </c>
      <c r="B599" s="1" t="s">
        <v>2026</v>
      </c>
      <c r="C599" s="1">
        <v>1</v>
      </c>
      <c r="D599" s="1">
        <f>+IF(Tabla15[[#This Row],[NOMBRE DE LA CAUSA 2018]]=0,0,1)</f>
        <v>1</v>
      </c>
      <c r="E599" s="1">
        <f>+E598+Tabla15[[#This Row],[NOMBRE DE LA CAUSA 2019]]</f>
        <v>597</v>
      </c>
      <c r="F599" s="1">
        <f>+Tabla15[[#This Row],[0]]*Tabla15[[#This Row],[NOMBRE DE LA CAUSA 2019]]</f>
        <v>597</v>
      </c>
      <c r="G599" s="6" t="s">
        <v>775</v>
      </c>
      <c r="I599" s="6"/>
      <c r="J599" s="6" t="s">
        <v>776</v>
      </c>
      <c r="K599" s="6" t="s">
        <v>772</v>
      </c>
      <c r="L599" s="10" t="s">
        <v>2027</v>
      </c>
      <c r="M599" s="4">
        <v>645</v>
      </c>
      <c r="N599" s="1" t="str">
        <f>+Tabla15[[#This Row],[NOMBRE DE LA CAUSA 2017]]</f>
        <v>NO RECONOCIMIENTO DE LA BONIFICACION POR COMPENSACION</v>
      </c>
    </row>
    <row r="600" spans="1:14" ht="15" customHeight="1" x14ac:dyDescent="0.25">
      <c r="A600" s="1">
        <f>+Tabla15[[#This Row],[1]]</f>
        <v>598</v>
      </c>
      <c r="B600" s="1" t="s">
        <v>2028</v>
      </c>
      <c r="C600" s="1">
        <v>1</v>
      </c>
      <c r="D600" s="1">
        <f>+IF(Tabla15[[#This Row],[NOMBRE DE LA CAUSA 2018]]=0,0,1)</f>
        <v>1</v>
      </c>
      <c r="E600" s="1">
        <f>+E599+Tabla15[[#This Row],[NOMBRE DE LA CAUSA 2019]]</f>
        <v>598</v>
      </c>
      <c r="F600" s="1">
        <f>+Tabla15[[#This Row],[0]]*Tabla15[[#This Row],[NOMBRE DE LA CAUSA 2019]]</f>
        <v>598</v>
      </c>
      <c r="G600" s="6" t="s">
        <v>775</v>
      </c>
      <c r="I600" s="6"/>
      <c r="J600" s="6" t="s">
        <v>776</v>
      </c>
      <c r="K600" s="6" t="s">
        <v>772</v>
      </c>
      <c r="L600" s="7" t="s">
        <v>2029</v>
      </c>
      <c r="M600" s="4">
        <v>25</v>
      </c>
      <c r="N600" s="1" t="str">
        <f>+Tabla15[[#This Row],[NOMBRE DE LA CAUSA 2017]]</f>
        <v>NO RECONOCIMIENTO DE LA INDEXACION Y REAJUSTE DE LA ASIGNACION DE RETIRO</v>
      </c>
    </row>
    <row r="601" spans="1:14" ht="15" customHeight="1" x14ac:dyDescent="0.25">
      <c r="A601" s="1">
        <f>+Tabla15[[#This Row],[1]]</f>
        <v>599</v>
      </c>
      <c r="B601" s="1" t="s">
        <v>2030</v>
      </c>
      <c r="C601" s="1">
        <v>1</v>
      </c>
      <c r="D601" s="1">
        <f>+IF(Tabla15[[#This Row],[NOMBRE DE LA CAUSA 2018]]=0,0,1)</f>
        <v>1</v>
      </c>
      <c r="E601" s="1">
        <f>+E600+Tabla15[[#This Row],[NOMBRE DE LA CAUSA 2019]]</f>
        <v>599</v>
      </c>
      <c r="F601" s="1">
        <f>+Tabla15[[#This Row],[0]]*Tabla15[[#This Row],[NOMBRE DE LA CAUSA 2019]]</f>
        <v>599</v>
      </c>
      <c r="G601" s="6" t="s">
        <v>813</v>
      </c>
      <c r="H601" s="1" t="s">
        <v>1459</v>
      </c>
      <c r="K601" s="1" t="s">
        <v>772</v>
      </c>
      <c r="L601" s="1" t="s">
        <v>2031</v>
      </c>
      <c r="M601" s="4">
        <v>2226</v>
      </c>
      <c r="N601" s="1" t="str">
        <f>+Tabla15[[#This Row],[NOMBRE DE LA CAUSA 2017]]</f>
        <v>NO RECONOCIMIENTO DE LA INDEXACION Y REAJUSTE DE LA PENSION DE INVALIDEZ</v>
      </c>
    </row>
    <row r="602" spans="1:14" ht="15" customHeight="1" x14ac:dyDescent="0.25">
      <c r="A602" s="1">
        <f>+Tabla15[[#This Row],[1]]</f>
        <v>600</v>
      </c>
      <c r="B602" s="1" t="s">
        <v>2032</v>
      </c>
      <c r="C602" s="1">
        <v>1</v>
      </c>
      <c r="D602" s="1">
        <f>+IF(Tabla15[[#This Row],[NOMBRE DE LA CAUSA 2018]]=0,0,1)</f>
        <v>1</v>
      </c>
      <c r="E602" s="1">
        <f>+E601+Tabla15[[#This Row],[NOMBRE DE LA CAUSA 2019]]</f>
        <v>600</v>
      </c>
      <c r="F602" s="1">
        <f>+Tabla15[[#This Row],[0]]*Tabla15[[#This Row],[NOMBRE DE LA CAUSA 2019]]</f>
        <v>600</v>
      </c>
      <c r="G602" s="6" t="s">
        <v>813</v>
      </c>
      <c r="H602" s="6" t="s">
        <v>1459</v>
      </c>
      <c r="I602" s="6"/>
      <c r="J602" s="6"/>
      <c r="K602" s="6" t="s">
        <v>772</v>
      </c>
      <c r="L602" s="1" t="s">
        <v>2033</v>
      </c>
      <c r="M602" s="4">
        <v>2227</v>
      </c>
      <c r="N602" s="1" t="str">
        <f>+Tabla15[[#This Row],[NOMBRE DE LA CAUSA 2017]]</f>
        <v>NO RECONOCIMIENTO DE LA INDEXACION Y REAJUSTE DE LA PENSION DE SOBREVIVIENTE</v>
      </c>
    </row>
    <row r="603" spans="1:14" ht="15" customHeight="1" x14ac:dyDescent="0.25">
      <c r="A603" s="1">
        <f>+Tabla15[[#This Row],[1]]</f>
        <v>601</v>
      </c>
      <c r="B603" s="6" t="s">
        <v>2034</v>
      </c>
      <c r="C603" s="1">
        <v>1</v>
      </c>
      <c r="D603" s="1">
        <f>+IF(Tabla15[[#This Row],[NOMBRE DE LA CAUSA 2018]]=0,0,1)</f>
        <v>1</v>
      </c>
      <c r="E603" s="1">
        <f>+E602+Tabla15[[#This Row],[NOMBRE DE LA CAUSA 2019]]</f>
        <v>601</v>
      </c>
      <c r="F603" s="1">
        <f>+Tabla15[[#This Row],[0]]*Tabla15[[#This Row],[NOMBRE DE LA CAUSA 2019]]</f>
        <v>601</v>
      </c>
      <c r="G603" s="6" t="s">
        <v>813</v>
      </c>
      <c r="H603" s="1" t="s">
        <v>1459</v>
      </c>
      <c r="I603" s="6"/>
      <c r="J603" s="6"/>
      <c r="K603" s="6" t="s">
        <v>772</v>
      </c>
      <c r="L603" s="7" t="s">
        <v>2035</v>
      </c>
      <c r="M603" s="4">
        <v>2225</v>
      </c>
      <c r="N603" s="1" t="str">
        <f>+Tabla15[[#This Row],[NOMBRE DE LA CAUSA 2017]]</f>
        <v>NO RECONOCIMIENTO DE LA INDEXACION Y REAJUSTE DE LA PENSION DE VEJEZ</v>
      </c>
    </row>
    <row r="604" spans="1:14" ht="15" customHeight="1" x14ac:dyDescent="0.25">
      <c r="A604" s="1">
        <f>+Tabla15[[#This Row],[1]]</f>
        <v>602</v>
      </c>
      <c r="B604" s="5" t="s">
        <v>2036</v>
      </c>
      <c r="C604" s="1">
        <v>1</v>
      </c>
      <c r="D604" s="1">
        <f>+IF(Tabla15[[#This Row],[NOMBRE DE LA CAUSA 2018]]=0,0,1)</f>
        <v>1</v>
      </c>
      <c r="E604" s="1">
        <f>+E603+Tabla15[[#This Row],[NOMBRE DE LA CAUSA 2019]]</f>
        <v>602</v>
      </c>
      <c r="F604" s="1">
        <f>+Tabla15[[#This Row],[0]]*Tabla15[[#This Row],[NOMBRE DE LA CAUSA 2019]]</f>
        <v>602</v>
      </c>
      <c r="G604" s="6" t="s">
        <v>770</v>
      </c>
      <c r="I604" s="5" t="s">
        <v>41</v>
      </c>
      <c r="K604" s="5" t="s">
        <v>772</v>
      </c>
      <c r="L604" s="10" t="s">
        <v>2037</v>
      </c>
      <c r="M604" s="26">
        <v>2352</v>
      </c>
      <c r="N604" s="1" t="str">
        <f>+Tabla15[[#This Row],[NOMBRE DE LA CAUSA 2017]]</f>
        <v>NO RECONOCIMIENTO DE LA INDEXACION Y REAJUSTE DE PENSION SUSTITUTIVA</v>
      </c>
    </row>
    <row r="605" spans="1:14" ht="15" customHeight="1" x14ac:dyDescent="0.25">
      <c r="A605" s="1">
        <f>+Tabla15[[#This Row],[1]]</f>
        <v>603</v>
      </c>
      <c r="B605" s="8" t="s">
        <v>2038</v>
      </c>
      <c r="C605" s="1">
        <v>1</v>
      </c>
      <c r="D605" s="1">
        <f>+IF(Tabla15[[#This Row],[NOMBRE DE LA CAUSA 2018]]=0,0,1)</f>
        <v>1</v>
      </c>
      <c r="E605" s="1">
        <f>+E604+Tabla15[[#This Row],[NOMBRE DE LA CAUSA 2019]]</f>
        <v>603</v>
      </c>
      <c r="F605" s="1">
        <f>+Tabla15[[#This Row],[0]]*Tabla15[[#This Row],[NOMBRE DE LA CAUSA 2019]]</f>
        <v>603</v>
      </c>
      <c r="G605" s="8" t="s">
        <v>775</v>
      </c>
      <c r="I605" s="6"/>
      <c r="J605" s="6" t="s">
        <v>776</v>
      </c>
      <c r="K605" s="6" t="s">
        <v>772</v>
      </c>
      <c r="L605" s="10" t="s">
        <v>2039</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2040</v>
      </c>
      <c r="C606" s="1">
        <v>1</v>
      </c>
      <c r="D606" s="1">
        <f>+IF(Tabla15[[#This Row],[NOMBRE DE LA CAUSA 2018]]=0,0,1)</f>
        <v>1</v>
      </c>
      <c r="E606" s="1">
        <f>+E605+Tabla15[[#This Row],[NOMBRE DE LA CAUSA 2019]]</f>
        <v>604</v>
      </c>
      <c r="F606" s="1">
        <f>+Tabla15[[#This Row],[0]]*Tabla15[[#This Row],[NOMBRE DE LA CAUSA 2019]]</f>
        <v>604</v>
      </c>
      <c r="G606" s="6" t="s">
        <v>813</v>
      </c>
      <c r="H606" s="1" t="s">
        <v>1438</v>
      </c>
      <c r="K606" s="1" t="s">
        <v>772</v>
      </c>
      <c r="L606" s="5" t="s">
        <v>2041</v>
      </c>
      <c r="M606" s="4">
        <v>2275</v>
      </c>
      <c r="N606" s="1" t="str">
        <f>+Tabla15[[#This Row],[NOMBRE DE LA CAUSA 2017]]</f>
        <v>NO RECONOCIMIENTO DE PAGO DE INCAPACIDAD MEDICA</v>
      </c>
    </row>
    <row r="607" spans="1:14" ht="15" customHeight="1" x14ac:dyDescent="0.25">
      <c r="A607" s="1">
        <f>+Tabla15[[#This Row],[1]]</f>
        <v>605</v>
      </c>
      <c r="B607" s="23" t="s">
        <v>2042</v>
      </c>
      <c r="C607" s="1">
        <v>1</v>
      </c>
      <c r="D607" s="1">
        <f>+IF(Tabla15[[#This Row],[NOMBRE DE LA CAUSA 2018]]=0,0,1)</f>
        <v>1</v>
      </c>
      <c r="E607" s="1">
        <f>+E606+Tabla15[[#This Row],[NOMBRE DE LA CAUSA 2019]]</f>
        <v>605</v>
      </c>
      <c r="F607" s="1">
        <f>+Tabla15[[#This Row],[0]]*Tabla15[[#This Row],[NOMBRE DE LA CAUSA 2019]]</f>
        <v>605</v>
      </c>
      <c r="G607" s="6" t="s">
        <v>775</v>
      </c>
      <c r="J607" s="1" t="s">
        <v>776</v>
      </c>
      <c r="K607" s="1" t="s">
        <v>772</v>
      </c>
      <c r="L607" s="1" t="s">
        <v>2043</v>
      </c>
      <c r="M607" s="4">
        <v>391</v>
      </c>
      <c r="N607" s="1" t="str">
        <f>+Tabla15[[#This Row],[NOMBRE DE LA CAUSA 2017]]</f>
        <v>NO RECONOCIMIENTO DE PENSION DE INVALIDEZ</v>
      </c>
    </row>
    <row r="608" spans="1:14" ht="15" customHeight="1" x14ac:dyDescent="0.25">
      <c r="A608" s="1">
        <f>+Tabla15[[#This Row],[1]]</f>
        <v>606</v>
      </c>
      <c r="B608" s="23" t="s">
        <v>2044</v>
      </c>
      <c r="C608" s="1">
        <v>1</v>
      </c>
      <c r="D608" s="1">
        <f>+IF(Tabla15[[#This Row],[NOMBRE DE LA CAUSA 2018]]=0,0,1)</f>
        <v>1</v>
      </c>
      <c r="E608" s="1">
        <f>+E607+Tabla15[[#This Row],[NOMBRE DE LA CAUSA 2019]]</f>
        <v>606</v>
      </c>
      <c r="F608" s="1">
        <f>+Tabla15[[#This Row],[0]]*Tabla15[[#This Row],[NOMBRE DE LA CAUSA 2019]]</f>
        <v>606</v>
      </c>
      <c r="G608" s="6" t="s">
        <v>775</v>
      </c>
      <c r="I608" s="6"/>
      <c r="J608" s="6" t="s">
        <v>776</v>
      </c>
      <c r="K608" s="6" t="s">
        <v>772</v>
      </c>
      <c r="L608" s="5" t="s">
        <v>2045</v>
      </c>
      <c r="M608" s="4">
        <v>484</v>
      </c>
      <c r="N608" s="1" t="str">
        <f>+Tabla15[[#This Row],[NOMBRE DE LA CAUSA 2017]]</f>
        <v>NO RECONOCIMIENTO DE PENSION DE SOBREVIVIENTE</v>
      </c>
    </row>
    <row r="609" spans="1:14" ht="15" customHeight="1" x14ac:dyDescent="0.25">
      <c r="A609" s="1">
        <f>+Tabla15[[#This Row],[1]]</f>
        <v>607</v>
      </c>
      <c r="B609" s="5" t="s">
        <v>2046</v>
      </c>
      <c r="C609" s="1">
        <v>1</v>
      </c>
      <c r="D609" s="1">
        <f>+IF(Tabla15[[#This Row],[NOMBRE DE LA CAUSA 2018]]=0,0,1)</f>
        <v>1</v>
      </c>
      <c r="E609" s="1">
        <f>+E608+Tabla15[[#This Row],[NOMBRE DE LA CAUSA 2019]]</f>
        <v>607</v>
      </c>
      <c r="F609" s="1">
        <f>+Tabla15[[#This Row],[0]]*Tabla15[[#This Row],[NOMBRE DE LA CAUSA 2019]]</f>
        <v>607</v>
      </c>
      <c r="G609" s="6" t="s">
        <v>775</v>
      </c>
      <c r="I609" s="6"/>
      <c r="J609" s="1" t="s">
        <v>776</v>
      </c>
      <c r="K609" s="1" t="s">
        <v>772</v>
      </c>
      <c r="L609" s="7" t="s">
        <v>2047</v>
      </c>
      <c r="M609" s="4">
        <v>21</v>
      </c>
      <c r="N609" s="1" t="str">
        <f>+Tabla15[[#This Row],[NOMBRE DE LA CAUSA 2017]]</f>
        <v>NO RECONOCIMIENTO DE PENSION DE VEJEZ</v>
      </c>
    </row>
    <row r="610" spans="1:14" ht="15" customHeight="1" x14ac:dyDescent="0.25">
      <c r="A610" s="1">
        <f>+Tabla15[[#This Row],[1]]</f>
        <v>608</v>
      </c>
      <c r="B610" s="6" t="s">
        <v>2048</v>
      </c>
      <c r="C610" s="1">
        <v>1</v>
      </c>
      <c r="D610" s="1">
        <f>+IF(Tabla15[[#This Row],[NOMBRE DE LA CAUSA 2018]]=0,0,1)</f>
        <v>1</v>
      </c>
      <c r="E610" s="1">
        <f>+E609+Tabla15[[#This Row],[NOMBRE DE LA CAUSA 2019]]</f>
        <v>608</v>
      </c>
      <c r="F610" s="1">
        <f>+Tabla15[[#This Row],[0]]*Tabla15[[#This Row],[NOMBRE DE LA CAUSA 2019]]</f>
        <v>608</v>
      </c>
      <c r="G610" s="6" t="s">
        <v>775</v>
      </c>
      <c r="I610" s="6"/>
      <c r="J610" s="6" t="s">
        <v>776</v>
      </c>
      <c r="K610" s="6" t="s">
        <v>772</v>
      </c>
      <c r="L610" s="7" t="s">
        <v>2049</v>
      </c>
      <c r="M610" s="4">
        <v>853</v>
      </c>
      <c r="N610" s="1" t="str">
        <f>+Tabla15[[#This Row],[NOMBRE DE LA CAUSA 2017]]</f>
        <v>NO RECONOCIMIENTO DE PENSION FAMILIAR</v>
      </c>
    </row>
    <row r="611" spans="1:14" ht="15" customHeight="1" x14ac:dyDescent="0.25">
      <c r="A611" s="1">
        <f>+Tabla15[[#This Row],[1]]</f>
        <v>609</v>
      </c>
      <c r="B611" s="5" t="s">
        <v>2050</v>
      </c>
      <c r="C611" s="1">
        <v>1</v>
      </c>
      <c r="D611" s="1">
        <f>+IF(Tabla15[[#This Row],[NOMBRE DE LA CAUSA 2018]]=0,0,1)</f>
        <v>1</v>
      </c>
      <c r="E611" s="1">
        <f>+E610+Tabla15[[#This Row],[NOMBRE DE LA CAUSA 2019]]</f>
        <v>609</v>
      </c>
      <c r="F611" s="1">
        <f>+Tabla15[[#This Row],[0]]*Tabla15[[#This Row],[NOMBRE DE LA CAUSA 2019]]</f>
        <v>609</v>
      </c>
      <c r="G611" s="8" t="s">
        <v>775</v>
      </c>
      <c r="I611" s="8" t="s">
        <v>2051</v>
      </c>
      <c r="J611" s="6" t="s">
        <v>776</v>
      </c>
      <c r="K611" s="6" t="s">
        <v>772</v>
      </c>
      <c r="L611" s="5" t="s">
        <v>2052</v>
      </c>
      <c r="M611" s="4">
        <v>39</v>
      </c>
      <c r="N611" s="1" t="str">
        <f>+Tabla15[[#This Row],[NOMBRE DE LA CAUSA 2017]]</f>
        <v>NO RECONOCIMIENTO DE PENSION SUSTITUTIVA</v>
      </c>
    </row>
    <row r="612" spans="1:14" ht="15" customHeight="1" x14ac:dyDescent="0.25">
      <c r="A612" s="1">
        <f>+Tabla15[[#This Row],[1]]</f>
        <v>610</v>
      </c>
      <c r="B612" s="6" t="s">
        <v>2053</v>
      </c>
      <c r="C612" s="1">
        <v>1</v>
      </c>
      <c r="D612" s="1">
        <f>+IF(Tabla15[[#This Row],[NOMBRE DE LA CAUSA 2018]]=0,0,1)</f>
        <v>1</v>
      </c>
      <c r="E612" s="1">
        <f>+E611+Tabla15[[#This Row],[NOMBRE DE LA CAUSA 2019]]</f>
        <v>610</v>
      </c>
      <c r="F612" s="1">
        <f>+Tabla15[[#This Row],[0]]*Tabla15[[#This Row],[NOMBRE DE LA CAUSA 2019]]</f>
        <v>610</v>
      </c>
      <c r="G612" s="6" t="s">
        <v>813</v>
      </c>
      <c r="H612" s="1" t="s">
        <v>1587</v>
      </c>
      <c r="I612" s="6"/>
      <c r="K612" s="1" t="s">
        <v>772</v>
      </c>
      <c r="L612" s="1" t="s">
        <v>2054</v>
      </c>
      <c r="M612" s="4">
        <v>2260</v>
      </c>
      <c r="N612" s="1" t="str">
        <f>+Tabla15[[#This Row],[NOMBRE DE LA CAUSA 2017]]</f>
        <v>NO RECONOCIMIENTO DE PRESTACIONES SOCIALES</v>
      </c>
    </row>
    <row r="613" spans="1:14" ht="15" customHeight="1" x14ac:dyDescent="0.25">
      <c r="A613" s="1">
        <f>+Tabla15[[#This Row],[1]]</f>
        <v>611</v>
      </c>
      <c r="B613" s="1" t="s">
        <v>2055</v>
      </c>
      <c r="C613" s="1">
        <v>1</v>
      </c>
      <c r="D613" s="1">
        <f>+IF(Tabla15[[#This Row],[NOMBRE DE LA CAUSA 2018]]=0,0,1)</f>
        <v>1</v>
      </c>
      <c r="E613" s="1">
        <f>+E612+Tabla15[[#This Row],[NOMBRE DE LA CAUSA 2019]]</f>
        <v>611</v>
      </c>
      <c r="F613" s="1">
        <f>+Tabla15[[#This Row],[0]]*Tabla15[[#This Row],[NOMBRE DE LA CAUSA 2019]]</f>
        <v>611</v>
      </c>
      <c r="G613" s="6" t="s">
        <v>775</v>
      </c>
      <c r="I613" s="6"/>
      <c r="J613" s="6" t="s">
        <v>776</v>
      </c>
      <c r="K613" s="6" t="s">
        <v>772</v>
      </c>
      <c r="L613" s="1" t="s">
        <v>2056</v>
      </c>
      <c r="M613" s="4">
        <v>32</v>
      </c>
      <c r="N613" s="1" t="str">
        <f>+Tabla15[[#This Row],[NOMBRE DE LA CAUSA 2017]]</f>
        <v>NO RECONOCIMIENTO DE PRIMA DE ACTIVIDAD</v>
      </c>
    </row>
    <row r="614" spans="1:14" ht="15" customHeight="1" x14ac:dyDescent="0.25">
      <c r="A614" s="1">
        <f>+Tabla15[[#This Row],[1]]</f>
        <v>612</v>
      </c>
      <c r="B614" s="6" t="s">
        <v>2057</v>
      </c>
      <c r="C614" s="1">
        <v>1</v>
      </c>
      <c r="D614" s="1">
        <f>+IF(Tabla15[[#This Row],[NOMBRE DE LA CAUSA 2018]]=0,0,1)</f>
        <v>1</v>
      </c>
      <c r="E614" s="1">
        <f>+E613+Tabla15[[#This Row],[NOMBRE DE LA CAUSA 2019]]</f>
        <v>612</v>
      </c>
      <c r="F614" s="1">
        <f>+Tabla15[[#This Row],[0]]*Tabla15[[#This Row],[NOMBRE DE LA CAUSA 2019]]</f>
        <v>612</v>
      </c>
      <c r="G614" s="6" t="s">
        <v>775</v>
      </c>
      <c r="I614" s="6"/>
      <c r="J614" s="6" t="s">
        <v>776</v>
      </c>
      <c r="K614" s="6" t="s">
        <v>772</v>
      </c>
      <c r="L614" s="1" t="s">
        <v>2058</v>
      </c>
      <c r="M614" s="4">
        <v>30</v>
      </c>
      <c r="N614" s="1" t="str">
        <f>+Tabla15[[#This Row],[NOMBRE DE LA CAUSA 2017]]</f>
        <v>NO RECONOCIMIENTO DE PRIMA DE ACTUALIZACION</v>
      </c>
    </row>
    <row r="615" spans="1:14" ht="15" customHeight="1" x14ac:dyDescent="0.25">
      <c r="A615" s="1">
        <f>+Tabla15[[#This Row],[1]]</f>
        <v>613</v>
      </c>
      <c r="B615" s="6" t="s">
        <v>2059</v>
      </c>
      <c r="C615" s="1">
        <v>1</v>
      </c>
      <c r="D615" s="1">
        <f>+IF(Tabla15[[#This Row],[NOMBRE DE LA CAUSA 2018]]=0,0,1)</f>
        <v>1</v>
      </c>
      <c r="E615" s="1">
        <f>+E614+Tabla15[[#This Row],[NOMBRE DE LA CAUSA 2019]]</f>
        <v>613</v>
      </c>
      <c r="F615" s="1">
        <f>+Tabla15[[#This Row],[0]]*Tabla15[[#This Row],[NOMBRE DE LA CAUSA 2019]]</f>
        <v>613</v>
      </c>
      <c r="G615" s="6" t="s">
        <v>775</v>
      </c>
      <c r="I615" s="6"/>
      <c r="J615" s="6" t="s">
        <v>776</v>
      </c>
      <c r="K615" s="6" t="s">
        <v>772</v>
      </c>
      <c r="L615" s="7" t="s">
        <v>2060</v>
      </c>
      <c r="M615" s="4">
        <v>487</v>
      </c>
      <c r="N615" s="1" t="str">
        <f>+Tabla15[[#This Row],[NOMBRE DE LA CAUSA 2017]]</f>
        <v>NO RECONOCIMIENTO DE PRIMA DE ANTIGUEDAD</v>
      </c>
    </row>
    <row r="616" spans="1:14" ht="15" customHeight="1" x14ac:dyDescent="0.25">
      <c r="A616" s="1">
        <f>+Tabla15[[#This Row],[1]]</f>
        <v>614</v>
      </c>
      <c r="B616" s="1" t="s">
        <v>2061</v>
      </c>
      <c r="C616" s="1">
        <v>1</v>
      </c>
      <c r="D616" s="1">
        <f>+IF(Tabla15[[#This Row],[NOMBRE DE LA CAUSA 2018]]=0,0,1)</f>
        <v>1</v>
      </c>
      <c r="E616" s="1">
        <f>+E615+Tabla15[[#This Row],[NOMBRE DE LA CAUSA 2019]]</f>
        <v>614</v>
      </c>
      <c r="F616" s="1">
        <f>+Tabla15[[#This Row],[0]]*Tabla15[[#This Row],[NOMBRE DE LA CAUSA 2019]]</f>
        <v>614</v>
      </c>
      <c r="G616" s="6" t="s">
        <v>813</v>
      </c>
      <c r="H616" s="1" t="s">
        <v>1491</v>
      </c>
      <c r="I616" s="6"/>
      <c r="J616" s="6"/>
      <c r="K616" s="6" t="s">
        <v>772</v>
      </c>
      <c r="L616" s="1" t="s">
        <v>2062</v>
      </c>
      <c r="M616" s="4">
        <v>2245</v>
      </c>
      <c r="N616" s="1" t="str">
        <f>+Tabla15[[#This Row],[NOMBRE DE LA CAUSA 2017]]</f>
        <v>NO RECONOCIMIENTO DE PRIMA DE SERVICIOS</v>
      </c>
    </row>
    <row r="617" spans="1:14" ht="15" customHeight="1" x14ac:dyDescent="0.25">
      <c r="A617" s="1">
        <f>+Tabla15[[#This Row],[1]]</f>
        <v>615</v>
      </c>
      <c r="B617" s="1" t="s">
        <v>2063</v>
      </c>
      <c r="C617" s="1">
        <v>1</v>
      </c>
      <c r="D617" s="1">
        <f>+IF(Tabla15[[#This Row],[NOMBRE DE LA CAUSA 2018]]=0,0,1)</f>
        <v>1</v>
      </c>
      <c r="E617" s="1">
        <f>+E616+Tabla15[[#This Row],[NOMBRE DE LA CAUSA 2019]]</f>
        <v>615</v>
      </c>
      <c r="F617" s="1">
        <f>+Tabla15[[#This Row],[0]]*Tabla15[[#This Row],[NOMBRE DE LA CAUSA 2019]]</f>
        <v>615</v>
      </c>
      <c r="G617" s="6" t="s">
        <v>775</v>
      </c>
      <c r="I617" s="6"/>
      <c r="J617" s="6" t="s">
        <v>776</v>
      </c>
      <c r="K617" s="6" t="s">
        <v>772</v>
      </c>
      <c r="L617" s="1" t="s">
        <v>2064</v>
      </c>
      <c r="M617" s="4">
        <v>33</v>
      </c>
      <c r="N617" s="1" t="str">
        <f>+Tabla15[[#This Row],[NOMBRE DE LA CAUSA 2017]]</f>
        <v>NO RECONOCIMIENTO DE PRIMA TECNICA</v>
      </c>
    </row>
    <row r="618" spans="1:14" ht="15" customHeight="1" x14ac:dyDescent="0.25">
      <c r="A618" s="1">
        <f>+Tabla15[[#This Row],[1]]</f>
        <v>616</v>
      </c>
      <c r="B618" s="6" t="s">
        <v>2065</v>
      </c>
      <c r="C618" s="1">
        <v>1</v>
      </c>
      <c r="D618" s="1">
        <f>+IF(Tabla15[[#This Row],[NOMBRE DE LA CAUSA 2018]]=0,0,1)</f>
        <v>1</v>
      </c>
      <c r="E618" s="1">
        <f>+E617+Tabla15[[#This Row],[NOMBRE DE LA CAUSA 2019]]</f>
        <v>616</v>
      </c>
      <c r="F618" s="1">
        <f>+Tabla15[[#This Row],[0]]*Tabla15[[#This Row],[NOMBRE DE LA CAUSA 2019]]</f>
        <v>616</v>
      </c>
      <c r="G618" s="6" t="s">
        <v>813</v>
      </c>
      <c r="H618" s="1" t="s">
        <v>1496</v>
      </c>
      <c r="I618" s="6"/>
      <c r="J618" s="6"/>
      <c r="K618" s="6" t="s">
        <v>772</v>
      </c>
      <c r="L618" s="1" t="s">
        <v>2066</v>
      </c>
      <c r="M618" s="4">
        <v>2231</v>
      </c>
      <c r="N618" s="1" t="str">
        <f>+Tabla15[[#This Row],[NOMBRE DE LA CAUSA 2017]]</f>
        <v>NO RECONOCIMIENTO DE REAJUSTE DE LA PENSION POR LEY 4 DE 1992</v>
      </c>
    </row>
    <row r="619" spans="1:14" ht="15" customHeight="1" x14ac:dyDescent="0.25">
      <c r="A619" s="1">
        <f>+Tabla15[[#This Row],[1]]</f>
        <v>617</v>
      </c>
      <c r="B619" s="1" t="s">
        <v>2067</v>
      </c>
      <c r="C619" s="1">
        <v>1</v>
      </c>
      <c r="D619" s="1">
        <f>+IF(Tabla15[[#This Row],[NOMBRE DE LA CAUSA 2018]]=0,0,1)</f>
        <v>1</v>
      </c>
      <c r="E619" s="1">
        <f>+E618+Tabla15[[#This Row],[NOMBRE DE LA CAUSA 2019]]</f>
        <v>617</v>
      </c>
      <c r="F619" s="1">
        <f>+Tabla15[[#This Row],[0]]*Tabla15[[#This Row],[NOMBRE DE LA CAUSA 2019]]</f>
        <v>617</v>
      </c>
      <c r="G619" s="6" t="s">
        <v>775</v>
      </c>
      <c r="J619" s="1" t="s">
        <v>776</v>
      </c>
      <c r="K619" s="1" t="s">
        <v>772</v>
      </c>
      <c r="L619" s="1" t="s">
        <v>2068</v>
      </c>
      <c r="M619" s="4">
        <v>468</v>
      </c>
      <c r="N619" s="1" t="str">
        <f>+Tabla15[[#This Row],[NOMBRE DE LA CAUSA 2017]]</f>
        <v>NO RECONOCIMIENTO DE REAJUSTE O NIVELACION SALARIAL</v>
      </c>
    </row>
    <row r="620" spans="1:14" ht="15" customHeight="1" x14ac:dyDescent="0.25">
      <c r="A620" s="1">
        <f>+Tabla15[[#This Row],[1]]</f>
        <v>618</v>
      </c>
      <c r="B620" s="8" t="s">
        <v>2069</v>
      </c>
      <c r="C620" s="1">
        <v>1</v>
      </c>
      <c r="D620" s="1">
        <f>+IF(Tabla15[[#This Row],[NOMBRE DE LA CAUSA 2018]]=0,0,1)</f>
        <v>1</v>
      </c>
      <c r="E620" s="1">
        <f>+E619+Tabla15[[#This Row],[NOMBRE DE LA CAUSA 2019]]</f>
        <v>618</v>
      </c>
      <c r="F620" s="1">
        <f>+Tabla15[[#This Row],[0]]*Tabla15[[#This Row],[NOMBRE DE LA CAUSA 2019]]</f>
        <v>618</v>
      </c>
      <c r="G620" s="8" t="s">
        <v>775</v>
      </c>
      <c r="H620" s="6"/>
      <c r="I620" s="6"/>
      <c r="J620" s="6" t="s">
        <v>776</v>
      </c>
      <c r="K620" s="6" t="s">
        <v>772</v>
      </c>
      <c r="L620" s="5" t="s">
        <v>2070</v>
      </c>
      <c r="M620" s="4">
        <v>713</v>
      </c>
      <c r="N620" s="1" t="str">
        <f>+Tabla15[[#This Row],[NOMBRE DE LA CAUSA 2017]]</f>
        <v>NO RECONOCIMIENTO DE REGALIAS</v>
      </c>
    </row>
    <row r="621" spans="1:14" ht="15" customHeight="1" x14ac:dyDescent="0.25">
      <c r="A621" s="1">
        <f>+Tabla15[[#This Row],[1]]</f>
        <v>619</v>
      </c>
      <c r="B621" s="6" t="s">
        <v>2071</v>
      </c>
      <c r="C621" s="1">
        <v>1</v>
      </c>
      <c r="D621" s="1">
        <f>+IF(Tabla15[[#This Row],[NOMBRE DE LA CAUSA 2018]]=0,0,1)</f>
        <v>1</v>
      </c>
      <c r="E621" s="1">
        <f>+E620+Tabla15[[#This Row],[NOMBRE DE LA CAUSA 2019]]</f>
        <v>619</v>
      </c>
      <c r="F621" s="1">
        <f>+Tabla15[[#This Row],[0]]*Tabla15[[#This Row],[NOMBRE DE LA CAUSA 2019]]</f>
        <v>619</v>
      </c>
      <c r="G621" s="6" t="s">
        <v>813</v>
      </c>
      <c r="H621" s="1" t="s">
        <v>2072</v>
      </c>
      <c r="I621" s="6"/>
      <c r="J621" s="6"/>
      <c r="K621" s="6" t="s">
        <v>772</v>
      </c>
      <c r="L621" s="1" t="s">
        <v>2073</v>
      </c>
      <c r="M621" s="4">
        <v>2220</v>
      </c>
      <c r="N621" s="1" t="str">
        <f>+Tabla15[[#This Row],[NOMBRE DE LA CAUSA 2017]]</f>
        <v>NO RECONOCIMIENTO DE RETROACTIVO DE PENSION DE INVALIDEZ</v>
      </c>
    </row>
    <row r="622" spans="1:14" ht="15" customHeight="1" x14ac:dyDescent="0.25">
      <c r="A622" s="1">
        <f>+Tabla15[[#This Row],[1]]</f>
        <v>620</v>
      </c>
      <c r="B622" s="8" t="s">
        <v>2074</v>
      </c>
      <c r="C622" s="1">
        <v>1</v>
      </c>
      <c r="D622" s="1">
        <f>+IF(Tabla15[[#This Row],[NOMBRE DE LA CAUSA 2018]]=0,0,1)</f>
        <v>1</v>
      </c>
      <c r="E622" s="1">
        <f>+E621+Tabla15[[#This Row],[NOMBRE DE LA CAUSA 2019]]</f>
        <v>620</v>
      </c>
      <c r="F622" s="1">
        <f>+Tabla15[[#This Row],[0]]*Tabla15[[#This Row],[NOMBRE DE LA CAUSA 2019]]</f>
        <v>620</v>
      </c>
      <c r="G622" s="6" t="s">
        <v>770</v>
      </c>
      <c r="I622" s="8" t="s">
        <v>41</v>
      </c>
      <c r="J622" s="6"/>
      <c r="K622" s="8" t="s">
        <v>772</v>
      </c>
      <c r="L622" s="5" t="s">
        <v>2075</v>
      </c>
      <c r="M622" s="26">
        <v>2349</v>
      </c>
      <c r="N622" s="1" t="str">
        <f>+Tabla15[[#This Row],[NOMBRE DE LA CAUSA 2017]]</f>
        <v>NO RECONOCIMIENTO DE RETROACTIVO DE PENSION DE SOBREVIVIENTE</v>
      </c>
    </row>
    <row r="623" spans="1:14" ht="15" customHeight="1" x14ac:dyDescent="0.25">
      <c r="A623" s="1">
        <f>+Tabla15[[#This Row],[1]]</f>
        <v>621</v>
      </c>
      <c r="B623" s="1" t="s">
        <v>2076</v>
      </c>
      <c r="C623" s="1">
        <v>1</v>
      </c>
      <c r="D623" s="1">
        <f>+IF(Tabla15[[#This Row],[NOMBRE DE LA CAUSA 2018]]=0,0,1)</f>
        <v>1</v>
      </c>
      <c r="E623" s="1">
        <f>+E622+Tabla15[[#This Row],[NOMBRE DE LA CAUSA 2019]]</f>
        <v>621</v>
      </c>
      <c r="F623" s="1">
        <f>+Tabla15[[#This Row],[0]]*Tabla15[[#This Row],[NOMBRE DE LA CAUSA 2019]]</f>
        <v>621</v>
      </c>
      <c r="G623" s="6" t="s">
        <v>813</v>
      </c>
      <c r="H623" s="1" t="s">
        <v>2072</v>
      </c>
      <c r="K623" s="1" t="s">
        <v>772</v>
      </c>
      <c r="L623" s="1" t="s">
        <v>2077</v>
      </c>
      <c r="M623" s="4">
        <v>2219</v>
      </c>
      <c r="N623" s="1" t="str">
        <f>+Tabla15[[#This Row],[NOMBRE DE LA CAUSA 2017]]</f>
        <v>NO RECONOCIMIENTO DE RETROACTIVO DE PENSION DE VEJEZ</v>
      </c>
    </row>
    <row r="624" spans="1:14" ht="15" customHeight="1" x14ac:dyDescent="0.25">
      <c r="A624" s="1">
        <f>+Tabla15[[#This Row],[1]]</f>
        <v>622</v>
      </c>
      <c r="B624" s="8" t="s">
        <v>2078</v>
      </c>
      <c r="C624" s="1">
        <v>1</v>
      </c>
      <c r="D624" s="1">
        <f>+IF(Tabla15[[#This Row],[NOMBRE DE LA CAUSA 2018]]=0,0,1)</f>
        <v>1</v>
      </c>
      <c r="E624" s="1">
        <f>+E623+Tabla15[[#This Row],[NOMBRE DE LA CAUSA 2019]]</f>
        <v>622</v>
      </c>
      <c r="F624" s="1">
        <f>+Tabla15[[#This Row],[0]]*Tabla15[[#This Row],[NOMBRE DE LA CAUSA 2019]]</f>
        <v>622</v>
      </c>
      <c r="G624" s="6" t="s">
        <v>770</v>
      </c>
      <c r="H624" s="6"/>
      <c r="I624" s="8" t="s">
        <v>41</v>
      </c>
      <c r="J624" s="6"/>
      <c r="K624" s="8" t="s">
        <v>772</v>
      </c>
      <c r="L624" s="5" t="s">
        <v>2079</v>
      </c>
      <c r="M624" s="26">
        <v>2354</v>
      </c>
      <c r="N624" s="1" t="str">
        <f>+Tabla15[[#This Row],[NOMBRE DE LA CAUSA 2017]]</f>
        <v>NO RECONOCIMIENTO DE RETROACTIVO DE PENSION SUSTITUTIVA</v>
      </c>
    </row>
    <row r="625" spans="1:14" ht="15" customHeight="1" x14ac:dyDescent="0.25">
      <c r="A625" s="1">
        <f>+Tabla15[[#This Row],[1]]</f>
        <v>623</v>
      </c>
      <c r="B625" s="1" t="s">
        <v>2080</v>
      </c>
      <c r="C625" s="1">
        <v>1</v>
      </c>
      <c r="D625" s="1">
        <f>+IF(Tabla15[[#This Row],[NOMBRE DE LA CAUSA 2018]]=0,0,1)</f>
        <v>1</v>
      </c>
      <c r="E625" s="1">
        <f>+E624+Tabla15[[#This Row],[NOMBRE DE LA CAUSA 2019]]</f>
        <v>623</v>
      </c>
      <c r="F625" s="1">
        <f>+Tabla15[[#This Row],[0]]*Tabla15[[#This Row],[NOMBRE DE LA CAUSA 2019]]</f>
        <v>623</v>
      </c>
      <c r="G625" s="6" t="s">
        <v>813</v>
      </c>
      <c r="H625" s="1" t="s">
        <v>1513</v>
      </c>
      <c r="K625" s="1" t="s">
        <v>772</v>
      </c>
      <c r="L625" s="1" t="s">
        <v>2081</v>
      </c>
      <c r="M625" s="4">
        <v>2257</v>
      </c>
      <c r="N625" s="1" t="str">
        <f>+Tabla15[[#This Row],[NOMBRE DE LA CAUSA 2017]]</f>
        <v>NO RECONOCIMIENTO DE SUBSIDIO DE VIVIENDA</v>
      </c>
    </row>
    <row r="626" spans="1:14" ht="15" customHeight="1" x14ac:dyDescent="0.25">
      <c r="A626" s="1">
        <f>+Tabla15[[#This Row],[1]]</f>
        <v>624</v>
      </c>
      <c r="B626" s="6" t="s">
        <v>2082</v>
      </c>
      <c r="C626" s="1">
        <v>1</v>
      </c>
      <c r="D626" s="1">
        <f>+IF(Tabla15[[#This Row],[NOMBRE DE LA CAUSA 2018]]=0,0,1)</f>
        <v>1</v>
      </c>
      <c r="E626" s="1">
        <f>+E625+Tabla15[[#This Row],[NOMBRE DE LA CAUSA 2019]]</f>
        <v>624</v>
      </c>
      <c r="F626" s="1">
        <f>+Tabla15[[#This Row],[0]]*Tabla15[[#This Row],[NOMBRE DE LA CAUSA 2019]]</f>
        <v>624</v>
      </c>
      <c r="G626" s="6" t="s">
        <v>775</v>
      </c>
      <c r="H626" s="6"/>
      <c r="I626" s="6"/>
      <c r="J626" s="6" t="s">
        <v>776</v>
      </c>
      <c r="K626" s="6" t="s">
        <v>772</v>
      </c>
      <c r="L626" s="5" t="s">
        <v>2083</v>
      </c>
      <c r="M626" s="4">
        <v>388</v>
      </c>
      <c r="N626" s="1" t="str">
        <f>+Tabla15[[#This Row],[NOMBRE DE LA CAUSA 2017]]</f>
        <v>NO RECONOCIMIENTO DE SUBSIDIO FAMILIAR</v>
      </c>
    </row>
    <row r="627" spans="1:14" ht="15" customHeight="1" x14ac:dyDescent="0.25">
      <c r="A627" s="1">
        <f>+Tabla15[[#This Row],[1]]</f>
        <v>625</v>
      </c>
      <c r="B627" s="6" t="s">
        <v>2084</v>
      </c>
      <c r="C627" s="1">
        <v>1</v>
      </c>
      <c r="D627" s="1">
        <f>+IF(Tabla15[[#This Row],[NOMBRE DE LA CAUSA 2018]]=0,0,1)</f>
        <v>1</v>
      </c>
      <c r="E627" s="1">
        <f>+E626+Tabla15[[#This Row],[NOMBRE DE LA CAUSA 2019]]</f>
        <v>625</v>
      </c>
      <c r="F627" s="1">
        <f>+Tabla15[[#This Row],[0]]*Tabla15[[#This Row],[NOMBRE DE LA CAUSA 2019]]</f>
        <v>625</v>
      </c>
      <c r="G627" s="6" t="s">
        <v>775</v>
      </c>
      <c r="H627" s="6"/>
      <c r="I627" s="6"/>
      <c r="J627" s="6" t="s">
        <v>776</v>
      </c>
      <c r="K627" s="6" t="s">
        <v>772</v>
      </c>
      <c r="L627" s="1" t="s">
        <v>2085</v>
      </c>
      <c r="M627" s="4">
        <v>790</v>
      </c>
      <c r="N627" s="1" t="str">
        <f>+Tabla15[[#This Row],[NOMBRE DE LA CAUSA 2017]]</f>
        <v>NO RECONOCIMIENTO DE SUSTITUCION DE LA ASIGNACION DE RETIRO</v>
      </c>
    </row>
    <row r="628" spans="1:14" ht="15" customHeight="1" x14ac:dyDescent="0.25">
      <c r="A628" s="1">
        <f>+Tabla15[[#This Row],[1]]</f>
        <v>626</v>
      </c>
      <c r="B628" s="5" t="s">
        <v>2086</v>
      </c>
      <c r="C628" s="1">
        <v>1</v>
      </c>
      <c r="D628" s="1">
        <f>+IF(Tabla15[[#This Row],[NOMBRE DE LA CAUSA 2018]]=0,0,1)</f>
        <v>1</v>
      </c>
      <c r="E628" s="1">
        <f>+E627+Tabla15[[#This Row],[NOMBRE DE LA CAUSA 2019]]</f>
        <v>626</v>
      </c>
      <c r="F628" s="1">
        <f>+Tabla15[[#This Row],[0]]*Tabla15[[#This Row],[NOMBRE DE LA CAUSA 2019]]</f>
        <v>626</v>
      </c>
      <c r="G628" s="8" t="s">
        <v>775</v>
      </c>
      <c r="I628" s="6"/>
      <c r="J628" s="1" t="s">
        <v>776</v>
      </c>
      <c r="K628" s="1" t="s">
        <v>772</v>
      </c>
      <c r="L628" s="5" t="s">
        <v>2087</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2088</v>
      </c>
      <c r="C629" s="1">
        <v>1</v>
      </c>
      <c r="D629" s="1">
        <f>+IF(Tabla15[[#This Row],[NOMBRE DE LA CAUSA 2018]]=0,0,1)</f>
        <v>1</v>
      </c>
      <c r="E629" s="1">
        <f>+E628+Tabla15[[#This Row],[NOMBRE DE LA CAUSA 2019]]</f>
        <v>627</v>
      </c>
      <c r="F629" s="1">
        <f>+Tabla15[[#This Row],[0]]*Tabla15[[#This Row],[NOMBRE DE LA CAUSA 2019]]</f>
        <v>627</v>
      </c>
      <c r="G629" s="6" t="s">
        <v>775</v>
      </c>
      <c r="I629" s="6"/>
      <c r="J629" s="6" t="s">
        <v>776</v>
      </c>
      <c r="K629" s="6" t="s">
        <v>772</v>
      </c>
      <c r="L629" s="7" t="s">
        <v>2089</v>
      </c>
      <c r="M629" s="4">
        <v>475</v>
      </c>
      <c r="N629" s="1" t="str">
        <f>+Tabla15[[#This Row],[NOMBRE DE LA CAUSA 2017]]</f>
        <v>NO RECONOCIMIENTO DE VIATICOS</v>
      </c>
    </row>
    <row r="630" spans="1:14" ht="15" customHeight="1" x14ac:dyDescent="0.25">
      <c r="A630" s="1">
        <f>+Tabla15[[#This Row],[1]]</f>
        <v>628</v>
      </c>
      <c r="B630" s="21" t="s">
        <v>2090</v>
      </c>
      <c r="C630" s="1">
        <v>1</v>
      </c>
      <c r="D630" s="1">
        <f>+IF(Tabla15[[#This Row],[NOMBRE DE LA CAUSA 2018]]=0,0,1)</f>
        <v>1</v>
      </c>
      <c r="E630" s="1">
        <f>+E629+Tabla15[[#This Row],[NOMBRE DE LA CAUSA 2019]]</f>
        <v>628</v>
      </c>
      <c r="F630" s="1">
        <f>+Tabla15[[#This Row],[0]]*Tabla15[[#This Row],[NOMBRE DE LA CAUSA 2019]]</f>
        <v>628</v>
      </c>
      <c r="G630" s="6" t="s">
        <v>770</v>
      </c>
      <c r="I630" s="8" t="s">
        <v>2091</v>
      </c>
      <c r="J630" s="6"/>
      <c r="K630" s="8" t="s">
        <v>772</v>
      </c>
      <c r="L630" s="10" t="s">
        <v>2092</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2093</v>
      </c>
      <c r="C631" s="1">
        <v>1</v>
      </c>
      <c r="D631" s="1">
        <f>+IF(Tabla15[[#This Row],[NOMBRE DE LA CAUSA 2018]]=0,0,1)</f>
        <v>1</v>
      </c>
      <c r="E631" s="1">
        <f>+E630+Tabla15[[#This Row],[NOMBRE DE LA CAUSA 2019]]</f>
        <v>629</v>
      </c>
      <c r="F631" s="1">
        <f>+Tabla15[[#This Row],[0]]*Tabla15[[#This Row],[NOMBRE DE LA CAUSA 2019]]</f>
        <v>629</v>
      </c>
      <c r="G631" s="6" t="s">
        <v>813</v>
      </c>
      <c r="H631" s="6" t="s">
        <v>1618</v>
      </c>
      <c r="I631" s="6"/>
      <c r="J631" s="6"/>
      <c r="K631" s="6" t="s">
        <v>772</v>
      </c>
      <c r="L631" s="10" t="s">
        <v>2094</v>
      </c>
      <c r="M631" s="4">
        <v>2236</v>
      </c>
      <c r="N631" s="1" t="str">
        <f>+Tabla15[[#This Row],[NOMBRE DE LA CAUSA 2017]]</f>
        <v>NO RECONOCIMIENTO DEL AUXILIO DE CESANTIAS</v>
      </c>
    </row>
    <row r="632" spans="1:14" ht="15" customHeight="1" x14ac:dyDescent="0.25">
      <c r="A632" s="1">
        <f>+Tabla15[[#This Row],[1]]</f>
        <v>630</v>
      </c>
      <c r="B632" s="6" t="s">
        <v>2095</v>
      </c>
      <c r="C632" s="1">
        <v>1</v>
      </c>
      <c r="D632" s="1">
        <f>+IF(Tabla15[[#This Row],[NOMBRE DE LA CAUSA 2018]]=0,0,1)</f>
        <v>1</v>
      </c>
      <c r="E632" s="1">
        <f>+E631+Tabla15[[#This Row],[NOMBRE DE LA CAUSA 2019]]</f>
        <v>630</v>
      </c>
      <c r="F632" s="1">
        <f>+Tabla15[[#This Row],[0]]*Tabla15[[#This Row],[NOMBRE DE LA CAUSA 2019]]</f>
        <v>630</v>
      </c>
      <c r="G632" s="6" t="s">
        <v>775</v>
      </c>
      <c r="H632" s="6"/>
      <c r="I632" s="6"/>
      <c r="J632" s="6" t="s">
        <v>776</v>
      </c>
      <c r="K632" s="6" t="s">
        <v>772</v>
      </c>
      <c r="L632" s="10" t="s">
        <v>2096</v>
      </c>
      <c r="M632" s="4">
        <v>214</v>
      </c>
      <c r="N632" s="1" t="str">
        <f>+Tabla15[[#This Row],[NOMBRE DE LA CAUSA 2017]]</f>
        <v>NO RECONOCIMIENTO DEL AUXILIO FUNERARIO</v>
      </c>
    </row>
    <row r="633" spans="1:14" ht="15" customHeight="1" x14ac:dyDescent="0.25">
      <c r="A633" s="1">
        <f>+Tabla15[[#This Row],[1]]</f>
        <v>631</v>
      </c>
      <c r="B633" s="8" t="s">
        <v>2097</v>
      </c>
      <c r="C633" s="1">
        <v>1</v>
      </c>
      <c r="D633" s="1">
        <f>+IF(Tabla15[[#This Row],[NOMBRE DE LA CAUSA 2018]]=0,0,1)</f>
        <v>1</v>
      </c>
      <c r="E633" s="1">
        <f>+E632+Tabla15[[#This Row],[NOMBRE DE LA CAUSA 2019]]</f>
        <v>631</v>
      </c>
      <c r="F633" s="1">
        <f>+Tabla15[[#This Row],[0]]*Tabla15[[#This Row],[NOMBRE DE LA CAUSA 2019]]</f>
        <v>631</v>
      </c>
      <c r="G633" s="8" t="s">
        <v>775</v>
      </c>
      <c r="H633" s="6"/>
      <c r="I633" s="6"/>
      <c r="J633" s="6" t="s">
        <v>776</v>
      </c>
      <c r="K633" s="6" t="s">
        <v>772</v>
      </c>
      <c r="L633" s="10" t="s">
        <v>2098</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2099</v>
      </c>
      <c r="C634" s="1">
        <v>1</v>
      </c>
      <c r="D634" s="1">
        <f>+IF(Tabla15[[#This Row],[NOMBRE DE LA CAUSA 2018]]=0,0,1)</f>
        <v>1</v>
      </c>
      <c r="E634" s="1">
        <f>+E633+Tabla15[[#This Row],[NOMBRE DE LA CAUSA 2019]]</f>
        <v>632</v>
      </c>
      <c r="F634" s="1">
        <f>+Tabla15[[#This Row],[0]]*Tabla15[[#This Row],[NOMBRE DE LA CAUSA 2019]]</f>
        <v>632</v>
      </c>
      <c r="G634" s="6" t="s">
        <v>775</v>
      </c>
      <c r="H634" s="6"/>
      <c r="I634" s="6"/>
      <c r="J634" s="6" t="s">
        <v>776</v>
      </c>
      <c r="K634" s="6" t="s">
        <v>772</v>
      </c>
      <c r="L634" s="7" t="s">
        <v>2100</v>
      </c>
      <c r="M634" s="4">
        <v>502</v>
      </c>
      <c r="N634" s="1" t="str">
        <f>+Tabla15[[#This Row],[NOMBRE DE LA CAUSA 2017]]</f>
        <v>NO RECONOCIMIENTO DEL SUBSIDIO NOTARIAL</v>
      </c>
    </row>
    <row r="635" spans="1:14" ht="15" customHeight="1" x14ac:dyDescent="0.25">
      <c r="A635" s="1">
        <f>+Tabla15[[#This Row],[1]]</f>
        <v>633</v>
      </c>
      <c r="B635" s="6" t="s">
        <v>2101</v>
      </c>
      <c r="C635" s="1">
        <v>1</v>
      </c>
      <c r="D635" s="1">
        <f>+IF(Tabla15[[#This Row],[NOMBRE DE LA CAUSA 2018]]=0,0,1)</f>
        <v>1</v>
      </c>
      <c r="E635" s="1">
        <f>+E634+Tabla15[[#This Row],[NOMBRE DE LA CAUSA 2019]]</f>
        <v>633</v>
      </c>
      <c r="F635" s="1">
        <f>+Tabla15[[#This Row],[0]]*Tabla15[[#This Row],[NOMBRE DE LA CAUSA 2019]]</f>
        <v>633</v>
      </c>
      <c r="G635" s="6" t="s">
        <v>775</v>
      </c>
      <c r="H635" s="6"/>
      <c r="I635" s="6"/>
      <c r="J635" s="6" t="s">
        <v>776</v>
      </c>
      <c r="K635" s="6" t="s">
        <v>772</v>
      </c>
      <c r="L635" s="10" t="s">
        <v>2102</v>
      </c>
      <c r="M635" s="4">
        <v>490</v>
      </c>
      <c r="N635" s="1" t="str">
        <f>+Tabla15[[#This Row],[NOMBRE DE LA CAUSA 2017]]</f>
        <v>NO RECONOCIMIENTO DEL TIEMPO DE SERVICIO MILITAR OBLIGATORIO</v>
      </c>
    </row>
    <row r="636" spans="1:14" ht="15" customHeight="1" x14ac:dyDescent="0.25">
      <c r="A636" s="1">
        <f>+Tabla15[[#This Row],[1]]</f>
        <v>634</v>
      </c>
      <c r="B636" s="6" t="s">
        <v>2103</v>
      </c>
      <c r="C636" s="1">
        <v>1</v>
      </c>
      <c r="D636" s="1">
        <f>+IF(Tabla15[[#This Row],[NOMBRE DE LA CAUSA 2018]]=0,0,1)</f>
        <v>1</v>
      </c>
      <c r="E636" s="1">
        <f>+E635+Tabla15[[#This Row],[NOMBRE DE LA CAUSA 2019]]</f>
        <v>634</v>
      </c>
      <c r="F636" s="1">
        <f>+Tabla15[[#This Row],[0]]*Tabla15[[#This Row],[NOMBRE DE LA CAUSA 2019]]</f>
        <v>634</v>
      </c>
      <c r="G636" s="6" t="s">
        <v>775</v>
      </c>
      <c r="H636" s="6"/>
      <c r="I636" s="6"/>
      <c r="J636" s="6" t="s">
        <v>776</v>
      </c>
      <c r="K636" s="6" t="s">
        <v>772</v>
      </c>
      <c r="L636" s="10" t="s">
        <v>2104</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2105</v>
      </c>
      <c r="C637" s="1">
        <v>1</v>
      </c>
      <c r="D637" s="1">
        <f>+IF(Tabla15[[#This Row],[NOMBRE DE LA CAUSA 2018]]=0,0,1)</f>
        <v>1</v>
      </c>
      <c r="E637" s="1">
        <f>+E636+Tabla15[[#This Row],[NOMBRE DE LA CAUSA 2019]]</f>
        <v>635</v>
      </c>
      <c r="F637" s="1">
        <f>+Tabla15[[#This Row],[0]]*Tabla15[[#This Row],[NOMBRE DE LA CAUSA 2019]]</f>
        <v>635</v>
      </c>
      <c r="G637" s="6" t="s">
        <v>775</v>
      </c>
      <c r="H637" s="6"/>
      <c r="I637" s="6"/>
      <c r="J637" s="6" t="s">
        <v>776</v>
      </c>
      <c r="K637" s="6" t="s">
        <v>772</v>
      </c>
      <c r="L637" s="7" t="s">
        <v>2106</v>
      </c>
      <c r="M637" s="4">
        <v>193</v>
      </c>
      <c r="N637" s="1" t="str">
        <f>+Tabla15[[#This Row],[NOMBRE DE LA CAUSA 2017]]</f>
        <v>NO RESTITUCION DE BIEN INMUEBLE ARRENDADO</v>
      </c>
    </row>
    <row r="638" spans="1:14" x14ac:dyDescent="0.25">
      <c r="A638" s="1">
        <f>+Tabla15[[#This Row],[1]]</f>
        <v>636</v>
      </c>
      <c r="B638" s="5" t="s">
        <v>2107</v>
      </c>
      <c r="C638" s="1">
        <v>1</v>
      </c>
      <c r="D638" s="1">
        <f>+IF(Tabla15[[#This Row],[NOMBRE DE LA CAUSA 2018]]=0,0,1)</f>
        <v>1</v>
      </c>
      <c r="E638" s="1">
        <f>+E637+Tabla15[[#This Row],[NOMBRE DE LA CAUSA 2019]]</f>
        <v>636</v>
      </c>
      <c r="F638" s="1">
        <f>+Tabla15[[#This Row],[0]]*Tabla15[[#This Row],[NOMBRE DE LA CAUSA 2019]]</f>
        <v>636</v>
      </c>
      <c r="G638" s="8" t="s">
        <v>775</v>
      </c>
      <c r="H638" s="6"/>
      <c r="I638" s="6"/>
      <c r="J638" s="1" t="s">
        <v>776</v>
      </c>
      <c r="K638" s="1" t="s">
        <v>772</v>
      </c>
      <c r="L638" s="5" t="s">
        <v>2108</v>
      </c>
      <c r="M638" s="4">
        <v>837</v>
      </c>
      <c r="N638" s="1" t="str">
        <f>+Tabla15[[#This Row],[NOMBRE DE LA CAUSA 2017]]</f>
        <v>NO SUSCRIPCION DE CONTRATO DE CONCESION PORTUARIA</v>
      </c>
    </row>
    <row r="639" spans="1:14" x14ac:dyDescent="0.25">
      <c r="A639" s="1">
        <f>+Tabla15[[#This Row],[1]]</f>
        <v>637</v>
      </c>
      <c r="B639" s="1" t="s">
        <v>2109</v>
      </c>
      <c r="C639" s="1">
        <v>1</v>
      </c>
      <c r="D639" s="1">
        <f>+IF(Tabla15[[#This Row],[NOMBRE DE LA CAUSA 2018]]=0,0,1)</f>
        <v>1</v>
      </c>
      <c r="E639" s="1">
        <f>+E638+Tabla15[[#This Row],[NOMBRE DE LA CAUSA 2019]]</f>
        <v>637</v>
      </c>
      <c r="F639" s="1">
        <f>+Tabla15[[#This Row],[0]]*Tabla15[[#This Row],[NOMBRE DE LA CAUSA 2019]]</f>
        <v>637</v>
      </c>
      <c r="G639" s="6" t="s">
        <v>813</v>
      </c>
      <c r="H639" s="6" t="s">
        <v>2110</v>
      </c>
      <c r="I639" s="6"/>
      <c r="K639" s="1" t="s">
        <v>772</v>
      </c>
      <c r="L639" s="1" t="s">
        <v>2111</v>
      </c>
      <c r="M639" s="4">
        <v>2038</v>
      </c>
      <c r="N639" s="1" t="str">
        <f>+Tabla15[[#This Row],[NOMBRE DE LA CAUSA 2017]]</f>
        <v>NULIDAD ABSOLUTA DEL CONTRATO ESTATAL</v>
      </c>
    </row>
    <row r="640" spans="1:14" x14ac:dyDescent="0.25">
      <c r="A640" s="1">
        <f>+Tabla15[[#This Row],[1]]</f>
        <v>638</v>
      </c>
      <c r="B640" s="1" t="s">
        <v>2112</v>
      </c>
      <c r="C640" s="1">
        <v>1</v>
      </c>
      <c r="D640" s="1">
        <f>+IF(Tabla15[[#This Row],[NOMBRE DE LA CAUSA 2018]]=0,0,1)</f>
        <v>1</v>
      </c>
      <c r="E640" s="1">
        <f>+E639+Tabla15[[#This Row],[NOMBRE DE LA CAUSA 2019]]</f>
        <v>638</v>
      </c>
      <c r="F640" s="1">
        <f>+Tabla15[[#This Row],[0]]*Tabla15[[#This Row],[NOMBRE DE LA CAUSA 2019]]</f>
        <v>638</v>
      </c>
      <c r="G640" s="6" t="s">
        <v>813</v>
      </c>
      <c r="H640" s="6" t="s">
        <v>2110</v>
      </c>
      <c r="I640" s="6"/>
      <c r="J640" s="6"/>
      <c r="K640" s="6" t="s">
        <v>772</v>
      </c>
      <c r="L640" s="1" t="s">
        <v>2113</v>
      </c>
      <c r="M640" s="4">
        <v>2039</v>
      </c>
      <c r="N640" s="1" t="str">
        <f>+Tabla15[[#This Row],[NOMBRE DE LA CAUSA 2017]]</f>
        <v>NULIDAD RELATIVA DEL CONTRATO ESTATAL</v>
      </c>
    </row>
    <row r="641" spans="1:14" x14ac:dyDescent="0.25">
      <c r="A641" s="1">
        <f>+Tabla15[[#This Row],[1]]</f>
        <v>639</v>
      </c>
      <c r="B641" s="1" t="s">
        <v>2114</v>
      </c>
      <c r="C641" s="1">
        <v>1</v>
      </c>
      <c r="D641" s="1">
        <f>+IF(Tabla15[[#This Row],[NOMBRE DE LA CAUSA 2018]]=0,0,1)</f>
        <v>1</v>
      </c>
      <c r="E641" s="1">
        <f>+E640+Tabla15[[#This Row],[NOMBRE DE LA CAUSA 2019]]</f>
        <v>639</v>
      </c>
      <c r="F641" s="1">
        <f>+Tabla15[[#This Row],[0]]*Tabla15[[#This Row],[NOMBRE DE LA CAUSA 2019]]</f>
        <v>639</v>
      </c>
      <c r="G641" s="6" t="s">
        <v>813</v>
      </c>
      <c r="H641" s="6" t="s">
        <v>2115</v>
      </c>
      <c r="I641" s="6"/>
      <c r="K641" s="1" t="s">
        <v>772</v>
      </c>
      <c r="L641" s="1" t="s">
        <v>2116</v>
      </c>
      <c r="M641" s="4">
        <v>2150</v>
      </c>
      <c r="N641" s="1" t="str">
        <f>+Tabla15[[#This Row],[NOMBRE DE LA CAUSA 2017]]</f>
        <v>OCUPACION PERMANENTE DE INMUEBLE</v>
      </c>
    </row>
    <row r="642" spans="1:14" x14ac:dyDescent="0.25">
      <c r="A642" s="1">
        <f>+Tabla15[[#This Row],[1]]</f>
        <v>640</v>
      </c>
      <c r="B642" s="1" t="s">
        <v>2117</v>
      </c>
      <c r="C642" s="1">
        <v>1</v>
      </c>
      <c r="D642" s="1">
        <f>+IF(Tabla15[[#This Row],[NOMBRE DE LA CAUSA 2018]]=0,0,1)</f>
        <v>1</v>
      </c>
      <c r="E642" s="1">
        <f>+E641+Tabla15[[#This Row],[NOMBRE DE LA CAUSA 2019]]</f>
        <v>640</v>
      </c>
      <c r="F642" s="1">
        <f>+Tabla15[[#This Row],[0]]*Tabla15[[#This Row],[NOMBRE DE LA CAUSA 2019]]</f>
        <v>640</v>
      </c>
      <c r="G642" s="6" t="s">
        <v>813</v>
      </c>
      <c r="H642" s="6" t="s">
        <v>2115</v>
      </c>
      <c r="K642" s="1" t="s">
        <v>772</v>
      </c>
      <c r="L642" s="1" t="s">
        <v>2118</v>
      </c>
      <c r="M642" s="4">
        <v>2149</v>
      </c>
      <c r="N642" s="1" t="str">
        <f>+Tabla15[[#This Row],[NOMBRE DE LA CAUSA 2017]]</f>
        <v>OCUPACION TEMPORAL DE INMUEBLE</v>
      </c>
    </row>
    <row r="643" spans="1:14" x14ac:dyDescent="0.25">
      <c r="A643" s="1">
        <f>+Tabla15[[#This Row],[1]]</f>
        <v>641</v>
      </c>
      <c r="B643" s="1" t="s">
        <v>2119</v>
      </c>
      <c r="C643" s="1">
        <v>1</v>
      </c>
      <c r="D643" s="1">
        <f>+IF(Tabla15[[#This Row],[NOMBRE DE LA CAUSA 2018]]=0,0,1)</f>
        <v>1</v>
      </c>
      <c r="E643" s="1">
        <f>+E642+Tabla15[[#This Row],[NOMBRE DE LA CAUSA 2019]]</f>
        <v>641</v>
      </c>
      <c r="F643" s="1">
        <f>+Tabla15[[#This Row],[0]]*Tabla15[[#This Row],[NOMBRE DE LA CAUSA 2019]]</f>
        <v>641</v>
      </c>
      <c r="G643" s="6" t="s">
        <v>775</v>
      </c>
      <c r="H643" s="6"/>
      <c r="I643" s="6"/>
      <c r="J643" s="6" t="s">
        <v>776</v>
      </c>
      <c r="K643" s="6" t="s">
        <v>772</v>
      </c>
      <c r="L643" s="1" t="s">
        <v>2120</v>
      </c>
      <c r="M643" s="4">
        <v>186</v>
      </c>
      <c r="N643" s="1" t="str">
        <f>+Tabla15[[#This Row],[NOMBRE DE LA CAUSA 2017]]</f>
        <v>OMISION DE ASISTENCIA HUMANITARIA</v>
      </c>
    </row>
    <row r="644" spans="1:14" x14ac:dyDescent="0.25">
      <c r="A644" s="1">
        <f>+Tabla15[[#This Row],[1]]</f>
        <v>642</v>
      </c>
      <c r="B644" s="6" t="s">
        <v>2121</v>
      </c>
      <c r="C644" s="1">
        <v>1</v>
      </c>
      <c r="D644" s="1">
        <f>+IF(Tabla15[[#This Row],[NOMBRE DE LA CAUSA 2018]]=0,0,1)</f>
        <v>1</v>
      </c>
      <c r="E644" s="1">
        <f>+E643+Tabla15[[#This Row],[NOMBRE DE LA CAUSA 2019]]</f>
        <v>642</v>
      </c>
      <c r="F644" s="1">
        <f>+Tabla15[[#This Row],[0]]*Tabla15[[#This Row],[NOMBRE DE LA CAUSA 2019]]</f>
        <v>642</v>
      </c>
      <c r="G644" s="8" t="s">
        <v>775</v>
      </c>
      <c r="J644" s="1" t="s">
        <v>776</v>
      </c>
      <c r="K644" s="1" t="s">
        <v>772</v>
      </c>
      <c r="L644" s="7" t="s">
        <v>2122</v>
      </c>
      <c r="M644" s="4">
        <v>512</v>
      </c>
      <c r="N644" s="1" t="str">
        <f>+Tabla15[[#This Row],[NOMBRE DE LA CAUSA 2017]]</f>
        <v>OMISION DE LAS NORMAS DE SALUD OCUPACIONAL</v>
      </c>
    </row>
    <row r="645" spans="1:14" x14ac:dyDescent="0.25">
      <c r="A645" s="1">
        <f>+Tabla15[[#This Row],[1]]</f>
        <v>643</v>
      </c>
      <c r="B645" s="5" t="s">
        <v>2123</v>
      </c>
      <c r="C645" s="1">
        <v>1</v>
      </c>
      <c r="D645" s="1">
        <f>+IF(Tabla15[[#This Row],[NOMBRE DE LA CAUSA 2018]]=0,0,1)</f>
        <v>1</v>
      </c>
      <c r="E645" s="1">
        <f>+E644+Tabla15[[#This Row],[NOMBRE DE LA CAUSA 2019]]</f>
        <v>643</v>
      </c>
      <c r="F645" s="1">
        <f>+Tabla15[[#This Row],[0]]*Tabla15[[#This Row],[NOMBRE DE LA CAUSA 2019]]</f>
        <v>643</v>
      </c>
      <c r="G645" s="8" t="s">
        <v>775</v>
      </c>
      <c r="I645" s="5" t="s">
        <v>499</v>
      </c>
      <c r="J645" s="1" t="s">
        <v>776</v>
      </c>
      <c r="K645" s="1" t="s">
        <v>772</v>
      </c>
      <c r="L645" s="10" t="s">
        <v>2124</v>
      </c>
      <c r="M645" s="4">
        <v>1966</v>
      </c>
      <c r="N645" s="1" t="str">
        <f>+Tabla15[[#This Row],[NOMBRE DE LA CAUSA 2017]]</f>
        <v>OMISION EN LA DEVOLUCION OPORTUNA DE TRIBUTOS ADUANEROS PAGADOS EN EXCESO</v>
      </c>
    </row>
    <row r="646" spans="1:14" x14ac:dyDescent="0.25">
      <c r="A646" s="1">
        <f>+Tabla15[[#This Row],[1]]</f>
        <v>644</v>
      </c>
      <c r="B646" s="6" t="s">
        <v>2125</v>
      </c>
      <c r="C646" s="1">
        <v>1</v>
      </c>
      <c r="D646" s="1">
        <f>+IF(Tabla15[[#This Row],[NOMBRE DE LA CAUSA 2018]]=0,0,1)</f>
        <v>1</v>
      </c>
      <c r="E646" s="1">
        <f>+E645+Tabla15[[#This Row],[NOMBRE DE LA CAUSA 2019]]</f>
        <v>644</v>
      </c>
      <c r="F646" s="1">
        <f>+Tabla15[[#This Row],[0]]*Tabla15[[#This Row],[NOMBRE DE LA CAUSA 2019]]</f>
        <v>644</v>
      </c>
      <c r="G646" s="6" t="s">
        <v>775</v>
      </c>
      <c r="H646" s="6"/>
      <c r="I646" s="6"/>
      <c r="J646" s="6" t="s">
        <v>776</v>
      </c>
      <c r="K646" s="6" t="s">
        <v>772</v>
      </c>
      <c r="L646" s="7" t="s">
        <v>2126</v>
      </c>
      <c r="M646" s="4">
        <v>809</v>
      </c>
      <c r="N646" s="1" t="str">
        <f>+Tabla15[[#This Row],[NOMBRE DE LA CAUSA 2017]]</f>
        <v>OMISION EN LAS FUNCIONES DE INSPECCION, VIGILANCIA Y CONTROL</v>
      </c>
    </row>
    <row r="647" spans="1:14" x14ac:dyDescent="0.25">
      <c r="A647" s="1">
        <f>+Tabla15[[#This Row],[1]]</f>
        <v>645</v>
      </c>
      <c r="B647" s="6" t="s">
        <v>2127</v>
      </c>
      <c r="C647" s="1">
        <v>1</v>
      </c>
      <c r="D647" s="1">
        <f>+IF(Tabla15[[#This Row],[NOMBRE DE LA CAUSA 2018]]=0,0,1)</f>
        <v>1</v>
      </c>
      <c r="E647" s="1">
        <f>+E646+Tabla15[[#This Row],[NOMBRE DE LA CAUSA 2019]]</f>
        <v>645</v>
      </c>
      <c r="F647" s="1">
        <f>+Tabla15[[#This Row],[0]]*Tabla15[[#This Row],[NOMBRE DE LA CAUSA 2019]]</f>
        <v>645</v>
      </c>
      <c r="G647" s="6" t="s">
        <v>775</v>
      </c>
      <c r="H647" s="6"/>
      <c r="I647" s="6"/>
      <c r="J647" s="6" t="s">
        <v>776</v>
      </c>
      <c r="K647" s="6" t="s">
        <v>772</v>
      </c>
      <c r="L647" s="7" t="s">
        <v>2128</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2129</v>
      </c>
      <c r="C648" s="1">
        <v>1</v>
      </c>
      <c r="D648" s="1">
        <f>+IF(Tabla15[[#This Row],[NOMBRE DE LA CAUSA 2018]]=0,0,1)</f>
        <v>1</v>
      </c>
      <c r="E648" s="1">
        <f>+E647+Tabla15[[#This Row],[NOMBRE DE LA CAUSA 2019]]</f>
        <v>646</v>
      </c>
      <c r="F648" s="1">
        <f>+Tabla15[[#This Row],[0]]*Tabla15[[#This Row],[NOMBRE DE LA CAUSA 2019]]</f>
        <v>646</v>
      </c>
      <c r="G648" s="6" t="s">
        <v>775</v>
      </c>
      <c r="H648" s="6"/>
      <c r="I648" s="6"/>
      <c r="J648" s="6" t="s">
        <v>776</v>
      </c>
      <c r="K648" s="6" t="s">
        <v>772</v>
      </c>
      <c r="L648" s="7" t="s">
        <v>2130</v>
      </c>
      <c r="M648" s="4">
        <v>1981</v>
      </c>
      <c r="N648" s="1" t="str">
        <f>+Tabla15[[#This Row],[NOMBRE DE LA CAUSA 2017]]</f>
        <v>PERDIDA DE POSESION O TENENCIA DE BIEN</v>
      </c>
    </row>
    <row r="649" spans="1:14" x14ac:dyDescent="0.25">
      <c r="A649" s="1">
        <f>+Tabla15[[#This Row],[1]]</f>
        <v>647</v>
      </c>
      <c r="B649" s="6" t="s">
        <v>2131</v>
      </c>
      <c r="C649" s="1">
        <v>1</v>
      </c>
      <c r="D649" s="1">
        <f>+IF(Tabla15[[#This Row],[NOMBRE DE LA CAUSA 2018]]=0,0,1)</f>
        <v>1</v>
      </c>
      <c r="E649" s="1">
        <f>+E648+Tabla15[[#This Row],[NOMBRE DE LA CAUSA 2019]]</f>
        <v>647</v>
      </c>
      <c r="F649" s="1">
        <f>+Tabla15[[#This Row],[0]]*Tabla15[[#This Row],[NOMBRE DE LA CAUSA 2019]]</f>
        <v>647</v>
      </c>
      <c r="G649" s="6" t="s">
        <v>770</v>
      </c>
      <c r="H649" s="6"/>
      <c r="I649" s="6"/>
      <c r="J649" s="6"/>
      <c r="K649" s="6" t="s">
        <v>772</v>
      </c>
      <c r="L649" s="7" t="s">
        <v>2132</v>
      </c>
      <c r="M649" s="4">
        <v>2202</v>
      </c>
      <c r="N649" s="1" t="str">
        <f>+Tabla15[[#This Row],[NOMBRE DE LA CAUSA 2017]]</f>
        <v>PERDIDA O DAÑOS A BIENES EMBARGADOS O SECUESTRADOS</v>
      </c>
    </row>
    <row r="650" spans="1:14" x14ac:dyDescent="0.25">
      <c r="A650" s="1">
        <f>+Tabla15[[#This Row],[1]]</f>
        <v>648</v>
      </c>
      <c r="B650" s="6" t="s">
        <v>2133</v>
      </c>
      <c r="C650" s="1">
        <v>1</v>
      </c>
      <c r="D650" s="1">
        <f>+IF(Tabla15[[#This Row],[NOMBRE DE LA CAUSA 2018]]=0,0,1)</f>
        <v>1</v>
      </c>
      <c r="E650" s="1">
        <f>+E649+Tabla15[[#This Row],[NOMBRE DE LA CAUSA 2019]]</f>
        <v>648</v>
      </c>
      <c r="F650" s="1">
        <f>+Tabla15[[#This Row],[0]]*Tabla15[[#This Row],[NOMBRE DE LA CAUSA 2019]]</f>
        <v>648</v>
      </c>
      <c r="G650" s="6" t="s">
        <v>775</v>
      </c>
      <c r="H650" s="6"/>
      <c r="I650" s="6"/>
      <c r="J650" s="6" t="s">
        <v>776</v>
      </c>
      <c r="K650" s="6" t="s">
        <v>772</v>
      </c>
      <c r="L650" s="7" t="s">
        <v>2134</v>
      </c>
      <c r="M650" s="4">
        <v>351</v>
      </c>
      <c r="N650" s="1" t="str">
        <f>+Tabla15[[#This Row],[NOMBRE DE LA CAUSA 2017]]</f>
        <v>PERDIDA O DAÑOS A BIENES INCAUTADOS U OCUPADOS EN PROCESOS PENALES</v>
      </c>
    </row>
    <row r="651" spans="1:14" x14ac:dyDescent="0.25">
      <c r="A651" s="1">
        <f>+Tabla15[[#This Row],[1]]</f>
        <v>649</v>
      </c>
      <c r="B651" s="6" t="s">
        <v>2135</v>
      </c>
      <c r="C651" s="1">
        <v>1</v>
      </c>
      <c r="D651" s="1">
        <f>+IF(Tabla15[[#This Row],[NOMBRE DE LA CAUSA 2018]]=0,0,1)</f>
        <v>1</v>
      </c>
      <c r="E651" s="1">
        <f>+E650+Tabla15[[#This Row],[NOMBRE DE LA CAUSA 2019]]</f>
        <v>649</v>
      </c>
      <c r="F651" s="1">
        <f>+Tabla15[[#This Row],[0]]*Tabla15[[#This Row],[NOMBRE DE LA CAUSA 2019]]</f>
        <v>649</v>
      </c>
      <c r="G651" s="6" t="s">
        <v>775</v>
      </c>
      <c r="H651" s="6"/>
      <c r="I651" s="6"/>
      <c r="J651" s="6" t="s">
        <v>776</v>
      </c>
      <c r="K651" s="6" t="s">
        <v>772</v>
      </c>
      <c r="L651" s="7" t="s">
        <v>2136</v>
      </c>
      <c r="M651" s="4">
        <v>275</v>
      </c>
      <c r="N651" s="1" t="str">
        <f>+Tabla15[[#This Row],[NOMBRE DE LA CAUSA 2017]]</f>
        <v>PERDIDA O DESTRUCCION DE TITULO VALOR</v>
      </c>
    </row>
    <row r="652" spans="1:14" x14ac:dyDescent="0.25">
      <c r="A652" s="1">
        <f>+Tabla15[[#This Row],[1]]</f>
        <v>650</v>
      </c>
      <c r="B652" s="6" t="s">
        <v>2137</v>
      </c>
      <c r="C652" s="1">
        <v>1</v>
      </c>
      <c r="D652" s="1">
        <f>+IF(Tabla15[[#This Row],[NOMBRE DE LA CAUSA 2018]]=0,0,1)</f>
        <v>1</v>
      </c>
      <c r="E652" s="1">
        <f>+E651+Tabla15[[#This Row],[NOMBRE DE LA CAUSA 2019]]</f>
        <v>650</v>
      </c>
      <c r="F652" s="1">
        <f>+Tabla15[[#This Row],[0]]*Tabla15[[#This Row],[NOMBRE DE LA CAUSA 2019]]</f>
        <v>650</v>
      </c>
      <c r="G652" s="6" t="s">
        <v>775</v>
      </c>
      <c r="H652" s="6"/>
      <c r="I652" s="6"/>
      <c r="J652" s="6" t="s">
        <v>776</v>
      </c>
      <c r="K652" s="6" t="s">
        <v>772</v>
      </c>
      <c r="L652" s="10" t="s">
        <v>2138</v>
      </c>
      <c r="M652" s="4">
        <v>242</v>
      </c>
      <c r="N652" s="1" t="str">
        <f>+Tabla15[[#This Row],[NOMBRE DE LA CAUSA 2017]]</f>
        <v>PERJUICIOS OCASIONADOS POR ACTAS DE JUNTA DE SOCIOS</v>
      </c>
    </row>
    <row r="653" spans="1:14" x14ac:dyDescent="0.25">
      <c r="A653" s="1">
        <f>+Tabla15[[#This Row],[1]]</f>
        <v>651</v>
      </c>
      <c r="B653" s="8" t="s">
        <v>2139</v>
      </c>
      <c r="C653" s="1">
        <v>1</v>
      </c>
      <c r="D653" s="1">
        <f>+IF(Tabla15[[#This Row],[NOMBRE DE LA CAUSA 2018]]=0,0,1)</f>
        <v>1</v>
      </c>
      <c r="E653" s="1">
        <f>+E652+Tabla15[[#This Row],[NOMBRE DE LA CAUSA 2019]]</f>
        <v>651</v>
      </c>
      <c r="F653" s="1">
        <f>+Tabla15[[#This Row],[0]]*Tabla15[[#This Row],[NOMBRE DE LA CAUSA 2019]]</f>
        <v>651</v>
      </c>
      <c r="G653" s="8" t="s">
        <v>775</v>
      </c>
      <c r="H653" s="6"/>
      <c r="I653" s="6"/>
      <c r="J653" s="6" t="s">
        <v>776</v>
      </c>
      <c r="K653" s="6" t="s">
        <v>772</v>
      </c>
      <c r="L653" s="10" t="s">
        <v>2140</v>
      </c>
      <c r="M653" s="4">
        <v>2005</v>
      </c>
      <c r="N653" s="1" t="str">
        <f>+Tabla15[[#This Row],[NOMBRE DE LA CAUSA 2017]]</f>
        <v>PERJUICIOS OCASIONADOS POR DECLARATORIA DE ZONA DE RESERVA FORESTAL</v>
      </c>
    </row>
    <row r="654" spans="1:14" x14ac:dyDescent="0.25">
      <c r="A654" s="1">
        <f>+Tabla15[[#This Row],[1]]</f>
        <v>652</v>
      </c>
      <c r="B654" s="6" t="s">
        <v>2141</v>
      </c>
      <c r="C654" s="1">
        <v>1</v>
      </c>
      <c r="D654" s="1">
        <f>+IF(Tabla15[[#This Row],[NOMBRE DE LA CAUSA 2018]]=0,0,1)</f>
        <v>1</v>
      </c>
      <c r="E654" s="1">
        <f>+E653+Tabla15[[#This Row],[NOMBRE DE LA CAUSA 2019]]</f>
        <v>652</v>
      </c>
      <c r="F654" s="1">
        <f>+Tabla15[[#This Row],[0]]*Tabla15[[#This Row],[NOMBRE DE LA CAUSA 2019]]</f>
        <v>652</v>
      </c>
      <c r="G654" s="6" t="s">
        <v>775</v>
      </c>
      <c r="H654" s="6"/>
      <c r="I654" s="6"/>
      <c r="J654" s="6" t="s">
        <v>776</v>
      </c>
      <c r="K654" s="6" t="s">
        <v>772</v>
      </c>
      <c r="L654" s="10" t="s">
        <v>2142</v>
      </c>
      <c r="M654" s="4">
        <v>811</v>
      </c>
      <c r="N654" s="1" t="str">
        <f>+Tabla15[[#This Row],[NOMBRE DE LA CAUSA 2017]]</f>
        <v>PERJUICIOS OCASIONADOS POR INSTAURAR UN PROCESO JUDICIAL INFUNDADO</v>
      </c>
    </row>
    <row r="655" spans="1:14" x14ac:dyDescent="0.25">
      <c r="A655" s="1">
        <f>+Tabla15[[#This Row],[1]]</f>
        <v>653</v>
      </c>
      <c r="B655" s="8" t="s">
        <v>2143</v>
      </c>
      <c r="C655" s="1">
        <v>1</v>
      </c>
      <c r="D655" s="1">
        <f>+IF(Tabla15[[#This Row],[NOMBRE DE LA CAUSA 2018]]=0,0,1)</f>
        <v>1</v>
      </c>
      <c r="E655" s="1">
        <f>+E654+Tabla15[[#This Row],[NOMBRE DE LA CAUSA 2019]]</f>
        <v>653</v>
      </c>
      <c r="F655" s="1">
        <f>+Tabla15[[#This Row],[0]]*Tabla15[[#This Row],[NOMBRE DE LA CAUSA 2019]]</f>
        <v>653</v>
      </c>
      <c r="G655" s="8" t="s">
        <v>775</v>
      </c>
      <c r="H655" s="6"/>
      <c r="I655" s="6"/>
      <c r="J655" s="6" t="s">
        <v>776</v>
      </c>
      <c r="K655" s="6" t="s">
        <v>772</v>
      </c>
      <c r="L655" s="10" t="s">
        <v>2144</v>
      </c>
      <c r="M655" s="4">
        <v>833</v>
      </c>
      <c r="N655" s="1" t="str">
        <f>+Tabla15[[#This Row],[NOMBRE DE LA CAUSA 2017]]</f>
        <v>PERJUICIOS OCASIONADOS POR NO EXPEDICION DE DOCUMENTO</v>
      </c>
    </row>
    <row r="656" spans="1:14" x14ac:dyDescent="0.25">
      <c r="A656" s="1">
        <f>+Tabla15[[#This Row],[1]]</f>
        <v>654</v>
      </c>
      <c r="B656" s="8" t="s">
        <v>2145</v>
      </c>
      <c r="C656" s="1">
        <v>1</v>
      </c>
      <c r="D656" s="1">
        <f>+IF(Tabla15[[#This Row],[NOMBRE DE LA CAUSA 2018]]=0,0,1)</f>
        <v>1</v>
      </c>
      <c r="E656" s="1">
        <f>+E655+Tabla15[[#This Row],[NOMBRE DE LA CAUSA 2019]]</f>
        <v>654</v>
      </c>
      <c r="F656" s="1">
        <f>+Tabla15[[#This Row],[0]]*Tabla15[[#This Row],[NOMBRE DE LA CAUSA 2019]]</f>
        <v>654</v>
      </c>
      <c r="G656" s="6" t="s">
        <v>775</v>
      </c>
      <c r="H656" s="6"/>
      <c r="I656" s="6"/>
      <c r="J656" s="6" t="s">
        <v>776</v>
      </c>
      <c r="K656" s="6" t="s">
        <v>772</v>
      </c>
      <c r="L656" s="10" t="s">
        <v>2146</v>
      </c>
      <c r="M656" s="4">
        <v>217</v>
      </c>
      <c r="N656" s="1" t="str">
        <f>+Tabla15[[#This Row],[NOMBRE DE LA CAUSA 2017]]</f>
        <v>PERJUICIOS OCASIONADOS POR REESTRUCTURACION Y LIQUIDACION DE ENTIDADES DE DERECHO PRIVADO</v>
      </c>
    </row>
    <row r="657" spans="1:14" x14ac:dyDescent="0.25">
      <c r="A657" s="1">
        <f>+Tabla15[[#This Row],[1]]</f>
        <v>655</v>
      </c>
      <c r="B657" s="1" t="s">
        <v>2147</v>
      </c>
      <c r="C657" s="1">
        <v>1</v>
      </c>
      <c r="D657" s="1">
        <f>+IF(Tabla15[[#This Row],[NOMBRE DE LA CAUSA 2018]]=0,0,1)</f>
        <v>1</v>
      </c>
      <c r="E657" s="1">
        <f>+E656+Tabla15[[#This Row],[NOMBRE DE LA CAUSA 2019]]</f>
        <v>655</v>
      </c>
      <c r="F657" s="1">
        <f>+Tabla15[[#This Row],[0]]*Tabla15[[#This Row],[NOMBRE DE LA CAUSA 2019]]</f>
        <v>655</v>
      </c>
      <c r="G657" s="6" t="s">
        <v>775</v>
      </c>
      <c r="H657" s="6"/>
      <c r="I657" s="6"/>
      <c r="J657" s="6" t="s">
        <v>776</v>
      </c>
      <c r="K657" s="6" t="s">
        <v>772</v>
      </c>
      <c r="L657" s="7" t="s">
        <v>2148</v>
      </c>
      <c r="M657" s="4">
        <v>223</v>
      </c>
      <c r="N657" s="1" t="str">
        <f>+Tabla15[[#This Row],[NOMBRE DE LA CAUSA 2017]]</f>
        <v>PERTURBACION A LA POSESION</v>
      </c>
    </row>
    <row r="658" spans="1:14" x14ac:dyDescent="0.25">
      <c r="A658" s="1">
        <f>+Tabla15[[#This Row],[1]]</f>
        <v>656</v>
      </c>
      <c r="B658" s="1" t="s">
        <v>2149</v>
      </c>
      <c r="C658" s="1">
        <v>1</v>
      </c>
      <c r="D658" s="1">
        <f>+IF(Tabla15[[#This Row],[NOMBRE DE LA CAUSA 2018]]=0,0,1)</f>
        <v>1</v>
      </c>
      <c r="E658" s="1">
        <f>+E657+Tabla15[[#This Row],[NOMBRE DE LA CAUSA 2019]]</f>
        <v>656</v>
      </c>
      <c r="F658" s="1">
        <f>+Tabla15[[#This Row],[0]]*Tabla15[[#This Row],[NOMBRE DE LA CAUSA 2019]]</f>
        <v>656</v>
      </c>
      <c r="G658" s="6" t="s">
        <v>775</v>
      </c>
      <c r="H658" s="6"/>
      <c r="I658" s="6"/>
      <c r="J658" s="6" t="s">
        <v>776</v>
      </c>
      <c r="K658" s="6" t="s">
        <v>772</v>
      </c>
      <c r="L658" s="7" t="s">
        <v>2150</v>
      </c>
      <c r="M658" s="4">
        <v>426</v>
      </c>
      <c r="N658" s="1" t="str">
        <f>+Tabla15[[#This Row],[NOMBRE DE LA CAUSA 2017]]</f>
        <v>PRESCRIPCION ADQUISITIVA DE DOMINIO</v>
      </c>
    </row>
    <row r="659" spans="1:14" x14ac:dyDescent="0.25">
      <c r="A659" s="1">
        <f>+Tabla15[[#This Row],[1]]</f>
        <v>657</v>
      </c>
      <c r="B659" s="1" t="s">
        <v>2151</v>
      </c>
      <c r="C659" s="1">
        <v>1</v>
      </c>
      <c r="D659" s="1">
        <f>+IF(Tabla15[[#This Row],[NOMBRE DE LA CAUSA 2018]]=0,0,1)</f>
        <v>1</v>
      </c>
      <c r="E659" s="1">
        <f>+E658+Tabla15[[#This Row],[NOMBRE DE LA CAUSA 2019]]</f>
        <v>657</v>
      </c>
      <c r="F659" s="1">
        <f>+Tabla15[[#This Row],[0]]*Tabla15[[#This Row],[NOMBRE DE LA CAUSA 2019]]</f>
        <v>657</v>
      </c>
      <c r="G659" s="6" t="s">
        <v>775</v>
      </c>
      <c r="H659" s="6"/>
      <c r="I659" s="6"/>
      <c r="J659" s="6" t="s">
        <v>776</v>
      </c>
      <c r="K659" s="6" t="s">
        <v>772</v>
      </c>
      <c r="L659" s="7" t="s">
        <v>2152</v>
      </c>
      <c r="M659" s="4">
        <v>827</v>
      </c>
      <c r="N659" s="1" t="str">
        <f>+Tabla15[[#This Row],[NOMBRE DE LA CAUSA 2017]]</f>
        <v>PRESTACION INADECUADA DEL SERVICIO CATASTRAL</v>
      </c>
    </row>
    <row r="660" spans="1:14" x14ac:dyDescent="0.25">
      <c r="A660" s="1">
        <f>+Tabla15[[#This Row],[1]]</f>
        <v>658</v>
      </c>
      <c r="B660" t="s">
        <v>2153</v>
      </c>
      <c r="C660" s="1">
        <v>1</v>
      </c>
      <c r="D660" s="1">
        <f>+IF(Tabla15[[#This Row],[NOMBRE DE LA CAUSA 2018]]=0,0,1)</f>
        <v>1</v>
      </c>
      <c r="E660" s="1">
        <f>+E659+Tabla15[[#This Row],[NOMBRE DE LA CAUSA 2019]]</f>
        <v>658</v>
      </c>
      <c r="F660" s="1">
        <f>+Tabla15[[#This Row],[0]]*Tabla15[[#This Row],[NOMBRE DE LA CAUSA 2019]]</f>
        <v>658</v>
      </c>
      <c r="G660" s="6" t="s">
        <v>775</v>
      </c>
      <c r="H660" s="6"/>
      <c r="I660" s="6"/>
      <c r="J660" s="6" t="s">
        <v>776</v>
      </c>
      <c r="K660" s="6" t="s">
        <v>772</v>
      </c>
      <c r="L660" s="7" t="s">
        <v>2154</v>
      </c>
      <c r="M660" s="4">
        <v>292</v>
      </c>
      <c r="N660" s="1" t="str">
        <f>+Tabla15[[#This Row],[NOMBRE DE LA CAUSA 2017]]</f>
        <v>PRESTACION INADECUADA DEL SERVICIO NOTARIAL Y REGISTRAL</v>
      </c>
    </row>
    <row r="661" spans="1:14" x14ac:dyDescent="0.25">
      <c r="A661" s="1">
        <f>+Tabla15[[#This Row],[1]]</f>
        <v>659</v>
      </c>
      <c r="B661" s="1" t="s">
        <v>2155</v>
      </c>
      <c r="C661" s="1">
        <v>1</v>
      </c>
      <c r="D661" s="1">
        <f>+IF(Tabla15[[#This Row],[NOMBRE DE LA CAUSA 2018]]=0,0,1)</f>
        <v>1</v>
      </c>
      <c r="E661" s="1">
        <f>+E660+Tabla15[[#This Row],[NOMBRE DE LA CAUSA 2019]]</f>
        <v>659</v>
      </c>
      <c r="F661" s="1">
        <f>+Tabla15[[#This Row],[0]]*Tabla15[[#This Row],[NOMBRE DE LA CAUSA 2019]]</f>
        <v>659</v>
      </c>
      <c r="G661" s="6" t="s">
        <v>775</v>
      </c>
      <c r="H661" s="6"/>
      <c r="I661" s="8"/>
      <c r="J661" s="6" t="s">
        <v>776</v>
      </c>
      <c r="K661" s="6" t="s">
        <v>772</v>
      </c>
      <c r="L661" s="7" t="s">
        <v>2156</v>
      </c>
      <c r="M661" s="4">
        <v>311</v>
      </c>
      <c r="N661" s="1" t="str">
        <f>+Tabla15[[#This Row],[NOMBRE DE LA CAUSA 2017]]</f>
        <v>PRIVACION DE LA LIBERTAD SIN QUE MEDIE MEDIDA DE ASEGURAMIENTO</v>
      </c>
    </row>
    <row r="662" spans="1:14" x14ac:dyDescent="0.25">
      <c r="A662" s="1">
        <f>+Tabla15[[#This Row],[1]]</f>
        <v>660</v>
      </c>
      <c r="B662" s="6" t="s">
        <v>2157</v>
      </c>
      <c r="C662" s="1">
        <v>1</v>
      </c>
      <c r="D662" s="1">
        <f>+IF(Tabla15[[#This Row],[NOMBRE DE LA CAUSA 2018]]=0,0,1)</f>
        <v>1</v>
      </c>
      <c r="E662" s="1">
        <f>+E661+Tabla15[[#This Row],[NOMBRE DE LA CAUSA 2019]]</f>
        <v>660</v>
      </c>
      <c r="F662" s="1">
        <f>+Tabla15[[#This Row],[0]]*Tabla15[[#This Row],[NOMBRE DE LA CAUSA 2019]]</f>
        <v>660</v>
      </c>
      <c r="G662" s="6" t="s">
        <v>775</v>
      </c>
      <c r="H662" s="6"/>
      <c r="I662" s="6"/>
      <c r="J662" s="6" t="s">
        <v>776</v>
      </c>
      <c r="K662" s="6" t="s">
        <v>772</v>
      </c>
      <c r="L662" s="7" t="s">
        <v>2158</v>
      </c>
      <c r="M662" s="23">
        <v>191</v>
      </c>
      <c r="N662" s="1" t="str">
        <f>+Tabla15[[#This Row],[NOMBRE DE LA CAUSA 2017]]</f>
        <v>PRIVACION INJUSTA DE LA LIBERTAD</v>
      </c>
    </row>
    <row r="663" spans="1:14" x14ac:dyDescent="0.25">
      <c r="A663" s="1">
        <f>+Tabla15[[#This Row],[1]]</f>
        <v>661</v>
      </c>
      <c r="B663" s="6" t="s">
        <v>2159</v>
      </c>
      <c r="C663" s="1">
        <v>1</v>
      </c>
      <c r="D663" s="1">
        <f>+IF(Tabla15[[#This Row],[NOMBRE DE LA CAUSA 2018]]=0,0,1)</f>
        <v>1</v>
      </c>
      <c r="E663" s="1">
        <f>+E662+Tabla15[[#This Row],[NOMBRE DE LA CAUSA 2019]]</f>
        <v>661</v>
      </c>
      <c r="F663" s="1">
        <f>+Tabla15[[#This Row],[0]]*Tabla15[[#This Row],[NOMBRE DE LA CAUSA 2019]]</f>
        <v>661</v>
      </c>
      <c r="G663" s="6" t="s">
        <v>770</v>
      </c>
      <c r="H663" s="6"/>
      <c r="I663" s="6"/>
      <c r="J663" s="6" t="s">
        <v>776</v>
      </c>
      <c r="K663" s="6" t="s">
        <v>772</v>
      </c>
      <c r="L663" s="7" t="s">
        <v>2160</v>
      </c>
      <c r="M663" s="23">
        <v>2025</v>
      </c>
      <c r="N663" s="1" t="str">
        <f>+Tabla15[[#This Row],[NOMBRE DE LA CAUSA 2017]]</f>
        <v>RECLAMACIONES SOBRE ASPECTOS SIN SALVEDADES EN EL ACTA DE LIQUIDACION</v>
      </c>
    </row>
    <row r="664" spans="1:14" x14ac:dyDescent="0.25">
      <c r="A664" s="1">
        <f>+Tabla15[[#This Row],[1]]</f>
        <v>662</v>
      </c>
      <c r="B664" s="6" t="s">
        <v>2161</v>
      </c>
      <c r="C664" s="1">
        <v>1</v>
      </c>
      <c r="D664" s="1">
        <f>+IF(Tabla15[[#This Row],[NOMBRE DE LA CAUSA 2018]]=0,0,1)</f>
        <v>1</v>
      </c>
      <c r="E664" s="1">
        <f>+E663+Tabla15[[#This Row],[NOMBRE DE LA CAUSA 2019]]</f>
        <v>662</v>
      </c>
      <c r="F664" s="1">
        <f>+Tabla15[[#This Row],[0]]*Tabla15[[#This Row],[NOMBRE DE LA CAUSA 2019]]</f>
        <v>662</v>
      </c>
      <c r="G664" s="6" t="s">
        <v>770</v>
      </c>
      <c r="H664" s="6"/>
      <c r="I664" s="6"/>
      <c r="J664" s="6"/>
      <c r="K664" s="6" t="s">
        <v>772</v>
      </c>
      <c r="L664" s="7" t="s">
        <v>2162</v>
      </c>
      <c r="M664" s="23">
        <v>2033</v>
      </c>
      <c r="N664" s="1" t="str">
        <f>+Tabla15[[#This Row],[NOMBRE DE LA CAUSA 2017]]</f>
        <v>REDUCCION DE LA CLAUSULA PENAL POR INCUMPLIMIENTO PARCIAL</v>
      </c>
    </row>
    <row r="665" spans="1:14" x14ac:dyDescent="0.25">
      <c r="A665" s="1">
        <f>+Tabla15[[#This Row],[1]]</f>
        <v>663</v>
      </c>
      <c r="B665" s="6" t="s">
        <v>2163</v>
      </c>
      <c r="C665" s="1">
        <v>1</v>
      </c>
      <c r="D665" s="1">
        <f>+IF(Tabla15[[#This Row],[NOMBRE DE LA CAUSA 2018]]=0,0,1)</f>
        <v>1</v>
      </c>
      <c r="E665" s="1">
        <f>+E664+Tabla15[[#This Row],[NOMBRE DE LA CAUSA 2019]]</f>
        <v>663</v>
      </c>
      <c r="F665" s="1">
        <f>+Tabla15[[#This Row],[0]]*Tabla15[[#This Row],[NOMBRE DE LA CAUSA 2019]]</f>
        <v>663</v>
      </c>
      <c r="G665" s="8" t="s">
        <v>775</v>
      </c>
      <c r="H665" s="6"/>
      <c r="I665" s="6"/>
      <c r="J665" s="6" t="s">
        <v>776</v>
      </c>
      <c r="K665" s="6" t="s">
        <v>772</v>
      </c>
      <c r="L665" s="10" t="s">
        <v>2164</v>
      </c>
      <c r="M665" s="23">
        <v>857</v>
      </c>
      <c r="N665" s="1" t="str">
        <f>+Tabla15[[#This Row],[NOMBRE DE LA CAUSA 2017]]</f>
        <v>RETENCION DE CUOTAS SINDICALES</v>
      </c>
    </row>
    <row r="666" spans="1:14" x14ac:dyDescent="0.25">
      <c r="A666" s="1">
        <f>+Tabla15[[#This Row],[1]]</f>
        <v>664</v>
      </c>
      <c r="B666" s="6" t="s">
        <v>2165</v>
      </c>
      <c r="C666" s="1">
        <v>1</v>
      </c>
      <c r="D666" s="1">
        <f>+IF(Tabla15[[#This Row],[NOMBRE DE LA CAUSA 2018]]=0,0,1)</f>
        <v>1</v>
      </c>
      <c r="E666" s="1">
        <f>+E665+Tabla15[[#This Row],[NOMBRE DE LA CAUSA 2019]]</f>
        <v>664</v>
      </c>
      <c r="F666" s="1">
        <f>+Tabla15[[#This Row],[0]]*Tabla15[[#This Row],[NOMBRE DE LA CAUSA 2019]]</f>
        <v>664</v>
      </c>
      <c r="G666" s="6" t="s">
        <v>775</v>
      </c>
      <c r="H666" s="6"/>
      <c r="I666" s="6"/>
      <c r="J666" s="6" t="s">
        <v>776</v>
      </c>
      <c r="K666" s="6" t="s">
        <v>772</v>
      </c>
      <c r="L666" s="7" t="s">
        <v>2166</v>
      </c>
      <c r="M666" s="23">
        <v>456</v>
      </c>
      <c r="N666" s="1" t="str">
        <f>+Tabla15[[#This Row],[NOMBRE DE LA CAUSA 2017]]</f>
        <v>RETENCION ILEGAL DE BIENES</v>
      </c>
    </row>
    <row r="667" spans="1:14" x14ac:dyDescent="0.25">
      <c r="A667" s="1">
        <f>+Tabla15[[#This Row],[1]]</f>
        <v>665</v>
      </c>
      <c r="B667" s="6" t="s">
        <v>2167</v>
      </c>
      <c r="C667" s="1">
        <v>1</v>
      </c>
      <c r="D667" s="1">
        <f>+IF(Tabla15[[#This Row],[NOMBRE DE LA CAUSA 2018]]=0,0,1)</f>
        <v>1</v>
      </c>
      <c r="E667" s="1">
        <f>+E666+Tabla15[[#This Row],[NOMBRE DE LA CAUSA 2019]]</f>
        <v>665</v>
      </c>
      <c r="F667" s="1">
        <f>+Tabla15[[#This Row],[0]]*Tabla15[[#This Row],[NOMBRE DE LA CAUSA 2019]]</f>
        <v>665</v>
      </c>
      <c r="G667" s="6" t="s">
        <v>775</v>
      </c>
      <c r="H667" s="6"/>
      <c r="I667" s="6"/>
      <c r="J667" s="6" t="s">
        <v>776</v>
      </c>
      <c r="K667" s="6" t="s">
        <v>772</v>
      </c>
      <c r="L667" s="7" t="s">
        <v>2168</v>
      </c>
      <c r="M667" s="23">
        <v>366</v>
      </c>
      <c r="N667" s="1" t="str">
        <f>+Tabla15[[#This Row],[NOMBRE DE LA CAUSA 2017]]</f>
        <v>RETIRO ILEGAL DE ALUMNO DE ESCUELA DE FORMACION MILITAR</v>
      </c>
    </row>
    <row r="668" spans="1:14" x14ac:dyDescent="0.25">
      <c r="A668" s="1">
        <f>+Tabla15[[#This Row],[1]]</f>
        <v>666</v>
      </c>
      <c r="B668" s="8" t="s">
        <v>2169</v>
      </c>
      <c r="C668" s="1">
        <v>1</v>
      </c>
      <c r="D668" s="1">
        <f>+IF(Tabla15[[#This Row],[NOMBRE DE LA CAUSA 2018]]=0,0,1)</f>
        <v>1</v>
      </c>
      <c r="E668" s="1">
        <f>+E667+Tabla15[[#This Row],[NOMBRE DE LA CAUSA 2019]]</f>
        <v>666</v>
      </c>
      <c r="F668" s="1">
        <f>+Tabla15[[#This Row],[0]]*Tabla15[[#This Row],[NOMBRE DE LA CAUSA 2019]]</f>
        <v>666</v>
      </c>
      <c r="G668" s="8" t="s">
        <v>775</v>
      </c>
      <c r="H668" s="6"/>
      <c r="I668" s="6"/>
      <c r="J668" s="6" t="s">
        <v>776</v>
      </c>
      <c r="K668" s="6" t="s">
        <v>772</v>
      </c>
      <c r="L668" s="10" t="s">
        <v>2170</v>
      </c>
      <c r="M668" s="23">
        <v>858</v>
      </c>
      <c r="N668" s="1" t="str">
        <f>+Tabla15[[#This Row],[NOMBRE DE LA CAUSA 2017]]</f>
        <v>REVOCATORIA DE LICENCIA DE FUNCIONAMIENTO</v>
      </c>
    </row>
    <row r="669" spans="1:14" x14ac:dyDescent="0.25">
      <c r="A669" s="1">
        <f>+Tabla15[[#This Row],[1]]</f>
        <v>667</v>
      </c>
      <c r="B669" s="8" t="s">
        <v>2171</v>
      </c>
      <c r="C669" s="1">
        <v>1</v>
      </c>
      <c r="D669" s="1">
        <f>+IF(Tabla15[[#This Row],[NOMBRE DE LA CAUSA 2018]]=0,0,1)</f>
        <v>1</v>
      </c>
      <c r="E669" s="1">
        <f>+E668+Tabla15[[#This Row],[NOMBRE DE LA CAUSA 2019]]</f>
        <v>667</v>
      </c>
      <c r="F669" s="1">
        <f>+Tabla15[[#This Row],[0]]*Tabla15[[#This Row],[NOMBRE DE LA CAUSA 2019]]</f>
        <v>667</v>
      </c>
      <c r="G669" s="6" t="s">
        <v>813</v>
      </c>
      <c r="H669" s="6" t="s">
        <v>1989</v>
      </c>
      <c r="I669" s="6"/>
      <c r="J669" s="6"/>
      <c r="K669" s="8" t="s">
        <v>772</v>
      </c>
      <c r="L669" s="10" t="s">
        <v>2172</v>
      </c>
      <c r="M669" s="23">
        <v>2288</v>
      </c>
      <c r="N669" s="1" t="str">
        <f>+Tabla15[[#This Row],[NOMBRE DE LA CAUSA 2017]]</f>
        <v>REVOCATORIA DE LICENCIAS AMBIENTALES</v>
      </c>
    </row>
    <row r="670" spans="1:14" x14ac:dyDescent="0.25">
      <c r="A670" s="1">
        <f>+Tabla15[[#This Row],[1]]</f>
        <v>668</v>
      </c>
      <c r="B670" s="6" t="s">
        <v>2173</v>
      </c>
      <c r="C670" s="1">
        <v>1</v>
      </c>
      <c r="D670" s="1">
        <f>+IF(Tabla15[[#This Row],[NOMBRE DE LA CAUSA 2018]]=0,0,1)</f>
        <v>1</v>
      </c>
      <c r="E670" s="1">
        <f>+E669+Tabla15[[#This Row],[NOMBRE DE LA CAUSA 2019]]</f>
        <v>668</v>
      </c>
      <c r="F670" s="1">
        <f>+Tabla15[[#This Row],[0]]*Tabla15[[#This Row],[NOMBRE DE LA CAUSA 2019]]</f>
        <v>668</v>
      </c>
      <c r="G670" s="6" t="s">
        <v>813</v>
      </c>
      <c r="H670" s="1" t="s">
        <v>2174</v>
      </c>
      <c r="I670" s="6"/>
      <c r="K670" s="6" t="s">
        <v>772</v>
      </c>
      <c r="L670" s="7" t="s">
        <v>2175</v>
      </c>
      <c r="M670" s="23">
        <v>2085</v>
      </c>
      <c r="N670" s="1" t="str">
        <f>+Tabla15[[#This Row],[NOMBRE DE LA CAUSA 2017]]</f>
        <v>SECUESTRO DE CIVIL</v>
      </c>
    </row>
    <row r="671" spans="1:14" x14ac:dyDescent="0.25">
      <c r="A671" s="1">
        <f>+Tabla15[[#This Row],[1]]</f>
        <v>669</v>
      </c>
      <c r="B671" s="6" t="s">
        <v>2176</v>
      </c>
      <c r="C671" s="1">
        <v>1</v>
      </c>
      <c r="D671" s="1">
        <f>+IF(Tabla15[[#This Row],[NOMBRE DE LA CAUSA 2018]]=0,0,1)</f>
        <v>1</v>
      </c>
      <c r="E671" s="1">
        <f>+E670+Tabla15[[#This Row],[NOMBRE DE LA CAUSA 2019]]</f>
        <v>669</v>
      </c>
      <c r="F671" s="1">
        <f>+Tabla15[[#This Row],[0]]*Tabla15[[#This Row],[NOMBRE DE LA CAUSA 2019]]</f>
        <v>669</v>
      </c>
      <c r="G671" s="6" t="s">
        <v>813</v>
      </c>
      <c r="H671" s="1" t="s">
        <v>2174</v>
      </c>
      <c r="I671" s="6"/>
      <c r="K671" s="6" t="s">
        <v>772</v>
      </c>
      <c r="L671" s="7" t="s">
        <v>2177</v>
      </c>
      <c r="M671" s="23">
        <v>2071</v>
      </c>
      <c r="N671" s="1" t="str">
        <f>+Tabla15[[#This Row],[NOMBRE DE LA CAUSA 2017]]</f>
        <v>SECUESTRO DE CONSCRIPTO</v>
      </c>
    </row>
    <row r="672" spans="1:14" x14ac:dyDescent="0.25">
      <c r="A672" s="1">
        <f>+Tabla15[[#This Row],[1]]</f>
        <v>670</v>
      </c>
      <c r="B672" s="6" t="s">
        <v>2178</v>
      </c>
      <c r="C672" s="1">
        <v>1</v>
      </c>
      <c r="D672" s="1">
        <f>+IF(Tabla15[[#This Row],[NOMBRE DE LA CAUSA 2018]]=0,0,1)</f>
        <v>1</v>
      </c>
      <c r="E672" s="1">
        <f>+E671+Tabla15[[#This Row],[NOMBRE DE LA CAUSA 2019]]</f>
        <v>670</v>
      </c>
      <c r="F672" s="1">
        <f>+Tabla15[[#This Row],[0]]*Tabla15[[#This Row],[NOMBRE DE LA CAUSA 2019]]</f>
        <v>670</v>
      </c>
      <c r="G672" s="6" t="s">
        <v>813</v>
      </c>
      <c r="H672" s="1" t="s">
        <v>2174</v>
      </c>
      <c r="I672" s="6"/>
      <c r="K672" s="6" t="s">
        <v>772</v>
      </c>
      <c r="L672" s="7" t="s">
        <v>2179</v>
      </c>
      <c r="M672" s="23">
        <v>2083</v>
      </c>
      <c r="N672" s="1" t="str">
        <f>+Tabla15[[#This Row],[NOMBRE DE LA CAUSA 2017]]</f>
        <v>SECUESTRO DE MIEMBRO VOLUNTARIO DE LA FUERZA PUBLICA</v>
      </c>
    </row>
    <row r="673" spans="1:14" x14ac:dyDescent="0.25">
      <c r="A673" s="1">
        <f>+Tabla15[[#This Row],[1]]</f>
        <v>671</v>
      </c>
      <c r="B673" s="6" t="s">
        <v>2180</v>
      </c>
      <c r="C673" s="1">
        <v>1</v>
      </c>
      <c r="D673" s="1">
        <f>+IF(Tabla15[[#This Row],[NOMBRE DE LA CAUSA 2018]]=0,0,1)</f>
        <v>1</v>
      </c>
      <c r="E673" s="1">
        <f>+E672+Tabla15[[#This Row],[NOMBRE DE LA CAUSA 2019]]</f>
        <v>671</v>
      </c>
      <c r="F673" s="1">
        <f>+Tabla15[[#This Row],[0]]*Tabla15[[#This Row],[NOMBRE DE LA CAUSA 2019]]</f>
        <v>671</v>
      </c>
      <c r="G673" s="6" t="s">
        <v>775</v>
      </c>
      <c r="I673" s="6"/>
      <c r="J673" s="1" t="s">
        <v>776</v>
      </c>
      <c r="K673" s="6" t="s">
        <v>772</v>
      </c>
      <c r="L673" s="7" t="s">
        <v>2181</v>
      </c>
      <c r="M673" s="23">
        <v>219</v>
      </c>
      <c r="N673" s="1" t="str">
        <f>+Tabla15[[#This Row],[NOMBRE DE LA CAUSA 2017]]</f>
        <v>SIMULACION</v>
      </c>
    </row>
    <row r="674" spans="1:14" x14ac:dyDescent="0.25">
      <c r="A674" s="1">
        <f>+Tabla15[[#This Row],[1]]</f>
        <v>672</v>
      </c>
      <c r="B674" s="6" t="s">
        <v>2182</v>
      </c>
      <c r="C674" s="1">
        <v>1</v>
      </c>
      <c r="D674" s="1">
        <f>+IF(Tabla15[[#This Row],[NOMBRE DE LA CAUSA 2018]]=0,0,1)</f>
        <v>1</v>
      </c>
      <c r="E674" s="1">
        <f>+E673+Tabla15[[#This Row],[NOMBRE DE LA CAUSA 2019]]</f>
        <v>672</v>
      </c>
      <c r="F674" s="1">
        <f>+Tabla15[[#This Row],[0]]*Tabla15[[#This Row],[NOMBRE DE LA CAUSA 2019]]</f>
        <v>672</v>
      </c>
      <c r="G674" s="6" t="s">
        <v>775</v>
      </c>
      <c r="I674" s="6"/>
      <c r="J674" s="1" t="s">
        <v>776</v>
      </c>
      <c r="K674" s="6" t="s">
        <v>772</v>
      </c>
      <c r="L674" s="7" t="s">
        <v>2183</v>
      </c>
      <c r="M674" s="23">
        <v>420</v>
      </c>
      <c r="N674" s="1" t="str">
        <f>+Tabla15[[#This Row],[NOMBRE DE LA CAUSA 2017]]</f>
        <v>SOLICITUD DE LA DIVISION MATERIAL DE BIEN INMUEBLE</v>
      </c>
    </row>
    <row r="675" spans="1:14" x14ac:dyDescent="0.25">
      <c r="A675" s="1">
        <f>+Tabla15[[#This Row],[1]]</f>
        <v>673</v>
      </c>
      <c r="B675" s="8" t="s">
        <v>2184</v>
      </c>
      <c r="C675" s="1">
        <v>1</v>
      </c>
      <c r="D675" s="1">
        <f>+IF(Tabla15[[#This Row],[NOMBRE DE LA CAUSA 2018]]=0,0,1)</f>
        <v>1</v>
      </c>
      <c r="E675" s="1">
        <f>+E674+Tabla15[[#This Row],[NOMBRE DE LA CAUSA 2019]]</f>
        <v>673</v>
      </c>
      <c r="F675" s="1">
        <f>+Tabla15[[#This Row],[0]]*Tabla15[[#This Row],[NOMBRE DE LA CAUSA 2019]]</f>
        <v>673</v>
      </c>
      <c r="G675" s="8" t="s">
        <v>775</v>
      </c>
      <c r="I675" s="6"/>
      <c r="J675" s="1" t="s">
        <v>776</v>
      </c>
      <c r="K675" s="6" t="s">
        <v>772</v>
      </c>
      <c r="L675" s="10" t="s">
        <v>2185</v>
      </c>
      <c r="M675" s="23">
        <v>2020</v>
      </c>
      <c r="N675" s="1" t="str">
        <f>+Tabla15[[#This Row],[NOMBRE DE LA CAUSA 2017]]</f>
        <v>SUBROGACION DE LOS DERECHOS DEL ASEGURADO POR RESPONSABILIDAD EN SINIESTRO</v>
      </c>
    </row>
    <row r="676" spans="1:14" x14ac:dyDescent="0.25">
      <c r="A676" s="1">
        <f>+Tabla15[[#This Row],[1]]</f>
        <v>674</v>
      </c>
      <c r="B676" s="8" t="s">
        <v>2186</v>
      </c>
      <c r="C676" s="1">
        <v>1</v>
      </c>
      <c r="D676" s="1">
        <f>+IF(Tabla15[[#This Row],[NOMBRE DE LA CAUSA 2018]]=0,0,1)</f>
        <v>1</v>
      </c>
      <c r="E676" s="1">
        <f>+E675+Tabla15[[#This Row],[NOMBRE DE LA CAUSA 2019]]</f>
        <v>674</v>
      </c>
      <c r="F676" s="1">
        <f>+Tabla15[[#This Row],[0]]*Tabla15[[#This Row],[NOMBRE DE LA CAUSA 2019]]</f>
        <v>674</v>
      </c>
      <c r="G676" s="6" t="s">
        <v>770</v>
      </c>
      <c r="I676" s="6"/>
      <c r="K676" s="8" t="s">
        <v>772</v>
      </c>
      <c r="L676" s="10" t="s">
        <v>2187</v>
      </c>
      <c r="M676" s="23">
        <v>2290</v>
      </c>
      <c r="N676" s="1" t="str">
        <f>+Tabla15[[#This Row],[NOMBRE DE LA CAUSA 2017]]</f>
        <v>SUSPENSION DE LICENCIA DE FUNCIONAMIENTO</v>
      </c>
    </row>
    <row r="677" spans="1:14" x14ac:dyDescent="0.25">
      <c r="A677" s="1">
        <f>+Tabla15[[#This Row],[1]]</f>
        <v>675</v>
      </c>
      <c r="B677" s="8" t="s">
        <v>2188</v>
      </c>
      <c r="C677" s="1">
        <v>1</v>
      </c>
      <c r="D677" s="1">
        <f>+IF(Tabla15[[#This Row],[NOMBRE DE LA CAUSA 2018]]=0,0,1)</f>
        <v>1</v>
      </c>
      <c r="E677" s="1">
        <f>+E676+Tabla15[[#This Row],[NOMBRE DE LA CAUSA 2019]]</f>
        <v>675</v>
      </c>
      <c r="F677" s="1">
        <f>+Tabla15[[#This Row],[0]]*Tabla15[[#This Row],[NOMBRE DE LA CAUSA 2019]]</f>
        <v>675</v>
      </c>
      <c r="G677" s="6" t="s">
        <v>813</v>
      </c>
      <c r="H677" s="1" t="s">
        <v>1989</v>
      </c>
      <c r="I677" s="6"/>
      <c r="K677" s="8" t="s">
        <v>772</v>
      </c>
      <c r="L677" s="10" t="s">
        <v>2189</v>
      </c>
      <c r="M677" s="23">
        <v>2289</v>
      </c>
      <c r="N677" s="1" t="str">
        <f>+Tabla15[[#This Row],[NOMBRE DE LA CAUSA 2017]]</f>
        <v>SUSPENSION DE LICENCIAS AMBIENTALES</v>
      </c>
    </row>
    <row r="678" spans="1:14" x14ac:dyDescent="0.25">
      <c r="A678" s="1">
        <f>+Tabla15[[#This Row],[1]]</f>
        <v>676</v>
      </c>
      <c r="B678" s="6" t="s">
        <v>2190</v>
      </c>
      <c r="C678" s="1">
        <v>1</v>
      </c>
      <c r="D678" s="1">
        <f>+IF(Tabla15[[#This Row],[NOMBRE DE LA CAUSA 2018]]=0,0,1)</f>
        <v>1</v>
      </c>
      <c r="E678" s="1">
        <f>+E677+Tabla15[[#This Row],[NOMBRE DE LA CAUSA 2019]]</f>
        <v>676</v>
      </c>
      <c r="F678" s="1">
        <f>+Tabla15[[#This Row],[0]]*Tabla15[[#This Row],[NOMBRE DE LA CAUSA 2019]]</f>
        <v>676</v>
      </c>
      <c r="G678" s="8" t="s">
        <v>775</v>
      </c>
      <c r="I678" s="6"/>
      <c r="J678" s="1" t="s">
        <v>776</v>
      </c>
      <c r="K678" s="6" t="s">
        <v>772</v>
      </c>
      <c r="L678" s="10" t="s">
        <v>2191</v>
      </c>
      <c r="M678" s="23">
        <v>504</v>
      </c>
      <c r="N678" s="1" t="str">
        <f>+Tabla15[[#This Row],[NOMBRE DE LA CAUSA 2017]]</f>
        <v>SUSTITUCION PATRONAL</v>
      </c>
    </row>
    <row r="679" spans="1:14" x14ac:dyDescent="0.25">
      <c r="A679" s="1">
        <f>+Tabla15[[#This Row],[1]]</f>
        <v>677</v>
      </c>
      <c r="B679" s="8" t="s">
        <v>2192</v>
      </c>
      <c r="C679" s="1">
        <v>1</v>
      </c>
      <c r="D679" s="1">
        <f>+IF(Tabla15[[#This Row],[NOMBRE DE LA CAUSA 2018]]=0,0,1)</f>
        <v>1</v>
      </c>
      <c r="E679" s="1">
        <f>+E678+Tabla15[[#This Row],[NOMBRE DE LA CAUSA 2019]]</f>
        <v>677</v>
      </c>
      <c r="F679" s="1">
        <f>+Tabla15[[#This Row],[0]]*Tabla15[[#This Row],[NOMBRE DE LA CAUSA 2019]]</f>
        <v>677</v>
      </c>
      <c r="G679" s="6" t="s">
        <v>770</v>
      </c>
      <c r="I679" s="8" t="s">
        <v>1151</v>
      </c>
      <c r="K679" s="8" t="s">
        <v>772</v>
      </c>
      <c r="L679" s="10" t="s">
        <v>2193</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2194</v>
      </c>
      <c r="C680" s="1">
        <v>1</v>
      </c>
      <c r="D680" s="1">
        <f>+IF(Tabla15[[#This Row],[NOMBRE DE LA CAUSA 2018]]=0,0,1)</f>
        <v>1</v>
      </c>
      <c r="E680" s="1">
        <f>+E679+Tabla15[[#This Row],[NOMBRE DE LA CAUSA 2019]]</f>
        <v>678</v>
      </c>
      <c r="F680" s="1">
        <f>+Tabla15[[#This Row],[0]]*Tabla15[[#This Row],[NOMBRE DE LA CAUSA 2019]]</f>
        <v>678</v>
      </c>
      <c r="G680" s="8" t="s">
        <v>775</v>
      </c>
      <c r="I680" s="6"/>
      <c r="J680" s="1" t="s">
        <v>776</v>
      </c>
      <c r="K680" s="6" t="s">
        <v>772</v>
      </c>
      <c r="L680" s="10" t="s">
        <v>2195</v>
      </c>
      <c r="M680" s="23">
        <v>2000</v>
      </c>
      <c r="N680" s="1" t="str">
        <f>+Tabla15[[#This Row],[NOMBRE DE LA CAUSA 2017]]</f>
        <v>VIA DE HECHO DE LA ADMINISTRACION</v>
      </c>
    </row>
    <row r="681" spans="1:14" x14ac:dyDescent="0.25">
      <c r="A681" s="1">
        <f>+Tabla15[[#This Row],[1]]</f>
        <v>679</v>
      </c>
      <c r="B681" s="6" t="s">
        <v>2196</v>
      </c>
      <c r="C681" s="1">
        <v>1</v>
      </c>
      <c r="D681" s="1">
        <f>+IF(Tabla15[[#This Row],[NOMBRE DE LA CAUSA 2018]]=0,0,1)</f>
        <v>1</v>
      </c>
      <c r="E681" s="1">
        <f>+E680+Tabla15[[#This Row],[NOMBRE DE LA CAUSA 2019]]</f>
        <v>679</v>
      </c>
      <c r="F681" s="1">
        <f>+Tabla15[[#This Row],[0]]*Tabla15[[#This Row],[NOMBRE DE LA CAUSA 2019]]</f>
        <v>679</v>
      </c>
      <c r="G681" s="6" t="s">
        <v>775</v>
      </c>
      <c r="I681" s="6"/>
      <c r="J681" s="1" t="s">
        <v>776</v>
      </c>
      <c r="K681" s="6" t="s">
        <v>772</v>
      </c>
      <c r="L681" s="7" t="s">
        <v>2197</v>
      </c>
      <c r="M681" s="23">
        <v>296</v>
      </c>
      <c r="N681" s="1" t="str">
        <f>+Tabla15[[#This Row],[NOMBRE DE LA CAUSA 2017]]</f>
        <v>VIOLACION A LA PROTECCION DE DATOS PERSONALES</v>
      </c>
    </row>
    <row r="682" spans="1:14" x14ac:dyDescent="0.25">
      <c r="A682" s="1">
        <f>+Tabla15[[#This Row],[1]]</f>
        <v>680</v>
      </c>
      <c r="B682" s="6" t="s">
        <v>2198</v>
      </c>
      <c r="C682" s="1">
        <v>1</v>
      </c>
      <c r="D682" s="1">
        <f>+IF(Tabla15[[#This Row],[NOMBRE DE LA CAUSA 2018]]=0,0,1)</f>
        <v>1</v>
      </c>
      <c r="E682" s="1">
        <f>+E681+Tabla15[[#This Row],[NOMBRE DE LA CAUSA 2019]]</f>
        <v>680</v>
      </c>
      <c r="F682" s="1">
        <f>+Tabla15[[#This Row],[0]]*Tabla15[[#This Row],[NOMBRE DE LA CAUSA 2019]]</f>
        <v>680</v>
      </c>
      <c r="G682" s="6" t="s">
        <v>775</v>
      </c>
      <c r="I682" s="6"/>
      <c r="J682" s="1" t="s">
        <v>776</v>
      </c>
      <c r="K682" s="6" t="s">
        <v>772</v>
      </c>
      <c r="L682" s="7" t="s">
        <v>2199</v>
      </c>
      <c r="M682" s="23">
        <v>56</v>
      </c>
      <c r="N682" s="1" t="str">
        <f>+Tabla15[[#This Row],[NOMBRE DE LA CAUSA 2017]]</f>
        <v>VIOLACION AL DEBIDO PROCESO ADMINISTRATIVO</v>
      </c>
    </row>
    <row r="683" spans="1:14" x14ac:dyDescent="0.25">
      <c r="A683" s="1">
        <f>+Tabla15[[#This Row],[1]]</f>
        <v>681</v>
      </c>
      <c r="B683" s="6" t="s">
        <v>2200</v>
      </c>
      <c r="C683" s="1">
        <v>1</v>
      </c>
      <c r="D683" s="1">
        <f>+IF(Tabla15[[#This Row],[NOMBRE DE LA CAUSA 2018]]=0,0,1)</f>
        <v>1</v>
      </c>
      <c r="E683" s="1">
        <f>+E682+Tabla15[[#This Row],[NOMBRE DE LA CAUSA 2019]]</f>
        <v>681</v>
      </c>
      <c r="F683" s="1">
        <f>+Tabla15[[#This Row],[0]]*Tabla15[[#This Row],[NOMBRE DE LA CAUSA 2019]]</f>
        <v>681</v>
      </c>
      <c r="G683" s="6" t="s">
        <v>775</v>
      </c>
      <c r="I683" s="6"/>
      <c r="J683" s="1" t="s">
        <v>776</v>
      </c>
      <c r="K683" s="6" t="s">
        <v>772</v>
      </c>
      <c r="L683" s="7" t="s">
        <v>2201</v>
      </c>
      <c r="M683" s="23">
        <v>290</v>
      </c>
      <c r="N683" s="1" t="str">
        <f>+Tabla15[[#This Row],[NOMBRE DE LA CAUSA 2017]]</f>
        <v>VIOLACION AL DERECHO DE POSTULACION A UN CARGO DE ELECCION POPULAR</v>
      </c>
    </row>
    <row r="684" spans="1:14" x14ac:dyDescent="0.25">
      <c r="A684" s="1">
        <f>+Tabla15[[#This Row],[1]]</f>
        <v>682</v>
      </c>
      <c r="B684" s="6" t="s">
        <v>2202</v>
      </c>
      <c r="C684" s="1">
        <v>1</v>
      </c>
      <c r="D684" s="1">
        <f>+IF(Tabla15[[#This Row],[NOMBRE DE LA CAUSA 2018]]=0,0,1)</f>
        <v>1</v>
      </c>
      <c r="E684" s="1">
        <f>+E683+Tabla15[[#This Row],[NOMBRE DE LA CAUSA 2019]]</f>
        <v>682</v>
      </c>
      <c r="F684" s="1">
        <f>+Tabla15[[#This Row],[0]]*Tabla15[[#This Row],[NOMBRE DE LA CAUSA 2019]]</f>
        <v>682</v>
      </c>
      <c r="G684" s="6" t="s">
        <v>775</v>
      </c>
      <c r="I684" s="6"/>
      <c r="J684" s="1" t="s">
        <v>776</v>
      </c>
      <c r="K684" s="6" t="s">
        <v>772</v>
      </c>
      <c r="L684" s="7" t="s">
        <v>2203</v>
      </c>
      <c r="M684" s="23">
        <v>231</v>
      </c>
      <c r="N684" s="1" t="str">
        <f>+Tabla15[[#This Row],[NOMBRE DE LA CAUSA 2017]]</f>
        <v>VIOLACION AL REGIMEN JURIDICO DE DERECHOS DE AUTOR</v>
      </c>
    </row>
    <row r="685" spans="1:14" x14ac:dyDescent="0.25">
      <c r="A685" s="1">
        <f>+Tabla15[[#This Row],[1]]</f>
        <v>683</v>
      </c>
      <c r="B685" s="6" t="s">
        <v>2204</v>
      </c>
      <c r="C685" s="1">
        <v>1</v>
      </c>
      <c r="D685" s="1">
        <f>+IF(Tabla15[[#This Row],[NOMBRE DE LA CAUSA 2018]]=0,0,1)</f>
        <v>1</v>
      </c>
      <c r="E685" s="1">
        <f>+E684+Tabla15[[#This Row],[NOMBRE DE LA CAUSA 2019]]</f>
        <v>683</v>
      </c>
      <c r="F685" s="1">
        <f>+Tabla15[[#This Row],[0]]*Tabla15[[#This Row],[NOMBRE DE LA CAUSA 2019]]</f>
        <v>683</v>
      </c>
      <c r="G685" s="6" t="s">
        <v>775</v>
      </c>
      <c r="I685" s="6"/>
      <c r="J685" s="1" t="s">
        <v>776</v>
      </c>
      <c r="K685" s="6" t="s">
        <v>772</v>
      </c>
      <c r="L685" s="7" t="s">
        <v>2205</v>
      </c>
      <c r="M685" s="23">
        <v>235</v>
      </c>
      <c r="N685" s="1" t="str">
        <f>+Tabla15[[#This Row],[NOMBRE DE LA CAUSA 2017]]</f>
        <v>VIOLACION AL REGIMEN JURIDICO DE PROPIEDAD INDUSTRIAL</v>
      </c>
    </row>
    <row r="686" spans="1:14" x14ac:dyDescent="0.25">
      <c r="A686" s="1">
        <f>+Tabla15[[#This Row],[1]]</f>
        <v>684</v>
      </c>
      <c r="B686" s="8" t="s">
        <v>2206</v>
      </c>
      <c r="C686" s="1">
        <v>1</v>
      </c>
      <c r="D686" s="1">
        <f>+IF(Tabla15[[#This Row],[NOMBRE DE LA CAUSA 2018]]=0,0,1)</f>
        <v>1</v>
      </c>
      <c r="E686" s="1">
        <f>+E685+Tabla15[[#This Row],[NOMBRE DE LA CAUSA 2019]]</f>
        <v>684</v>
      </c>
      <c r="F686" s="1">
        <f>+Tabla15[[#This Row],[0]]*Tabla15[[#This Row],[NOMBRE DE LA CAUSA 2019]]</f>
        <v>684</v>
      </c>
      <c r="G686" s="8" t="s">
        <v>775</v>
      </c>
      <c r="I686" s="6"/>
      <c r="J686" s="1" t="s">
        <v>776</v>
      </c>
      <c r="K686" s="6" t="s">
        <v>772</v>
      </c>
      <c r="L686" s="10" t="s">
        <v>2207</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2208</v>
      </c>
      <c r="C687" s="1">
        <v>1</v>
      </c>
      <c r="D687" s="1">
        <f>+IF(Tabla15[[#This Row],[NOMBRE DE LA CAUSA 2018]]=0,0,1)</f>
        <v>1</v>
      </c>
      <c r="E687" s="1">
        <f>+E686+Tabla15[[#This Row],[NOMBRE DE LA CAUSA 2019]]</f>
        <v>685</v>
      </c>
      <c r="F687" s="1">
        <f>+Tabla15[[#This Row],[0]]*Tabla15[[#This Row],[NOMBRE DE LA CAUSA 2019]]</f>
        <v>685</v>
      </c>
      <c r="G687" s="6" t="s">
        <v>775</v>
      </c>
      <c r="I687" s="6"/>
      <c r="J687" s="1" t="s">
        <v>776</v>
      </c>
      <c r="K687" s="6" t="s">
        <v>772</v>
      </c>
      <c r="L687" s="7" t="s">
        <v>2209</v>
      </c>
      <c r="M687" s="23">
        <v>159</v>
      </c>
      <c r="N687" s="1" t="str">
        <f>+Tabla15[[#This Row],[NOMBRE DE LA CAUSA 2017]]</f>
        <v>VIOLACION O AMENAZA A LA LIBRE COMPETENCIA ECONOMICA</v>
      </c>
    </row>
    <row r="688" spans="1:14" x14ac:dyDescent="0.25">
      <c r="A688" s="1">
        <f>+Tabla15[[#This Row],[1]]</f>
        <v>686</v>
      </c>
      <c r="B688" s="6" t="s">
        <v>2210</v>
      </c>
      <c r="C688" s="1">
        <v>1</v>
      </c>
      <c r="D688" s="1">
        <f>+IF(Tabla15[[#This Row],[NOMBRE DE LA CAUSA 2018]]=0,0,1)</f>
        <v>1</v>
      </c>
      <c r="E688" s="1">
        <f>+E687+Tabla15[[#This Row],[NOMBRE DE LA CAUSA 2019]]</f>
        <v>686</v>
      </c>
      <c r="F688" s="1">
        <f>+Tabla15[[#This Row],[0]]*Tabla15[[#This Row],[NOMBRE DE LA CAUSA 2019]]</f>
        <v>686</v>
      </c>
      <c r="G688" s="6" t="s">
        <v>775</v>
      </c>
      <c r="I688" s="6"/>
      <c r="J688" s="1" t="s">
        <v>776</v>
      </c>
      <c r="K688" s="6" t="s">
        <v>772</v>
      </c>
      <c r="L688" s="7" t="s">
        <v>2211</v>
      </c>
      <c r="M688" s="23">
        <v>161</v>
      </c>
      <c r="N688" s="1" t="str">
        <f>+Tabla15[[#This Row],[NOMBRE DE LA CAUSA 2017]]</f>
        <v>VIOLACION O AMENAZA A LA MORALIDAD ADMINISTRATIVA</v>
      </c>
    </row>
    <row r="689" spans="1:14" x14ac:dyDescent="0.25">
      <c r="A689" s="1">
        <f>+Tabla15[[#This Row],[1]]</f>
        <v>687</v>
      </c>
      <c r="B689" s="6" t="s">
        <v>2212</v>
      </c>
      <c r="C689" s="1">
        <v>1</v>
      </c>
      <c r="D689" s="1">
        <f>+IF(Tabla15[[#This Row],[NOMBRE DE LA CAUSA 2018]]=0,0,1)</f>
        <v>1</v>
      </c>
      <c r="E689" s="1">
        <f>+E688+Tabla15[[#This Row],[NOMBRE DE LA CAUSA 2019]]</f>
        <v>687</v>
      </c>
      <c r="F689" s="1">
        <f>+Tabla15[[#This Row],[0]]*Tabla15[[#This Row],[NOMBRE DE LA CAUSA 2019]]</f>
        <v>687</v>
      </c>
      <c r="G689" s="6" t="s">
        <v>775</v>
      </c>
      <c r="I689" s="6"/>
      <c r="J689" s="1" t="s">
        <v>776</v>
      </c>
      <c r="K689" s="6" t="s">
        <v>772</v>
      </c>
      <c r="L689" s="7" t="s">
        <v>2213</v>
      </c>
      <c r="M689" s="23">
        <v>179</v>
      </c>
      <c r="N689" s="1" t="str">
        <f>+Tabla15[[#This Row],[NOMBRE DE LA CAUSA 2017]]</f>
        <v>VIOLACION O AMENAZA A LA SEGURIDAD Y SALUBRIDAD PUBLICAS</v>
      </c>
    </row>
    <row r="690" spans="1:14" x14ac:dyDescent="0.25">
      <c r="A690" s="1">
        <f>+Tabla15[[#This Row],[1]]</f>
        <v>688</v>
      </c>
      <c r="B690" s="6" t="s">
        <v>2214</v>
      </c>
      <c r="C690" s="1">
        <v>1</v>
      </c>
      <c r="D690" s="1">
        <f>+IF(Tabla15[[#This Row],[NOMBRE DE LA CAUSA 2018]]=0,0,1)</f>
        <v>1</v>
      </c>
      <c r="E690" s="1">
        <f>+E689+Tabla15[[#This Row],[NOMBRE DE LA CAUSA 2019]]</f>
        <v>688</v>
      </c>
      <c r="F690" s="1">
        <f>+Tabla15[[#This Row],[0]]*Tabla15[[#This Row],[NOMBRE DE LA CAUSA 2019]]</f>
        <v>688</v>
      </c>
      <c r="G690" s="6" t="s">
        <v>775</v>
      </c>
      <c r="I690" s="6"/>
      <c r="J690" s="1" t="s">
        <v>776</v>
      </c>
      <c r="K690" s="6" t="s">
        <v>772</v>
      </c>
      <c r="L690" s="7" t="s">
        <v>2215</v>
      </c>
      <c r="M690" s="23">
        <v>260</v>
      </c>
      <c r="N690" s="1" t="str">
        <f>+Tabla15[[#This Row],[NOMBRE DE LA CAUSA 2017]]</f>
        <v>VIOLACION O AMENAZA A LOS DERECHOS DE LOS CONSUMIDORES Y USUARIOS</v>
      </c>
    </row>
    <row r="691" spans="1:14" x14ac:dyDescent="0.25">
      <c r="A691" s="1">
        <f>+Tabla15[[#This Row],[1]]</f>
        <v>689</v>
      </c>
      <c r="B691" s="6" t="s">
        <v>2216</v>
      </c>
      <c r="C691" s="1">
        <v>1</v>
      </c>
      <c r="D691" s="1">
        <f>+IF(Tabla15[[#This Row],[NOMBRE DE LA CAUSA 2018]]=0,0,1)</f>
        <v>1</v>
      </c>
      <c r="E691" s="1">
        <f>+E690+Tabla15[[#This Row],[NOMBRE DE LA CAUSA 2019]]</f>
        <v>689</v>
      </c>
      <c r="F691" s="1">
        <f>+Tabla15[[#This Row],[0]]*Tabla15[[#This Row],[NOMBRE DE LA CAUSA 2019]]</f>
        <v>689</v>
      </c>
      <c r="G691" s="6" t="s">
        <v>775</v>
      </c>
      <c r="I691" s="6"/>
      <c r="J691" s="1" t="s">
        <v>776</v>
      </c>
      <c r="K691" s="6" t="s">
        <v>772</v>
      </c>
      <c r="L691" s="7" t="s">
        <v>2217</v>
      </c>
      <c r="M691" s="23">
        <v>1978</v>
      </c>
      <c r="N691" s="1" t="str">
        <f>+Tabla15[[#This Row],[NOMBRE DE LA CAUSA 2017]]</f>
        <v>VIOLACION O AMENAZA AL GOCE DE UN AMBIENTE SANO</v>
      </c>
    </row>
    <row r="692" spans="1:14" x14ac:dyDescent="0.25">
      <c r="A692" s="1">
        <f>+Tabla15[[#This Row],[1]]</f>
        <v>690</v>
      </c>
      <c r="B692" s="6" t="s">
        <v>2218</v>
      </c>
      <c r="C692" s="1">
        <v>1</v>
      </c>
      <c r="D692" s="1">
        <f>+IF(Tabla15[[#This Row],[NOMBRE DE LA CAUSA 2018]]=0,0,1)</f>
        <v>1</v>
      </c>
      <c r="E692" s="1">
        <f>+E691+Tabla15[[#This Row],[NOMBRE DE LA CAUSA 2019]]</f>
        <v>690</v>
      </c>
      <c r="F692" s="1">
        <f>+Tabla15[[#This Row],[0]]*Tabla15[[#This Row],[NOMBRE DE LA CAUSA 2019]]</f>
        <v>690</v>
      </c>
      <c r="G692" s="6" t="s">
        <v>775</v>
      </c>
      <c r="I692" s="6"/>
      <c r="J692" s="1" t="s">
        <v>776</v>
      </c>
      <c r="K692" s="6" t="s">
        <v>772</v>
      </c>
      <c r="L692" s="7" t="s">
        <v>2219</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2220</v>
      </c>
      <c r="C693" s="1">
        <v>1</v>
      </c>
      <c r="D693" s="1">
        <f>+IF(Tabla15[[#This Row],[NOMBRE DE LA CAUSA 2018]]=0,0,1)</f>
        <v>1</v>
      </c>
      <c r="E693" s="1">
        <f>+E692+Tabla15[[#This Row],[NOMBRE DE LA CAUSA 2019]]</f>
        <v>691</v>
      </c>
      <c r="F693" s="1">
        <f>+Tabla15[[#This Row],[0]]*Tabla15[[#This Row],[NOMBRE DE LA CAUSA 2019]]</f>
        <v>691</v>
      </c>
      <c r="G693" s="6" t="s">
        <v>775</v>
      </c>
      <c r="I693" s="6"/>
      <c r="J693" s="1" t="s">
        <v>776</v>
      </c>
      <c r="K693" s="6" t="s">
        <v>772</v>
      </c>
      <c r="L693" s="7" t="s">
        <v>2221</v>
      </c>
      <c r="M693" s="23">
        <v>373</v>
      </c>
      <c r="N693" s="1" t="str">
        <f>+Tabla15[[#This Row],[NOMBRE DE LA CAUSA 2017]]</f>
        <v>VIOLACION O AMENAZA AL PATRIMONIO CULTURAL DE LA NACION</v>
      </c>
    </row>
    <row r="694" spans="1:14" x14ac:dyDescent="0.25">
      <c r="A694" s="1">
        <f>+Tabla15[[#This Row],[1]]</f>
        <v>692</v>
      </c>
      <c r="B694" s="6" t="s">
        <v>2222</v>
      </c>
      <c r="C694" s="1">
        <v>1</v>
      </c>
      <c r="D694" s="1">
        <f>+IF(Tabla15[[#This Row],[NOMBRE DE LA CAUSA 2018]]=0,0,1)</f>
        <v>1</v>
      </c>
      <c r="E694" s="1">
        <f>+E693+Tabla15[[#This Row],[NOMBRE DE LA CAUSA 2019]]</f>
        <v>692</v>
      </c>
      <c r="F694" s="1">
        <f>+Tabla15[[#This Row],[0]]*Tabla15[[#This Row],[NOMBRE DE LA CAUSA 2019]]</f>
        <v>692</v>
      </c>
      <c r="G694" s="6" t="s">
        <v>775</v>
      </c>
      <c r="I694" s="6"/>
      <c r="J694" s="1" t="s">
        <v>776</v>
      </c>
      <c r="K694" s="6" t="s">
        <v>772</v>
      </c>
      <c r="L694" s="7" t="s">
        <v>2223</v>
      </c>
      <c r="M694" s="23">
        <v>169</v>
      </c>
      <c r="N694" s="1" t="str">
        <f>+Tabla15[[#This Row],[NOMBRE DE LA CAUSA 2017]]</f>
        <v>VIOLACION O AMENAZA AL PATRIMONIO PUBLICO</v>
      </c>
    </row>
    <row r="695" spans="1:14" x14ac:dyDescent="0.25">
      <c r="A695" s="1">
        <f>+Tabla15[[#This Row],[1]]</f>
        <v>693</v>
      </c>
      <c r="B695" s="6" t="s">
        <v>2224</v>
      </c>
      <c r="C695" s="1">
        <v>1</v>
      </c>
      <c r="D695" s="1">
        <f>+IF(Tabla15[[#This Row],[NOMBRE DE LA CAUSA 2018]]=0,0,1)</f>
        <v>1</v>
      </c>
      <c r="E695" s="1">
        <f>+E694+Tabla15[[#This Row],[NOMBRE DE LA CAUSA 2019]]</f>
        <v>693</v>
      </c>
      <c r="F695" s="1">
        <f>+Tabla15[[#This Row],[0]]*Tabla15[[#This Row],[NOMBRE DE LA CAUSA 2019]]</f>
        <v>693</v>
      </c>
      <c r="G695" s="6" t="s">
        <v>775</v>
      </c>
      <c r="H695" s="6"/>
      <c r="I695" s="6"/>
      <c r="J695" s="6" t="s">
        <v>776</v>
      </c>
      <c r="K695" s="6" t="s">
        <v>772</v>
      </c>
      <c r="L695" s="7" t="s">
        <v>2225</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13" sqref="B13:F13"/>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85" t="s">
        <v>557</v>
      </c>
      <c r="C3" s="185"/>
      <c r="D3" s="185"/>
      <c r="E3" s="185"/>
      <c r="F3" s="185"/>
    </row>
    <row r="5" spans="2:6" ht="15" x14ac:dyDescent="0.2">
      <c r="B5" s="186" t="s">
        <v>560</v>
      </c>
      <c r="C5" s="187"/>
      <c r="D5" s="187"/>
      <c r="E5" s="187"/>
      <c r="F5" s="187"/>
    </row>
    <row r="7" spans="2:6" x14ac:dyDescent="0.2">
      <c r="B7" s="188" t="s">
        <v>561</v>
      </c>
      <c r="C7" s="188"/>
      <c r="D7" s="188"/>
      <c r="E7" s="188"/>
      <c r="F7" s="188"/>
    </row>
    <row r="8" spans="2:6" x14ac:dyDescent="0.2">
      <c r="B8" s="188"/>
      <c r="C8" s="188"/>
      <c r="D8" s="188"/>
      <c r="E8" s="188"/>
      <c r="F8" s="188"/>
    </row>
    <row r="9" spans="2:6" x14ac:dyDescent="0.2">
      <c r="B9" s="188"/>
      <c r="C9" s="188"/>
      <c r="D9" s="188"/>
      <c r="E9" s="188"/>
      <c r="F9" s="188"/>
    </row>
    <row r="10" spans="2:6" x14ac:dyDescent="0.2">
      <c r="B10" s="188"/>
      <c r="C10" s="188"/>
      <c r="D10" s="188"/>
      <c r="E10" s="188"/>
      <c r="F10" s="188"/>
    </row>
    <row r="11" spans="2:6" x14ac:dyDescent="0.2">
      <c r="B11" s="188"/>
      <c r="C11" s="188"/>
      <c r="D11" s="188"/>
      <c r="E11" s="188"/>
      <c r="F11" s="188"/>
    </row>
    <row r="13" spans="2:6" ht="57.95" customHeight="1" x14ac:dyDescent="0.2">
      <c r="B13" s="186" t="s">
        <v>562</v>
      </c>
      <c r="C13" s="187"/>
      <c r="D13" s="187"/>
      <c r="E13" s="187"/>
      <c r="F13" s="187"/>
    </row>
    <row r="15" spans="2:6" x14ac:dyDescent="0.2">
      <c r="B15" s="189"/>
      <c r="C15" s="189"/>
      <c r="D15" s="189"/>
      <c r="E15" s="189"/>
      <c r="F15" s="189"/>
    </row>
    <row r="16" spans="2:6" x14ac:dyDescent="0.2">
      <c r="B16" s="189"/>
      <c r="C16" s="189"/>
      <c r="D16" s="189"/>
      <c r="E16" s="189"/>
      <c r="F16" s="189"/>
    </row>
    <row r="17" spans="2:6" x14ac:dyDescent="0.2">
      <c r="B17" s="189"/>
      <c r="C17" s="189"/>
      <c r="D17" s="189"/>
      <c r="E17" s="189"/>
      <c r="F17" s="189"/>
    </row>
    <row r="18" spans="2:6" x14ac:dyDescent="0.2">
      <c r="B18" s="189"/>
      <c r="C18" s="189"/>
      <c r="D18" s="189"/>
      <c r="E18" s="189"/>
      <c r="F18" s="189"/>
    </row>
    <row r="19" spans="2:6" x14ac:dyDescent="0.2">
      <c r="B19" s="189"/>
      <c r="C19" s="189"/>
      <c r="D19" s="189"/>
      <c r="E19" s="189"/>
      <c r="F19" s="189"/>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92"/>
      <c r="C1" s="192"/>
    </row>
    <row r="3" spans="2:12" ht="22.5" x14ac:dyDescent="0.3">
      <c r="B3" s="193" t="s">
        <v>563</v>
      </c>
      <c r="C3" s="191"/>
      <c r="D3" s="191"/>
      <c r="E3" s="191"/>
      <c r="F3" s="191"/>
      <c r="G3" s="191"/>
      <c r="H3" s="191"/>
      <c r="I3" s="191"/>
      <c r="J3" s="191"/>
      <c r="K3" s="191"/>
      <c r="L3" s="191"/>
    </row>
    <row r="4" spans="2:12" ht="18" x14ac:dyDescent="0.25">
      <c r="B4" s="190" t="s">
        <v>564</v>
      </c>
      <c r="C4" s="191"/>
      <c r="D4" s="191"/>
      <c r="E4" s="191"/>
      <c r="F4" s="191"/>
      <c r="G4" s="191"/>
      <c r="H4" s="191"/>
      <c r="I4" s="191"/>
      <c r="J4" s="191"/>
      <c r="K4" s="191"/>
      <c r="L4" s="191"/>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94" t="s">
        <v>565</v>
      </c>
      <c r="C3" s="194"/>
      <c r="D3" s="194"/>
      <c r="E3" s="194"/>
      <c r="F3" s="195"/>
      <c r="G3" s="195"/>
      <c r="H3" s="195"/>
      <c r="I3" s="195"/>
    </row>
    <row r="4" spans="2:9" x14ac:dyDescent="0.2">
      <c r="B4" s="194"/>
      <c r="C4" s="194"/>
      <c r="D4" s="194"/>
      <c r="E4" s="194"/>
      <c r="F4" s="195"/>
      <c r="G4" s="195"/>
      <c r="H4" s="195"/>
      <c r="I4" s="195"/>
    </row>
    <row r="5" spans="2:9" x14ac:dyDescent="0.2">
      <c r="B5" s="196" t="s">
        <v>566</v>
      </c>
      <c r="C5" s="196"/>
      <c r="D5" s="196"/>
      <c r="E5" s="196"/>
      <c r="F5" s="196"/>
      <c r="G5" s="196"/>
      <c r="H5" s="196"/>
      <c r="I5" s="196"/>
    </row>
    <row r="6" spans="2:9" x14ac:dyDescent="0.2">
      <c r="B6" s="196"/>
      <c r="C6" s="196"/>
      <c r="D6" s="196"/>
      <c r="E6" s="196"/>
      <c r="F6" s="196"/>
      <c r="G6" s="196"/>
      <c r="H6" s="196"/>
      <c r="I6" s="196"/>
    </row>
    <row r="7" spans="2:9" x14ac:dyDescent="0.2">
      <c r="B7" s="196"/>
      <c r="C7" s="196"/>
      <c r="D7" s="196"/>
      <c r="E7" s="196"/>
      <c r="F7" s="196"/>
      <c r="G7" s="196"/>
      <c r="H7" s="196"/>
      <c r="I7" s="196"/>
    </row>
    <row r="8" spans="2:9" x14ac:dyDescent="0.2">
      <c r="B8" s="196"/>
      <c r="C8" s="196"/>
      <c r="D8" s="196"/>
      <c r="E8" s="196"/>
      <c r="F8" s="196"/>
      <c r="G8" s="196"/>
      <c r="H8" s="196"/>
      <c r="I8" s="196"/>
    </row>
    <row r="9" spans="2:9" x14ac:dyDescent="0.2">
      <c r="B9" s="196"/>
      <c r="C9" s="196"/>
      <c r="D9" s="196"/>
      <c r="E9" s="196"/>
      <c r="F9" s="196"/>
      <c r="G9" s="196"/>
      <c r="H9" s="196"/>
      <c r="I9" s="196"/>
    </row>
    <row r="10" spans="2:9" x14ac:dyDescent="0.2">
      <c r="B10" s="196"/>
      <c r="C10" s="196"/>
      <c r="D10" s="196"/>
      <c r="E10" s="196"/>
      <c r="F10" s="196"/>
      <c r="G10" s="196"/>
      <c r="H10" s="196"/>
      <c r="I10" s="196"/>
    </row>
    <row r="11" spans="2:9" x14ac:dyDescent="0.2">
      <c r="B11" s="196"/>
      <c r="C11" s="196"/>
      <c r="D11" s="196"/>
      <c r="E11" s="196"/>
      <c r="F11" s="196"/>
      <c r="G11" s="196"/>
      <c r="H11" s="196"/>
      <c r="I11" s="196"/>
    </row>
    <row r="12" spans="2:9" x14ac:dyDescent="0.2">
      <c r="B12" s="196"/>
      <c r="C12" s="196"/>
      <c r="D12" s="196"/>
      <c r="E12" s="196"/>
      <c r="F12" s="196"/>
      <c r="G12" s="196"/>
      <c r="H12" s="196"/>
      <c r="I12" s="196"/>
    </row>
    <row r="13" spans="2:9" x14ac:dyDescent="0.2">
      <c r="B13" s="196"/>
      <c r="C13" s="196"/>
      <c r="D13" s="196"/>
      <c r="E13" s="196"/>
      <c r="F13" s="196"/>
      <c r="G13" s="196"/>
      <c r="H13" s="196"/>
      <c r="I13" s="196"/>
    </row>
    <row r="14" spans="2:9" x14ac:dyDescent="0.2">
      <c r="B14" s="196"/>
      <c r="C14" s="196"/>
      <c r="D14" s="196"/>
      <c r="E14" s="196"/>
      <c r="F14" s="196"/>
      <c r="G14" s="196"/>
      <c r="H14" s="196"/>
      <c r="I14" s="196"/>
    </row>
    <row r="15" spans="2:9" x14ac:dyDescent="0.2">
      <c r="B15" s="196"/>
      <c r="C15" s="196"/>
      <c r="D15" s="196"/>
      <c r="E15" s="196"/>
      <c r="F15" s="196"/>
      <c r="G15" s="196"/>
      <c r="H15" s="196"/>
      <c r="I15" s="196"/>
    </row>
    <row r="16" spans="2:9" x14ac:dyDescent="0.2">
      <c r="B16" s="196"/>
      <c r="C16" s="196"/>
      <c r="D16" s="196"/>
      <c r="E16" s="196"/>
      <c r="F16" s="196"/>
      <c r="G16" s="196"/>
      <c r="H16" s="196"/>
      <c r="I16" s="196"/>
    </row>
    <row r="17" spans="2:9" x14ac:dyDescent="0.2">
      <c r="B17" s="196"/>
      <c r="C17" s="196"/>
      <c r="D17" s="196"/>
      <c r="E17" s="196"/>
      <c r="F17" s="196"/>
      <c r="G17" s="196"/>
      <c r="H17" s="196"/>
      <c r="I17" s="196"/>
    </row>
    <row r="18" spans="2:9" x14ac:dyDescent="0.2">
      <c r="B18" s="196"/>
      <c r="C18" s="196"/>
      <c r="D18" s="196"/>
      <c r="E18" s="196"/>
      <c r="F18" s="196"/>
      <c r="G18" s="196"/>
      <c r="H18" s="196"/>
      <c r="I18" s="196"/>
    </row>
    <row r="19" spans="2:9" x14ac:dyDescent="0.2">
      <c r="B19" s="197"/>
      <c r="C19" s="197"/>
      <c r="D19" s="197"/>
      <c r="E19" s="197"/>
      <c r="F19" s="197"/>
      <c r="G19" s="197"/>
      <c r="H19" s="197"/>
      <c r="I19" s="197"/>
    </row>
    <row r="20" spans="2:9" x14ac:dyDescent="0.2">
      <c r="B20" s="197"/>
      <c r="C20" s="197"/>
      <c r="D20" s="197"/>
      <c r="E20" s="197"/>
      <c r="F20" s="197"/>
      <c r="G20" s="197"/>
      <c r="H20" s="197"/>
      <c r="I20" s="197"/>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topLeftCell="A15"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98" t="s">
        <v>567</v>
      </c>
      <c r="C3" s="198"/>
      <c r="D3" s="198"/>
      <c r="E3" s="198"/>
      <c r="F3" s="198"/>
      <c r="G3" s="199"/>
      <c r="H3" s="199"/>
      <c r="I3" s="199"/>
      <c r="J3" s="199"/>
    </row>
    <row r="5" spans="2:10" x14ac:dyDescent="0.2">
      <c r="B5" s="204" t="s">
        <v>568</v>
      </c>
      <c r="C5" s="204"/>
      <c r="D5" s="204"/>
      <c r="E5" s="204"/>
      <c r="F5" s="204"/>
      <c r="G5" s="205"/>
      <c r="H5" s="205"/>
      <c r="I5" s="205"/>
      <c r="J5" s="205"/>
    </row>
    <row r="6" spans="2:10" x14ac:dyDescent="0.2">
      <c r="B6" s="204"/>
      <c r="C6" s="204"/>
      <c r="D6" s="204"/>
      <c r="E6" s="204"/>
      <c r="F6" s="204"/>
      <c r="G6" s="205"/>
      <c r="H6" s="205"/>
      <c r="I6" s="205"/>
      <c r="J6" s="205"/>
    </row>
    <row r="7" spans="2:10" x14ac:dyDescent="0.2">
      <c r="B7" s="204"/>
      <c r="C7" s="204"/>
      <c r="D7" s="204"/>
      <c r="E7" s="204"/>
      <c r="F7" s="204"/>
      <c r="G7" s="205"/>
      <c r="H7" s="205"/>
      <c r="I7" s="205"/>
      <c r="J7" s="205"/>
    </row>
    <row r="8" spans="2:10" x14ac:dyDescent="0.2">
      <c r="B8" s="204"/>
      <c r="C8" s="204"/>
      <c r="D8" s="204"/>
      <c r="E8" s="204"/>
      <c r="F8" s="204"/>
      <c r="G8" s="205"/>
      <c r="H8" s="205"/>
      <c r="I8" s="205"/>
      <c r="J8" s="205"/>
    </row>
    <row r="9" spans="2:10" x14ac:dyDescent="0.2">
      <c r="B9" s="205"/>
      <c r="C9" s="205"/>
      <c r="D9" s="205"/>
      <c r="E9" s="205"/>
      <c r="F9" s="205"/>
      <c r="G9" s="205"/>
      <c r="H9" s="205"/>
      <c r="I9" s="205"/>
      <c r="J9" s="205"/>
    </row>
    <row r="10" spans="2:10" x14ac:dyDescent="0.2">
      <c r="B10" s="205"/>
      <c r="C10" s="205"/>
      <c r="D10" s="205"/>
      <c r="E10" s="205"/>
      <c r="F10" s="205"/>
      <c r="G10" s="205"/>
      <c r="H10" s="205"/>
      <c r="I10" s="205"/>
      <c r="J10" s="205"/>
    </row>
    <row r="20" spans="2:10" x14ac:dyDescent="0.2">
      <c r="B20" s="75" t="s">
        <v>569</v>
      </c>
    </row>
    <row r="22" spans="2:10" x14ac:dyDescent="0.2">
      <c r="B22" s="200" t="s">
        <v>570</v>
      </c>
      <c r="C22" s="201"/>
      <c r="D22" s="202"/>
      <c r="E22" s="202"/>
      <c r="F22" s="202"/>
      <c r="G22" s="200" t="s">
        <v>571</v>
      </c>
      <c r="H22" s="201"/>
      <c r="I22" s="201"/>
      <c r="J22" s="202"/>
    </row>
    <row r="23" spans="2:10" x14ac:dyDescent="0.2">
      <c r="B23" s="208" t="s">
        <v>572</v>
      </c>
      <c r="C23" s="209"/>
      <c r="D23" s="202"/>
      <c r="E23" s="202"/>
      <c r="F23" s="202"/>
      <c r="G23" s="203" t="s">
        <v>573</v>
      </c>
      <c r="H23" s="191"/>
      <c r="I23" s="191"/>
      <c r="J23" s="202"/>
    </row>
    <row r="24" spans="2:10" x14ac:dyDescent="0.2">
      <c r="B24" s="210" t="s">
        <v>574</v>
      </c>
      <c r="C24" s="211"/>
      <c r="D24" s="202"/>
      <c r="E24" s="202"/>
      <c r="F24" s="202"/>
      <c r="G24" s="206" t="s">
        <v>575</v>
      </c>
      <c r="H24" s="207"/>
      <c r="I24" s="207"/>
      <c r="J24" s="202"/>
    </row>
    <row r="25" spans="2:10" x14ac:dyDescent="0.2">
      <c r="B25" s="208" t="s">
        <v>576</v>
      </c>
      <c r="C25" s="209"/>
      <c r="D25" s="209"/>
      <c r="E25" s="209"/>
      <c r="F25" s="212"/>
      <c r="G25" s="203" t="s">
        <v>577</v>
      </c>
      <c r="H25" s="191"/>
      <c r="I25" s="191"/>
      <c r="J25" s="191"/>
    </row>
    <row r="26" spans="2:10" x14ac:dyDescent="0.2">
      <c r="B26" s="210" t="s">
        <v>578</v>
      </c>
      <c r="C26" s="211"/>
      <c r="D26" s="202"/>
      <c r="E26" s="202"/>
      <c r="F26" s="202"/>
      <c r="G26" s="206" t="s">
        <v>579</v>
      </c>
      <c r="H26" s="207"/>
      <c r="I26" s="207"/>
      <c r="J26" s="202"/>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44"/>
  <sheetViews>
    <sheetView showGridLines="0" tabSelected="1" topLeftCell="E6" zoomScale="72" zoomScaleNormal="70" workbookViewId="0">
      <pane ySplit="1" topLeftCell="A15" activePane="bottomLeft" state="frozen"/>
      <selection activeCell="D6" sqref="D6"/>
      <selection pane="bottomLeft" activeCell="P11" sqref="P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244" t="s">
        <v>580</v>
      </c>
      <c r="C4" s="245"/>
      <c r="D4" s="245"/>
      <c r="E4" s="59"/>
      <c r="F4" s="59"/>
      <c r="G4" s="60"/>
      <c r="H4" s="48"/>
      <c r="I4" s="48"/>
      <c r="L4" s="61"/>
      <c r="Q4" s="44"/>
    </row>
    <row r="5" spans="2:17" ht="22.5" x14ac:dyDescent="0.2">
      <c r="B5" s="59"/>
      <c r="C5" s="59"/>
      <c r="D5" s="59"/>
      <c r="E5" s="59"/>
      <c r="F5" s="59"/>
      <c r="G5" s="60"/>
      <c r="H5" s="48"/>
      <c r="I5" s="48"/>
      <c r="L5" s="61"/>
      <c r="Q5" s="44"/>
    </row>
    <row r="6" spans="2:17" ht="22.5" x14ac:dyDescent="0.2">
      <c r="B6" s="62" t="s">
        <v>581</v>
      </c>
      <c r="C6" s="61"/>
      <c r="D6" s="61"/>
      <c r="E6" s="61"/>
      <c r="F6" s="61"/>
      <c r="G6" s="61"/>
      <c r="L6" s="61"/>
      <c r="Q6" s="44"/>
    </row>
    <row r="7" spans="2:17" ht="14.25" customHeight="1" x14ac:dyDescent="0.2">
      <c r="B7" s="246" t="s">
        <v>3</v>
      </c>
      <c r="C7" s="239" t="s">
        <v>582</v>
      </c>
      <c r="D7" s="238" t="s">
        <v>583</v>
      </c>
      <c r="E7" s="239" t="s">
        <v>584</v>
      </c>
      <c r="F7" s="238" t="s">
        <v>585</v>
      </c>
      <c r="G7" s="239" t="s">
        <v>586</v>
      </c>
      <c r="H7" s="239" t="s">
        <v>587</v>
      </c>
      <c r="I7" s="239" t="s">
        <v>588</v>
      </c>
      <c r="J7" s="242" t="s">
        <v>589</v>
      </c>
      <c r="K7" s="243"/>
      <c r="L7" s="238" t="s">
        <v>590</v>
      </c>
      <c r="M7" s="238" t="s">
        <v>591</v>
      </c>
      <c r="N7" s="239" t="s">
        <v>592</v>
      </c>
      <c r="O7" s="238" t="s">
        <v>593</v>
      </c>
      <c r="P7" s="241" t="s">
        <v>594</v>
      </c>
      <c r="Q7" s="238" t="s">
        <v>4</v>
      </c>
    </row>
    <row r="8" spans="2:17" x14ac:dyDescent="0.2">
      <c r="B8" s="243"/>
      <c r="C8" s="240"/>
      <c r="D8" s="239"/>
      <c r="E8" s="240"/>
      <c r="F8" s="239"/>
      <c r="G8" s="240"/>
      <c r="H8" s="240"/>
      <c r="I8" s="240"/>
      <c r="J8" s="64" t="s">
        <v>595</v>
      </c>
      <c r="K8" s="64" t="s">
        <v>596</v>
      </c>
      <c r="L8" s="239"/>
      <c r="M8" s="239"/>
      <c r="N8" s="240"/>
      <c r="O8" s="239"/>
      <c r="P8" s="241"/>
      <c r="Q8" s="239"/>
    </row>
    <row r="9" spans="2:17" ht="15" x14ac:dyDescent="0.2">
      <c r="B9" s="65" t="s">
        <v>597</v>
      </c>
      <c r="C9" s="118" t="s">
        <v>597</v>
      </c>
      <c r="D9" s="66" t="s">
        <v>597</v>
      </c>
      <c r="E9" s="122" t="s">
        <v>597</v>
      </c>
      <c r="F9" s="66" t="s">
        <v>597</v>
      </c>
      <c r="G9" s="66" t="s">
        <v>597</v>
      </c>
      <c r="H9" s="66" t="s">
        <v>597</v>
      </c>
      <c r="I9" s="66" t="s">
        <v>597</v>
      </c>
      <c r="J9" s="213" t="s">
        <v>597</v>
      </c>
      <c r="K9" s="214"/>
      <c r="L9" s="66"/>
      <c r="M9" s="66" t="s">
        <v>597</v>
      </c>
      <c r="N9" s="66" t="s">
        <v>597</v>
      </c>
      <c r="O9" s="66" t="s">
        <v>597</v>
      </c>
      <c r="P9" s="66" t="s">
        <v>597</v>
      </c>
      <c r="Q9" s="66" t="s">
        <v>597</v>
      </c>
    </row>
    <row r="10" spans="2:17" ht="199.5" x14ac:dyDescent="0.2">
      <c r="B10" s="221" t="s">
        <v>9</v>
      </c>
      <c r="C10" s="219" t="s">
        <v>606</v>
      </c>
      <c r="D10" s="223" t="s">
        <v>2228</v>
      </c>
      <c r="E10" s="226" t="s">
        <v>2229</v>
      </c>
      <c r="F10" s="69">
        <v>1</v>
      </c>
      <c r="G10" s="126" t="s">
        <v>33</v>
      </c>
      <c r="H10" s="127" t="s">
        <v>612</v>
      </c>
      <c r="I10" s="128" t="s">
        <v>613</v>
      </c>
      <c r="J10" s="129">
        <v>46023</v>
      </c>
      <c r="K10" s="129">
        <v>46752</v>
      </c>
      <c r="L10" s="126">
        <v>1</v>
      </c>
      <c r="M10" s="127" t="s">
        <v>17</v>
      </c>
      <c r="N10" s="127" t="s">
        <v>607</v>
      </c>
      <c r="O10" s="127" t="s">
        <v>2239</v>
      </c>
      <c r="P10" s="127" t="s">
        <v>608</v>
      </c>
      <c r="Q10" s="127" t="s">
        <v>10</v>
      </c>
    </row>
    <row r="11" spans="2:17" ht="256.5" x14ac:dyDescent="0.2">
      <c r="B11" s="222"/>
      <c r="C11" s="219"/>
      <c r="D11" s="224"/>
      <c r="E11" s="227"/>
      <c r="F11" s="69">
        <v>2</v>
      </c>
      <c r="G11" s="131" t="s">
        <v>33</v>
      </c>
      <c r="H11" s="127" t="s">
        <v>612</v>
      </c>
      <c r="I11" s="128" t="s">
        <v>614</v>
      </c>
      <c r="J11" s="129">
        <v>46023</v>
      </c>
      <c r="K11" s="129">
        <v>46752</v>
      </c>
      <c r="L11" s="126">
        <v>1</v>
      </c>
      <c r="M11" s="127" t="s">
        <v>34</v>
      </c>
      <c r="N11" s="127" t="s">
        <v>615</v>
      </c>
      <c r="O11" s="127" t="s">
        <v>616</v>
      </c>
      <c r="P11" s="127" t="s">
        <v>617</v>
      </c>
      <c r="Q11" s="127" t="s">
        <v>10</v>
      </c>
    </row>
    <row r="12" spans="2:17" ht="409.5" x14ac:dyDescent="0.2">
      <c r="B12" s="222"/>
      <c r="C12" s="219"/>
      <c r="D12" s="224"/>
      <c r="E12" s="228" t="s">
        <v>2230</v>
      </c>
      <c r="F12" s="128">
        <v>1</v>
      </c>
      <c r="G12" s="132" t="s">
        <v>33</v>
      </c>
      <c r="H12" s="133" t="s">
        <v>2245</v>
      </c>
      <c r="I12" s="134" t="s">
        <v>2231</v>
      </c>
      <c r="J12" s="135">
        <v>46023</v>
      </c>
      <c r="K12" s="135">
        <v>46752</v>
      </c>
      <c r="L12" s="132">
        <v>1</v>
      </c>
      <c r="M12" s="136" t="s">
        <v>12</v>
      </c>
      <c r="N12" s="136" t="s">
        <v>607</v>
      </c>
      <c r="O12" s="136" t="s">
        <v>2240</v>
      </c>
      <c r="P12" s="127" t="s">
        <v>608</v>
      </c>
      <c r="Q12" s="136" t="s">
        <v>8</v>
      </c>
    </row>
    <row r="13" spans="2:17" ht="299.25" x14ac:dyDescent="0.2">
      <c r="B13" s="222"/>
      <c r="C13" s="220"/>
      <c r="D13" s="225"/>
      <c r="E13" s="229"/>
      <c r="F13" s="128">
        <v>2</v>
      </c>
      <c r="G13" s="126" t="s">
        <v>33</v>
      </c>
      <c r="H13" s="127" t="s">
        <v>2232</v>
      </c>
      <c r="I13" s="128" t="s">
        <v>609</v>
      </c>
      <c r="J13" s="129">
        <v>46023</v>
      </c>
      <c r="K13" s="129">
        <v>46752</v>
      </c>
      <c r="L13" s="126">
        <v>1</v>
      </c>
      <c r="M13" s="127" t="s">
        <v>34</v>
      </c>
      <c r="N13" s="127" t="s">
        <v>610</v>
      </c>
      <c r="O13" s="127" t="s">
        <v>611</v>
      </c>
      <c r="P13" s="127" t="s">
        <v>608</v>
      </c>
      <c r="Q13" s="127" t="s">
        <v>10</v>
      </c>
    </row>
    <row r="14" spans="2:17" ht="313.5" x14ac:dyDescent="0.2">
      <c r="B14" s="230" t="s">
        <v>9</v>
      </c>
      <c r="C14" s="232" t="s">
        <v>598</v>
      </c>
      <c r="D14" s="234" t="s">
        <v>599</v>
      </c>
      <c r="E14" s="237" t="s">
        <v>2241</v>
      </c>
      <c r="F14" s="121">
        <v>1</v>
      </c>
      <c r="G14" s="68" t="s">
        <v>5</v>
      </c>
      <c r="H14" s="68"/>
      <c r="I14" s="77"/>
      <c r="J14" s="78">
        <v>46023</v>
      </c>
      <c r="K14" s="78">
        <v>46752</v>
      </c>
      <c r="L14" s="70">
        <v>1</v>
      </c>
      <c r="M14" s="67" t="s">
        <v>34</v>
      </c>
      <c r="N14" s="68" t="s">
        <v>600</v>
      </c>
      <c r="O14" s="167" t="s">
        <v>601</v>
      </c>
      <c r="P14" s="71" t="s">
        <v>602</v>
      </c>
      <c r="Q14" s="72" t="s">
        <v>14</v>
      </c>
    </row>
    <row r="15" spans="2:17" ht="156.75" x14ac:dyDescent="0.2">
      <c r="B15" s="231"/>
      <c r="C15" s="233"/>
      <c r="D15" s="235"/>
      <c r="E15" s="216"/>
      <c r="F15" s="138">
        <v>2</v>
      </c>
      <c r="G15" s="136" t="s">
        <v>33</v>
      </c>
      <c r="H15" s="139" t="s">
        <v>603</v>
      </c>
      <c r="I15" s="134" t="s">
        <v>604</v>
      </c>
      <c r="J15" s="78">
        <v>46023</v>
      </c>
      <c r="K15" s="78">
        <v>46752</v>
      </c>
      <c r="L15" s="70">
        <v>1</v>
      </c>
      <c r="M15" s="136" t="s">
        <v>17</v>
      </c>
      <c r="N15" s="136"/>
      <c r="O15" s="168" t="s">
        <v>605</v>
      </c>
      <c r="P15" s="127" t="s">
        <v>602</v>
      </c>
      <c r="Q15" s="136" t="s">
        <v>10</v>
      </c>
    </row>
    <row r="16" spans="2:17" ht="213.75" x14ac:dyDescent="0.2">
      <c r="B16" s="231"/>
      <c r="C16" s="233"/>
      <c r="D16" s="236"/>
      <c r="E16" s="217"/>
      <c r="F16" s="130">
        <v>3</v>
      </c>
      <c r="G16" s="140" t="s">
        <v>30</v>
      </c>
      <c r="H16" s="154"/>
      <c r="I16" s="134"/>
      <c r="J16" s="78">
        <v>46023</v>
      </c>
      <c r="K16" s="78">
        <v>46752</v>
      </c>
      <c r="L16" s="69">
        <v>1</v>
      </c>
      <c r="M16" s="140" t="s">
        <v>34</v>
      </c>
      <c r="N16" s="136" t="s">
        <v>2226</v>
      </c>
      <c r="O16" s="168" t="s">
        <v>2246</v>
      </c>
      <c r="P16" s="127" t="s">
        <v>602</v>
      </c>
      <c r="Q16" s="136" t="s">
        <v>10</v>
      </c>
    </row>
    <row r="17" spans="2:17" ht="256.5" customHeight="1" x14ac:dyDescent="0.2">
      <c r="B17" s="223" t="s">
        <v>9</v>
      </c>
      <c r="C17" s="218" t="s">
        <v>618</v>
      </c>
      <c r="D17" s="218" t="s">
        <v>2227</v>
      </c>
      <c r="E17" s="215" t="s">
        <v>2242</v>
      </c>
      <c r="F17" s="215">
        <v>1</v>
      </c>
      <c r="G17" s="215" t="s">
        <v>33</v>
      </c>
      <c r="H17" s="218" t="s">
        <v>2243</v>
      </c>
      <c r="I17" s="124" t="s">
        <v>619</v>
      </c>
      <c r="J17" s="141">
        <v>46023</v>
      </c>
      <c r="K17" s="141">
        <v>46752</v>
      </c>
      <c r="L17" s="70">
        <v>1</v>
      </c>
      <c r="M17" s="119" t="s">
        <v>6</v>
      </c>
      <c r="N17" s="72"/>
      <c r="O17" s="169" t="s">
        <v>620</v>
      </c>
      <c r="P17" s="120" t="s">
        <v>621</v>
      </c>
      <c r="Q17" s="70" t="s">
        <v>10</v>
      </c>
    </row>
    <row r="18" spans="2:17" ht="185.25" x14ac:dyDescent="0.2">
      <c r="B18" s="224"/>
      <c r="C18" s="219"/>
      <c r="D18" s="219"/>
      <c r="E18" s="216"/>
      <c r="F18" s="216"/>
      <c r="G18" s="216"/>
      <c r="H18" s="219"/>
      <c r="I18" s="142" t="s">
        <v>2238</v>
      </c>
      <c r="J18" s="143">
        <v>46023</v>
      </c>
      <c r="K18" s="144">
        <v>46752</v>
      </c>
      <c r="L18" s="145">
        <v>2</v>
      </c>
      <c r="M18" s="146" t="s">
        <v>622</v>
      </c>
      <c r="N18" s="146" t="s">
        <v>607</v>
      </c>
      <c r="O18" s="170" t="s">
        <v>623</v>
      </c>
      <c r="P18" s="147" t="s">
        <v>602</v>
      </c>
      <c r="Q18" s="146" t="s">
        <v>28</v>
      </c>
    </row>
    <row r="19" spans="2:17" ht="356.25" x14ac:dyDescent="0.2">
      <c r="B19" s="224"/>
      <c r="C19" s="219"/>
      <c r="D19" s="219"/>
      <c r="E19" s="216"/>
      <c r="F19" s="217"/>
      <c r="G19" s="217"/>
      <c r="H19" s="220"/>
      <c r="I19" s="151" t="s">
        <v>2237</v>
      </c>
      <c r="J19" s="143">
        <v>46023</v>
      </c>
      <c r="K19" s="144">
        <v>46752</v>
      </c>
      <c r="L19" s="153">
        <v>3</v>
      </c>
      <c r="M19" s="142" t="s">
        <v>34</v>
      </c>
      <c r="N19" s="152" t="s">
        <v>2233</v>
      </c>
      <c r="O19" s="171" t="s">
        <v>2234</v>
      </c>
      <c r="P19" s="142" t="s">
        <v>2235</v>
      </c>
      <c r="Q19" s="152" t="s">
        <v>24</v>
      </c>
    </row>
    <row r="20" spans="2:17" ht="409.5" x14ac:dyDescent="0.2">
      <c r="B20" s="224"/>
      <c r="C20" s="219"/>
      <c r="D20" s="219"/>
      <c r="E20" s="217"/>
      <c r="F20" s="157">
        <v>2</v>
      </c>
      <c r="G20" s="158" t="s">
        <v>30</v>
      </c>
      <c r="H20" s="158"/>
      <c r="I20" s="159" t="s">
        <v>2248</v>
      </c>
      <c r="J20" s="160">
        <v>46023</v>
      </c>
      <c r="K20" s="160">
        <v>46752</v>
      </c>
      <c r="L20" s="161">
        <v>1</v>
      </c>
      <c r="M20" s="162" t="s">
        <v>34</v>
      </c>
      <c r="N20" s="158" t="s">
        <v>20</v>
      </c>
      <c r="O20" s="172" t="s">
        <v>2247</v>
      </c>
      <c r="P20" s="163" t="s">
        <v>602</v>
      </c>
      <c r="Q20" s="164" t="s">
        <v>20</v>
      </c>
    </row>
    <row r="21" spans="2:17" ht="356.25" x14ac:dyDescent="0.2">
      <c r="B21" s="225"/>
      <c r="C21" s="220"/>
      <c r="D21" s="220"/>
      <c r="E21" s="150" t="s">
        <v>2236</v>
      </c>
      <c r="F21" s="137">
        <v>1</v>
      </c>
      <c r="G21" s="137" t="s">
        <v>33</v>
      </c>
      <c r="H21" s="148" t="s">
        <v>624</v>
      </c>
      <c r="I21" s="123" t="s">
        <v>625</v>
      </c>
      <c r="J21" s="149">
        <v>46023</v>
      </c>
      <c r="K21" s="149">
        <v>46752</v>
      </c>
      <c r="L21" s="148">
        <v>1</v>
      </c>
      <c r="M21" s="148" t="s">
        <v>626</v>
      </c>
      <c r="N21" s="125"/>
      <c r="O21" s="125" t="s">
        <v>2244</v>
      </c>
      <c r="P21" s="125" t="s">
        <v>627</v>
      </c>
      <c r="Q21" s="70" t="s">
        <v>10</v>
      </c>
    </row>
    <row r="22" spans="2:17" x14ac:dyDescent="0.2">
      <c r="B22" s="67"/>
      <c r="C22" s="68"/>
      <c r="D22" s="68"/>
      <c r="E22" s="68"/>
      <c r="F22" s="137"/>
      <c r="G22" s="137"/>
      <c r="H22" s="148"/>
      <c r="I22" s="123"/>
      <c r="J22" s="149"/>
      <c r="K22" s="149"/>
      <c r="L22" s="148"/>
      <c r="M22" s="148"/>
      <c r="N22" s="125"/>
      <c r="O22" s="125"/>
      <c r="P22" s="125"/>
      <c r="Q22" s="70"/>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73"/>
      <c r="C30" s="73"/>
      <c r="D30" s="73"/>
      <c r="E30" s="68"/>
      <c r="F30" s="69"/>
      <c r="G30" s="73"/>
      <c r="H30" s="73"/>
      <c r="I30" s="73"/>
      <c r="J30" s="73"/>
      <c r="K30" s="73"/>
      <c r="L30" s="73"/>
      <c r="M30" s="73"/>
      <c r="N30" s="73"/>
      <c r="O30" s="73"/>
      <c r="P30" s="73"/>
      <c r="Q30" s="74"/>
    </row>
    <row r="31" spans="2:17" x14ac:dyDescent="0.2">
      <c r="B31" s="73"/>
      <c r="C31" s="73"/>
      <c r="D31" s="73"/>
      <c r="E31" s="73"/>
      <c r="F31" s="73"/>
      <c r="G31" s="73"/>
      <c r="H31" s="73"/>
      <c r="I31" s="73"/>
      <c r="J31" s="73"/>
      <c r="K31" s="73"/>
      <c r="L31" s="73"/>
      <c r="M31" s="73"/>
      <c r="N31" s="73"/>
      <c r="O31" s="73"/>
      <c r="P31" s="73"/>
      <c r="Q31" s="74"/>
    </row>
    <row r="32" spans="2:17" x14ac:dyDescent="0.2">
      <c r="B32" s="73"/>
      <c r="C32" s="73"/>
      <c r="D32" s="73"/>
      <c r="E32" s="73"/>
      <c r="F32" s="73"/>
      <c r="G32" s="73"/>
      <c r="H32" s="73"/>
      <c r="I32" s="73"/>
      <c r="J32" s="73"/>
      <c r="K32" s="73"/>
      <c r="L32" s="73"/>
      <c r="M32" s="73"/>
      <c r="N32" s="73"/>
      <c r="O32" s="73"/>
      <c r="P32" s="73"/>
      <c r="Q32" s="74"/>
    </row>
    <row r="33" spans="2:17" x14ac:dyDescent="0.2">
      <c r="B33" s="73"/>
      <c r="C33" s="73"/>
      <c r="D33" s="73"/>
      <c r="E33" s="73"/>
      <c r="F33" s="73"/>
      <c r="G33" s="73"/>
      <c r="H33" s="73"/>
      <c r="I33" s="73"/>
      <c r="J33" s="73"/>
      <c r="K33" s="73"/>
      <c r="L33" s="73"/>
      <c r="M33" s="73"/>
      <c r="N33" s="73"/>
      <c r="O33" s="73"/>
      <c r="P33" s="73"/>
      <c r="Q33" s="74"/>
    </row>
    <row r="34" spans="2:17" x14ac:dyDescent="0.2">
      <c r="B34" s="73"/>
      <c r="C34" s="73"/>
      <c r="D34" s="73"/>
      <c r="E34" s="73"/>
      <c r="F34" s="73"/>
      <c r="G34" s="73"/>
      <c r="H34" s="73"/>
      <c r="I34" s="73"/>
      <c r="J34" s="73"/>
      <c r="K34" s="73"/>
      <c r="L34" s="73"/>
      <c r="M34" s="73"/>
      <c r="N34" s="73"/>
      <c r="O34" s="73"/>
      <c r="P34" s="73"/>
      <c r="Q34" s="74"/>
    </row>
    <row r="35" spans="2:17" x14ac:dyDescent="0.2">
      <c r="B35" s="73"/>
      <c r="C35" s="73"/>
      <c r="D35" s="73"/>
      <c r="E35" s="73"/>
      <c r="F35" s="73"/>
      <c r="G35" s="73"/>
      <c r="H35" s="73"/>
      <c r="I35" s="73"/>
      <c r="J35" s="73"/>
      <c r="K35" s="73"/>
      <c r="L35" s="73"/>
      <c r="M35" s="73"/>
      <c r="N35" s="73"/>
      <c r="O35" s="73"/>
      <c r="P35" s="73"/>
      <c r="Q35" s="74"/>
    </row>
    <row r="36" spans="2:17" x14ac:dyDescent="0.2">
      <c r="B36" s="73"/>
      <c r="C36" s="73"/>
      <c r="D36" s="73"/>
      <c r="E36" s="73"/>
      <c r="F36" s="73"/>
      <c r="G36" s="73"/>
      <c r="H36" s="73"/>
      <c r="I36" s="73"/>
      <c r="J36" s="73"/>
      <c r="K36" s="73"/>
      <c r="L36" s="73"/>
      <c r="M36" s="73"/>
      <c r="N36" s="73"/>
      <c r="O36" s="73"/>
      <c r="P36" s="73"/>
      <c r="Q36" s="74"/>
    </row>
    <row r="37" spans="2:17" x14ac:dyDescent="0.2">
      <c r="B37" s="73"/>
      <c r="C37" s="73"/>
      <c r="D37" s="73"/>
      <c r="E37" s="73"/>
      <c r="F37" s="73"/>
      <c r="G37" s="73"/>
      <c r="H37" s="73"/>
      <c r="I37" s="73"/>
      <c r="J37" s="73"/>
      <c r="K37" s="73"/>
      <c r="L37" s="73"/>
      <c r="M37" s="73"/>
      <c r="N37" s="73"/>
      <c r="O37" s="73"/>
      <c r="P37" s="73"/>
      <c r="Q37" s="74"/>
    </row>
    <row r="38" spans="2:17" x14ac:dyDescent="0.2">
      <c r="B38" s="73"/>
      <c r="C38" s="73"/>
      <c r="D38" s="73"/>
      <c r="E38" s="73"/>
      <c r="F38" s="73"/>
      <c r="G38" s="73"/>
      <c r="H38" s="73"/>
      <c r="I38" s="73"/>
      <c r="J38" s="73"/>
      <c r="K38" s="73"/>
      <c r="L38" s="73"/>
      <c r="M38" s="73"/>
      <c r="N38" s="73"/>
      <c r="O38" s="73"/>
      <c r="P38" s="73"/>
      <c r="Q38" s="74"/>
    </row>
    <row r="39" spans="2:17" x14ac:dyDescent="0.2">
      <c r="B39" s="73"/>
      <c r="C39" s="73"/>
      <c r="D39" s="73"/>
      <c r="E39" s="73"/>
      <c r="F39" s="73"/>
      <c r="G39" s="73"/>
      <c r="H39" s="73"/>
      <c r="I39" s="73"/>
      <c r="J39" s="73"/>
      <c r="K39" s="73"/>
      <c r="L39" s="73"/>
      <c r="M39" s="73"/>
      <c r="N39" s="73"/>
      <c r="O39" s="73"/>
      <c r="P39" s="73"/>
      <c r="Q39" s="74"/>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E44" s="73"/>
      <c r="F44" s="73"/>
    </row>
  </sheetData>
  <sheetProtection formatCells="0"/>
  <mergeCells count="33">
    <mergeCell ref="E17:E20"/>
    <mergeCell ref="B4:D4"/>
    <mergeCell ref="B7:B8"/>
    <mergeCell ref="C7:C8"/>
    <mergeCell ref="D7:D8"/>
    <mergeCell ref="E7:E8"/>
    <mergeCell ref="Q7:Q8"/>
    <mergeCell ref="M7:M8"/>
    <mergeCell ref="N7:N8"/>
    <mergeCell ref="F7:F8"/>
    <mergeCell ref="O7:O8"/>
    <mergeCell ref="P7:P8"/>
    <mergeCell ref="G7:G8"/>
    <mergeCell ref="H7:H8"/>
    <mergeCell ref="J7:K7"/>
    <mergeCell ref="L7:L8"/>
    <mergeCell ref="I7:I8"/>
    <mergeCell ref="J9:K9"/>
    <mergeCell ref="G17:G19"/>
    <mergeCell ref="H17:H19"/>
    <mergeCell ref="F17:F19"/>
    <mergeCell ref="B10:B13"/>
    <mergeCell ref="C10:C13"/>
    <mergeCell ref="D10:D13"/>
    <mergeCell ref="E10:E11"/>
    <mergeCell ref="E12:E13"/>
    <mergeCell ref="B14:B16"/>
    <mergeCell ref="C14:C16"/>
    <mergeCell ref="D14:D16"/>
    <mergeCell ref="E14:E16"/>
    <mergeCell ref="B17:B21"/>
    <mergeCell ref="C17:C21"/>
    <mergeCell ref="D17:D21"/>
  </mergeCells>
  <dataValidations xWindow="318" yWindow="442" count="15">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allowBlank="1" showInputMessage="1" showErrorMessage="1" error="Debe seleccionar una causa del listado de e-kogi" prompt="Describa brevemente el sustento del insumo y causa seleccionados." sqref="D10:D17 D22:D2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21:E30 E10:E17"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 type="custom" allowBlank="1" showInputMessage="1" showErrorMessage="1" prompt="Si marco otra medida, escríbala" sqref="I10:I29 H10:H17 H20:H29" xr:uid="{BE3137AF-F340-42DE-9411-DE8F37126EBF}">
      <formula1>G10="Otra (escríbala en la siguiente columna)"</formula1>
    </dataValidation>
    <dataValidation type="custom" allowBlank="1" showInputMessage="1" showErrorMessage="1" prompt="Si marco otro mecanismo, escríbalo" sqref="N10:N29" xr:uid="{340AA8E2-D46C-41B1-BAF7-34C925AA0F3A}">
      <formula1>M10="Otro (escríbala en la siguiente columna)"</formula1>
    </dataValidation>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P9" location="'ÁREA RESPONSABLE'!A1" display="Ayuda" xr:uid="{1F066CE2-EF08-4183-819D-98E4891C1266}"/>
    <hyperlink ref="Q9" location="DIVULGACIÓN!A1" display="Ayuda" xr:uid="{7BC16034-D9CE-46DD-AA7B-002EAF76BFC9}"/>
    <hyperlink ref="I9" location="'EJECUCIÓN DE LA MEDIDA'!A1" display="Ayuda" xr:uid="{AB8DC781-F9E3-4301-AFC1-F2645B29B624}"/>
    <hyperlink ref="C9" location="'CAUSA e-KOGUI'!A1" display="Ayuda" xr:uid="{055B603C-B090-42A8-AD88-83E6FFE1C65C}"/>
    <hyperlink ref="J9:K9" location="'PERÍODO IMPLEMENTACIÓN'!A1" display="Ayuda" xr:uid="{649DE25C-CD17-40A0-AF63-FD895D7460B2}"/>
    <hyperlink ref="J9" location="'PERIODO DE IMPLEMENTACIÓN'!A1" display="Ayuda" xr:uid="{9516BE24-8A18-453A-9CC9-960D202E6B4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B22:B29</xm:sqref>
        </x14:dataValidation>
        <x14:dataValidation type="list" allowBlank="1" showInputMessage="1" showErrorMessage="1" error="Debe seleccionar una causa del listado de e-kogi" prompt="Seleccione la causa " xr:uid="{40C035C5-5BE3-46AD-B604-F0B7B93C8FF2}">
          <x14:formula1>
            <xm:f>CAUSAS!$B$3:$B$695</xm:f>
          </x14:formula1>
          <xm:sqref>C22:C29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J23:K29</xm:sqref>
        </x14:dataValidation>
        <x14:dataValidation type="list" allowBlank="1" showInputMessage="1" showErrorMessage="1" prompt="¿Como realizará la divulagacion de la PPDA la interior de la entidad? " xr:uid="{5159D35C-12A2-4CD2-9A49-F2785C705ED6}">
          <x14:formula1>
            <xm:f>LISTAS!$K$2:$K$7</xm:f>
          </x14:formula1>
          <xm:sqref>Q23:Q29</xm:sqref>
        </x14:dataValidation>
        <x14:dataValidation type="list" allowBlank="1" showInputMessage="1" showErrorMessage="1" prompt="Seleccione el mecanismo" xr:uid="{892996AC-6D70-4180-B08B-50951388B4AA}">
          <x14:formula1>
            <xm:f>LISTAS!$F$2:$F$8</xm:f>
          </x14:formula1>
          <xm:sqref>M23:M29</xm:sqref>
        </x14:dataValidation>
        <x14:dataValidation type="list" showInputMessage="1" showErrorMessage="1" prompt="Seleccione la medida" xr:uid="{82A9580C-86A8-4B5F-8D25-57F60D5988AF}">
          <x14:formula1>
            <xm:f>LISTAS!$E$2:$E$8</xm:f>
          </x14:formula1>
          <xm:sqref>G23:G29</xm:sqref>
        </x14:dataValidation>
        <x14:dataValidation type="list" allowBlank="1" showInputMessage="1" showErrorMessage="1" error="Seleccione un número" prompt="Enumere la medida a tomar para cada subcausa." xr:uid="{FD4717D7-E2B2-422B-951C-45B0AA1AD0A4}">
          <x14:formula1>
            <xm:f>LISTAS!$D$2:$D$11</xm:f>
          </x14:formula1>
          <xm:sqref>F23:F30</xm:sqref>
        </x14:dataValidation>
        <x14:dataValidation type="list" allowBlank="1" showInputMessage="1" showErrorMessage="1" error="Seleccione un número" prompt="Enumere los mecanismos a tomar " xr:uid="{EC7299E7-3E3A-4F1E-B436-8D667C4AFB86}">
          <x14:formula1>
            <xm:f>LISTAS!$D$2:$D$11</xm:f>
          </x14:formula1>
          <xm:sqref>L23:L29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O53"/>
  <sheetViews>
    <sheetView showGridLines="0" showRowColHeaders="0" topLeftCell="D7" zoomScale="103" zoomScaleNormal="70" workbookViewId="0">
      <selection activeCell="E10" sqref="E10:E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244" t="s">
        <v>580</v>
      </c>
      <c r="C4" s="245"/>
      <c r="D4" s="245"/>
      <c r="E4" s="59"/>
      <c r="F4" s="59"/>
      <c r="G4" s="60"/>
      <c r="H4" s="48"/>
      <c r="I4" s="48"/>
      <c r="J4" s="61"/>
      <c r="O4" s="44"/>
    </row>
    <row r="5" spans="2:15" ht="22.5" x14ac:dyDescent="0.2">
      <c r="B5" s="59"/>
      <c r="C5" s="59"/>
      <c r="D5" s="59"/>
      <c r="E5" s="59"/>
      <c r="F5" s="59"/>
      <c r="G5" s="60"/>
      <c r="H5" s="48"/>
      <c r="I5" s="48"/>
      <c r="J5" s="61"/>
      <c r="O5" s="44"/>
    </row>
    <row r="6" spans="2:15" ht="22.5" x14ac:dyDescent="0.2">
      <c r="B6" s="62" t="s">
        <v>581</v>
      </c>
      <c r="C6" s="61"/>
      <c r="D6" s="61"/>
      <c r="E6" s="61"/>
      <c r="F6" s="61"/>
      <c r="G6" s="61"/>
      <c r="J6" s="61"/>
      <c r="O6" s="44"/>
    </row>
    <row r="7" spans="2:15" ht="14.25" customHeight="1" x14ac:dyDescent="0.2">
      <c r="B7" s="246" t="s">
        <v>3</v>
      </c>
      <c r="C7" s="239" t="s">
        <v>582</v>
      </c>
      <c r="D7" s="238" t="s">
        <v>583</v>
      </c>
      <c r="E7" s="239" t="s">
        <v>584</v>
      </c>
      <c r="F7" s="238" t="s">
        <v>585</v>
      </c>
      <c r="G7" s="239" t="s">
        <v>586</v>
      </c>
      <c r="H7" s="239" t="s">
        <v>587</v>
      </c>
      <c r="I7" s="239" t="s">
        <v>628</v>
      </c>
      <c r="J7" s="238" t="s">
        <v>590</v>
      </c>
      <c r="K7" s="238" t="s">
        <v>591</v>
      </c>
      <c r="L7" s="239" t="s">
        <v>592</v>
      </c>
      <c r="M7" s="238" t="s">
        <v>629</v>
      </c>
      <c r="N7" s="241" t="s">
        <v>594</v>
      </c>
      <c r="O7" s="238" t="s">
        <v>4</v>
      </c>
    </row>
    <row r="8" spans="2:15" x14ac:dyDescent="0.2">
      <c r="B8" s="243"/>
      <c r="C8" s="240"/>
      <c r="D8" s="239"/>
      <c r="E8" s="240"/>
      <c r="F8" s="239"/>
      <c r="G8" s="240"/>
      <c r="H8" s="240"/>
      <c r="I8" s="240"/>
      <c r="J8" s="239"/>
      <c r="K8" s="239"/>
      <c r="L8" s="240"/>
      <c r="M8" s="239"/>
      <c r="N8" s="241"/>
      <c r="O8" s="239"/>
    </row>
    <row r="9" spans="2:15" ht="15" x14ac:dyDescent="0.2">
      <c r="B9" s="65" t="s">
        <v>597</v>
      </c>
      <c r="C9" s="65" t="s">
        <v>597</v>
      </c>
      <c r="D9" s="66" t="s">
        <v>597</v>
      </c>
      <c r="E9" s="66" t="s">
        <v>597</v>
      </c>
      <c r="F9" s="66" t="s">
        <v>597</v>
      </c>
      <c r="G9" s="66" t="s">
        <v>597</v>
      </c>
      <c r="H9" s="66" t="s">
        <v>597</v>
      </c>
      <c r="I9" s="41" t="s">
        <v>597</v>
      </c>
      <c r="J9" s="66"/>
      <c r="K9" s="66" t="s">
        <v>597</v>
      </c>
      <c r="L9" s="66" t="s">
        <v>597</v>
      </c>
      <c r="M9" s="66" t="s">
        <v>597</v>
      </c>
      <c r="N9" s="66" t="s">
        <v>597</v>
      </c>
      <c r="O9" s="66" t="s">
        <v>597</v>
      </c>
    </row>
    <row r="10" spans="2:15" x14ac:dyDescent="0.2">
      <c r="B10" s="165"/>
      <c r="C10" s="155"/>
      <c r="D10" s="155"/>
      <c r="E10" s="155"/>
      <c r="F10" s="69"/>
      <c r="G10" s="68"/>
      <c r="H10" s="68"/>
      <c r="I10" s="77"/>
      <c r="J10" s="70"/>
      <c r="K10" s="67"/>
      <c r="L10" s="68"/>
      <c r="M10" s="68"/>
      <c r="N10" s="71"/>
      <c r="O10" s="72"/>
    </row>
    <row r="11" spans="2:15" x14ac:dyDescent="0.2">
      <c r="B11" s="166"/>
      <c r="C11" s="156"/>
      <c r="D11" s="156"/>
      <c r="E11" s="156"/>
      <c r="F11" s="69"/>
      <c r="G11" s="68"/>
      <c r="H11" s="68"/>
      <c r="I11" s="77"/>
      <c r="J11" s="70"/>
      <c r="K11" s="67"/>
      <c r="L11" s="68"/>
      <c r="M11" s="68"/>
      <c r="N11" s="71"/>
      <c r="O11" s="72"/>
    </row>
    <row r="12" spans="2:15" x14ac:dyDescent="0.2">
      <c r="B12" s="67"/>
      <c r="C12" s="68"/>
      <c r="D12" s="68"/>
      <c r="E12" s="68"/>
      <c r="F12" s="69"/>
      <c r="G12" s="68"/>
      <c r="H12" s="68"/>
      <c r="I12" s="77"/>
      <c r="J12" s="70"/>
      <c r="K12" s="67"/>
      <c r="L12" s="68"/>
      <c r="M12" s="68"/>
      <c r="N12" s="71"/>
      <c r="O12" s="72"/>
    </row>
    <row r="13" spans="2:15" x14ac:dyDescent="0.2">
      <c r="B13" s="67"/>
      <c r="C13" s="68"/>
      <c r="D13" s="68"/>
      <c r="E13" s="68"/>
      <c r="F13" s="69"/>
      <c r="G13" s="68"/>
      <c r="H13" s="68"/>
      <c r="I13" s="77"/>
      <c r="J13" s="70"/>
      <c r="K13" s="67"/>
      <c r="L13" s="68"/>
      <c r="M13" s="68"/>
      <c r="N13" s="71"/>
      <c r="O13" s="72"/>
    </row>
    <row r="14" spans="2:15" x14ac:dyDescent="0.2">
      <c r="B14" s="67"/>
      <c r="C14" s="68"/>
      <c r="D14" s="68"/>
      <c r="E14" s="68"/>
      <c r="F14" s="69"/>
      <c r="G14" s="68"/>
      <c r="H14" s="68"/>
      <c r="I14" s="77"/>
      <c r="J14" s="70"/>
      <c r="K14" s="67"/>
      <c r="L14" s="68"/>
      <c r="M14" s="68"/>
      <c r="N14" s="71"/>
      <c r="O14" s="72"/>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B4:D4"/>
    <mergeCell ref="B7:B8"/>
    <mergeCell ref="C7:C8"/>
    <mergeCell ref="D7:D8"/>
    <mergeCell ref="E7:E8"/>
    <mergeCell ref="F7:F8"/>
    <mergeCell ref="N7:N8"/>
    <mergeCell ref="O7:O8"/>
    <mergeCell ref="G7:G8"/>
    <mergeCell ref="H7:H8"/>
    <mergeCell ref="J7:J8"/>
    <mergeCell ref="K7:K8"/>
    <mergeCell ref="L7:L8"/>
    <mergeCell ref="I7:I8"/>
    <mergeCell ref="M7:M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 E12: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 D12:D39" xr:uid="{DFCC38D5-2D23-42D3-A29C-2A929C63A66B}"/>
    <dataValidation type="custom" allowBlank="1" showInputMessage="1" showErrorMessage="1" prompt="Si marco otro mecanismo, escríbalo" sqref="L16:L39 L11:L14" xr:uid="{1B205B6A-0D82-42A7-8D63-293A21A62EBB}">
      <formula1>K11="Otro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 B12:B39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a9c145-5e84-4ef3-ae7c-a3c52a394cff">
      <Terms xmlns="http://schemas.microsoft.com/office/infopath/2007/PartnerControls"/>
    </lcf76f155ced4ddcb4097134ff3c332f>
    <Numero xmlns="04a9c145-5e84-4ef3-ae7c-a3c52a394cff" xsi:nil="true"/>
    <VISTOBUENOANAMARIA xmlns="04a9c145-5e84-4ef3-ae7c-a3c52a394cff">false</VISTOBUENOANAMARIA>
    <TaxCatchAll xmlns="cd0cdacd-6d0b-4e66-bb05-3a165f9b8dcc" xsi:nil="true"/>
    <Observacion xmlns="04a9c145-5e84-4ef3-ae7c-a3c52a394cff">false</Observac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7CCE7CC7573F47BFA72CB196D127BE" ma:contentTypeVersion="21" ma:contentTypeDescription="Crear nuevo documento." ma:contentTypeScope="" ma:versionID="55334973ac94ee48a2b028ac583bfafc">
  <xsd:schema xmlns:xsd="http://www.w3.org/2001/XMLSchema" xmlns:xs="http://www.w3.org/2001/XMLSchema" xmlns:p="http://schemas.microsoft.com/office/2006/metadata/properties" xmlns:ns2="04a9c145-5e84-4ef3-ae7c-a3c52a394cff" xmlns:ns3="cd0cdacd-6d0b-4e66-bb05-3a165f9b8dcc" targetNamespace="http://schemas.microsoft.com/office/2006/metadata/properties" ma:root="true" ma:fieldsID="04f93ae81e6ea5a68068f8c148dcc625" ns2:_="" ns3:_="">
    <xsd:import namespace="04a9c145-5e84-4ef3-ae7c-a3c52a394cff"/>
    <xsd:import namespace="cd0cdacd-6d0b-4e66-bb05-3a165f9b8d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VISTOBUENOANAMARIA" minOccurs="0"/>
                <xsd:element ref="ns2:Observacion"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Numer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9c145-5e84-4ef3-ae7c-a3c52a394c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VISTOBUENOANAMARIA" ma:index="16" nillable="true" ma:displayName="VISTO BUENO ANA MARIA " ma:default="0" ma:format="Dropdown" ma:internalName="VISTOBUENOANAMARIA">
      <xsd:simpleType>
        <xsd:restriction base="dms:Boolean"/>
      </xsd:simpleType>
    </xsd:element>
    <xsd:element name="Observacion" ma:index="17" nillable="true" ma:displayName="Observacion" ma:default="0" ma:format="Dropdown" ma:internalName="Observacion">
      <xsd:simpleType>
        <xsd:restriction base="dms:Boolea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Numero" ma:index="28" nillable="true" ma:displayName="Numero" ma:format="Dropdown" ma:internalName="Numer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d0cdacd-6d0b-4e66-bb05-3a165f9b8dc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175aaf1a-03f8-46cf-95b9-e85cd3468d7b}" ma:internalName="TaxCatchAll" ma:showField="CatchAllData" ma:web="cd0cdacd-6d0b-4e66-bb05-3a165f9b8d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4AD85-86D4-4181-AFAE-058C149811AA}">
  <ds:schemaRefs>
    <ds:schemaRef ds:uri="http://schemas.microsoft.com/office/2006/metadata/properties"/>
    <ds:schemaRef ds:uri="http://schemas.microsoft.com/office/infopath/2007/PartnerControls"/>
    <ds:schemaRef ds:uri="04a9c145-5e84-4ef3-ae7c-a3c52a394cff"/>
    <ds:schemaRef ds:uri="cd0cdacd-6d0b-4e66-bb05-3a165f9b8dcc"/>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8DB58D60-D077-43F3-A30F-0F903CD6BB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a9c145-5e84-4ef3-ae7c-a3c52a394cff"/>
    <ds:schemaRef ds:uri="cd0cdacd-6d0b-4e66-bb05-3a165f9b8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Angelica Maria Pabon Rodriguez</cp:lastModifiedBy>
  <cp:revision/>
  <dcterms:created xsi:type="dcterms:W3CDTF">2019-04-08T20:16:01Z</dcterms:created>
  <dcterms:modified xsi:type="dcterms:W3CDTF">2026-03-03T22:40:38Z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0x010100277CCE7CC7573F47BFA72CB196D127BE</vt:lpwstr>
  </property>
  <property fmtid="{D5CDD505-2E9C-101B-9397-08002B2CF9AE}" pid="3" name="MediaServiceImageTags">
    <vt:lpwstr/>
  </property>
</Properties>
</file>