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namedSheetViews/namedSheetView1.xml" ContentType="application/vnd.ms-excel.namedsheetviews+xml"/>
  <Override PartName="/xl/drawings/drawing2.xml" ContentType="application/vnd.openxmlformats-officedocument.drawing+xml"/>
  <Override PartName="/xl/comments2.xml" ContentType="application/vnd.openxmlformats-officedocument.spreadsheetml.comments+xml"/>
  <Override PartName="/xl/namedSheetViews/namedSheetView2.xml" ContentType="application/vnd.ms-excel.namedsheetviews+xml"/>
  <Override PartName="/xl/pivotTables/pivotTable1.xml" ContentType="application/vnd.openxmlformats-officedocument.spreadsheetml.pivotTable+xml"/>
  <Override PartName="/xl/pivotTables/pivotTable2.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07"/>
  <workbookPr codeName="ThisWorkbook" defaultThemeVersion="166925"/>
  <mc:AlternateContent xmlns:mc="http://schemas.openxmlformats.org/markup-compatibility/2006">
    <mc:Choice Requires="x15">
      <x15ac:absPath xmlns:x15ac="http://schemas.microsoft.com/office/spreadsheetml/2010/11/ac" url="https://mineducaciongovco.sharepoint.com/sites/ParticipacionCiudadana/Documentos compartidos/PC 2024/Seguimiento/"/>
    </mc:Choice>
  </mc:AlternateContent>
  <xr:revisionPtr revIDLastSave="367" documentId="8_{668BC18F-5117-FD4F-A4A1-87F95A079D63}" xr6:coauthVersionLast="47" xr6:coauthVersionMax="47" xr10:uidLastSave="{1D445BD3-73BD-C44F-B8FB-BD820CAB2D61}"/>
  <bookViews>
    <workbookView xWindow="140" yWindow="980" windowWidth="33920" windowHeight="21120" xr2:uid="{7562A315-6D87-40F6-84EE-9CCF3488DEB8}"/>
  </bookViews>
  <sheets>
    <sheet name="Form_RdC Ident_Espacios Part" sheetId="3" r:id="rId1"/>
    <sheet name="Hoja1" sheetId="6" state="hidden" r:id="rId2"/>
    <sheet name="Formulario RdC" sheetId="1" state="hidden" r:id="rId3"/>
    <sheet name="Información Grupos de interés" sheetId="2" state="hidden" r:id="rId4"/>
    <sheet name="Form_RdC Ident_Instancias Part" sheetId="5" r:id="rId5"/>
    <sheet name="Grupos de Valor" sheetId="7" r:id="rId6"/>
    <sheet name="Hoja4" sheetId="10" state="hidden" r:id="rId7"/>
    <sheet name="Hoja3" sheetId="12" state="hidden" r:id="rId8"/>
    <sheet name="Hoja2" sheetId="11" state="hidden" r:id="rId9"/>
  </sheets>
  <definedNames>
    <definedName name="_xlnm._FilterDatabase" localSheetId="0" hidden="1">'Form_RdC Ident_Espacios Part'!$A$6:$R$84</definedName>
    <definedName name="_xlnm._FilterDatabase" localSheetId="4" hidden="1">'Form_RdC Ident_Instancias Part'!$A$7:$AJ$36</definedName>
    <definedName name="_xlnm.Print_Area" localSheetId="4">'Form_RdC Ident_Instancias Part'!$A$1:$Y$38</definedName>
  </definedNames>
  <calcPr calcId="191028"/>
  <pivotCaches>
    <pivotCache cacheId="102" r:id="rId10"/>
    <pivotCache cacheId="115"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0" i="10" l="1"/>
  <c r="D49" i="10"/>
  <c r="D24" i="12"/>
  <c r="D48" i="10"/>
  <c r="D44" i="10"/>
  <c r="D25" i="10"/>
  <c r="D13" i="10"/>
  <c r="D10" i="10"/>
  <c r="C50" i="10"/>
  <c r="D47" i="10"/>
  <c r="D46" i="10"/>
  <c r="D45" i="10"/>
  <c r="D34" i="10"/>
  <c r="D33" i="10"/>
  <c r="D32" i="10"/>
  <c r="D31" i="10"/>
  <c r="D30" i="10"/>
  <c r="D29" i="10"/>
  <c r="D28" i="10"/>
  <c r="D27" i="10"/>
  <c r="D21" i="10"/>
  <c r="D20" i="10"/>
  <c r="D19" i="10"/>
  <c r="D18" i="10"/>
  <c r="D17" i="10"/>
  <c r="D16" i="10"/>
  <c r="D15" i="10"/>
  <c r="D22" i="10"/>
  <c r="D12"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Maria Paula Rivera Gutierrez</author>
    <author>57316</author>
    <author>Sergio Valdivieso</author>
    <author>Sara Arrechea Banguera</author>
  </authors>
  <commentList>
    <comment ref="B6" authorId="0" shapeId="0" xr:uid="{C2EBFF26-E5A8-A845-8C97-A772894F9516}">
      <text>
        <r>
          <rPr>
            <sz val="9"/>
            <color rgb="FF000000"/>
            <rFont val="Tahoma"/>
            <family val="2"/>
          </rPr>
          <t xml:space="preserve">Indicar el nombre del evento o la actividad desarrollada
</t>
        </r>
      </text>
    </comment>
    <comment ref="D6" authorId="0" shapeId="0" xr:uid="{61840EFD-AB5F-2F4A-A334-029C8ABA85FB}">
      <text>
        <r>
          <rPr>
            <sz val="9"/>
            <color rgb="FF000000"/>
            <rFont val="Tahoma"/>
            <family val="2"/>
          </rPr>
          <t xml:space="preserve">Indicar el tipo al que pertenece el espacio de diálogo desarrollado. A continuación se presentan algunos ejemplos:
</t>
        </r>
        <r>
          <rPr>
            <sz val="9"/>
            <color rgb="FF000000"/>
            <rFont val="Tahoma"/>
            <family val="2"/>
          </rPr>
          <t xml:space="preserve">- Cabildo abierto
</t>
        </r>
        <r>
          <rPr>
            <sz val="9"/>
            <color rgb="FF000000"/>
            <rFont val="Tahoma"/>
            <family val="2"/>
          </rPr>
          <t xml:space="preserve">- Panel ciudadano
</t>
        </r>
        <r>
          <rPr>
            <sz val="9"/>
            <color rgb="FF000000"/>
            <rFont val="Tahoma"/>
            <family val="2"/>
          </rPr>
          <t xml:space="preserve">- Foro ciudadano 
</t>
        </r>
        <r>
          <rPr>
            <sz val="9"/>
            <color rgb="FF000000"/>
            <rFont val="Tahoma"/>
            <family val="2"/>
          </rPr>
          <t xml:space="preserve">- Observatorio ciudadano
</t>
        </r>
        <r>
          <rPr>
            <sz val="9"/>
            <color rgb="FF000000"/>
            <rFont val="Tahoma"/>
            <family val="2"/>
          </rPr>
          <t xml:space="preserve">- Audiencia pública
</t>
        </r>
        <r>
          <rPr>
            <sz val="9"/>
            <color rgb="FF000000"/>
            <rFont val="Tahoma"/>
            <family val="2"/>
          </rPr>
          <t xml:space="preserve">- Feria de servicios
</t>
        </r>
        <r>
          <rPr>
            <sz val="9"/>
            <color rgb="FF000000"/>
            <rFont val="Tahoma"/>
            <family val="2"/>
          </rPr>
          <t xml:space="preserve">- Encuesta deliberativa
</t>
        </r>
        <r>
          <rPr>
            <sz val="9"/>
            <color rgb="FF000000"/>
            <rFont val="Tahoma"/>
            <family val="2"/>
          </rPr>
          <t xml:space="preserve">- Espacio Abierto
</t>
        </r>
        <r>
          <rPr>
            <sz val="9"/>
            <color rgb="FF000000"/>
            <rFont val="Tahoma"/>
            <family val="2"/>
          </rPr>
          <t xml:space="preserve">- World Coffe
</t>
        </r>
        <r>
          <rPr>
            <sz val="9"/>
            <color rgb="FF000000"/>
            <rFont val="Tahoma"/>
            <family val="2"/>
          </rPr>
          <t xml:space="preserve">- Auditorías ciudadanas
</t>
        </r>
        <r>
          <rPr>
            <sz val="9"/>
            <color rgb="FF000000"/>
            <rFont val="Tahoma"/>
            <family val="2"/>
          </rPr>
          <t xml:space="preserve">- Reunión teams 
</t>
        </r>
        <r>
          <rPr>
            <sz val="9"/>
            <color rgb="FF000000"/>
            <rFont val="Tahoma"/>
            <family val="2"/>
          </rPr>
          <t xml:space="preserve">- En vivo redes sociales. 
</t>
        </r>
        <r>
          <rPr>
            <sz val="9"/>
            <color rgb="FF000000"/>
            <rFont val="Tahoma"/>
            <family val="2"/>
          </rPr>
          <t xml:space="preserve">
</t>
        </r>
        <r>
          <rPr>
            <sz val="9"/>
            <color rgb="FF000000"/>
            <rFont val="Tahoma"/>
            <family val="2"/>
          </rPr>
          <t xml:space="preserve">Si el espacio pertenece a otra categoría no relacionada en esta lista, indique el nombre. </t>
        </r>
      </text>
    </comment>
    <comment ref="G6" authorId="1" shapeId="0" xr:uid="{8C43ED8A-932A-A94F-A30A-71528C7230E0}">
      <text>
        <r>
          <rPr>
            <sz val="9"/>
            <color rgb="FF000000"/>
            <rFont val="Tahoma"/>
            <family val="2"/>
          </rPr>
          <t>Indicar la cantidad de veces que se ha programado realizar este mismo espacio durante la vigencia en curso.</t>
        </r>
      </text>
    </comment>
    <comment ref="H6" authorId="1" shapeId="0" xr:uid="{242CE676-8701-AC4F-A7AD-B0BCA2FF2572}">
      <text>
        <r>
          <rPr>
            <sz val="9"/>
            <color rgb="FF000000"/>
            <rFont val="Tahoma"/>
            <family val="2"/>
          </rPr>
          <t xml:space="preserve">Favor indique la periodicidad de ocurrencia del evento en la vigencia en curso:
</t>
        </r>
        <r>
          <rPr>
            <sz val="9"/>
            <color rgb="FF000000"/>
            <rFont val="Tahoma"/>
            <family val="2"/>
          </rPr>
          <t xml:space="preserve">- Anual
</t>
        </r>
        <r>
          <rPr>
            <sz val="9"/>
            <color rgb="FF000000"/>
            <rFont val="Tahoma"/>
            <family val="2"/>
          </rPr>
          <t xml:space="preserve">- Semestral
</t>
        </r>
        <r>
          <rPr>
            <sz val="9"/>
            <color rgb="FF000000"/>
            <rFont val="Tahoma"/>
            <family val="2"/>
          </rPr>
          <t xml:space="preserve">- Trimestral
</t>
        </r>
        <r>
          <rPr>
            <sz val="9"/>
            <color rgb="FF000000"/>
            <rFont val="Tahoma"/>
            <family val="2"/>
          </rPr>
          <t xml:space="preserve">- Bimensual
</t>
        </r>
        <r>
          <rPr>
            <sz val="9"/>
            <color rgb="FF000000"/>
            <rFont val="Tahoma"/>
            <family val="2"/>
          </rPr>
          <t xml:space="preserve">- Mensual
</t>
        </r>
        <r>
          <rPr>
            <sz val="9"/>
            <color rgb="FF000000"/>
            <rFont val="Tahoma"/>
            <family val="2"/>
          </rPr>
          <t xml:space="preserve">- Semanal 
</t>
        </r>
        <r>
          <rPr>
            <sz val="9"/>
            <color rgb="FF000000"/>
            <rFont val="Tahoma"/>
            <family val="2"/>
          </rPr>
          <t xml:space="preserve">- Diario
</t>
        </r>
        <r>
          <rPr>
            <sz val="9"/>
            <color rgb="FF000000"/>
            <rFont val="Tahoma"/>
            <family val="2"/>
          </rPr>
          <t>- Único</t>
        </r>
      </text>
    </comment>
    <comment ref="J6" authorId="0" shapeId="0" xr:uid="{15BDF5D5-EEB8-A64F-801A-A2F90023C0C4}">
      <text>
        <r>
          <rPr>
            <sz val="9"/>
            <color rgb="FF000000"/>
            <rFont val="Tahoma"/>
            <family val="2"/>
          </rPr>
          <t xml:space="preserve">Indicar cuál fue el medio utilizado para la convocatoria a este evento. A continuación se relacionan algunos ejemplos: 
</t>
        </r>
        <r>
          <rPr>
            <sz val="9"/>
            <color rgb="FF000000"/>
            <rFont val="Tahoma"/>
            <family val="2"/>
          </rPr>
          <t xml:space="preserve">-  web de la entidad
</t>
        </r>
        <r>
          <rPr>
            <sz val="9"/>
            <color rgb="FF000000"/>
            <rFont val="Tahoma"/>
            <family val="2"/>
          </rPr>
          <t xml:space="preserve">-  carteleras informativas/ periódico mural 
</t>
        </r>
        <r>
          <rPr>
            <sz val="9"/>
            <color rgb="FF000000"/>
            <rFont val="Tahoma"/>
            <family val="2"/>
          </rPr>
          <t xml:space="preserve">-  redes sociales
</t>
        </r>
        <r>
          <rPr>
            <sz val="9"/>
            <color rgb="FF000000"/>
            <rFont val="Tahoma"/>
            <family val="2"/>
          </rPr>
          <t xml:space="preserve">-  periódicos regionales 
</t>
        </r>
        <r>
          <rPr>
            <sz val="9"/>
            <color rgb="FF000000"/>
            <rFont val="Tahoma"/>
            <family val="2"/>
          </rPr>
          <t xml:space="preserve">-  emisoras radiales
</t>
        </r>
        <r>
          <rPr>
            <sz val="9"/>
            <color rgb="FF000000"/>
            <rFont val="Tahoma"/>
            <family val="2"/>
          </rPr>
          <t xml:space="preserve">-  mensaje en televisión 
</t>
        </r>
        <r>
          <rPr>
            <sz val="9"/>
            <color rgb="FF000000"/>
            <rFont val="Tahoma"/>
            <family val="2"/>
          </rPr>
          <t xml:space="preserve">-  correspondencia 
</t>
        </r>
        <r>
          <rPr>
            <sz val="9"/>
            <color rgb="FF000000"/>
            <rFont val="Tahoma"/>
            <family val="2"/>
          </rPr>
          <t xml:space="preserve">-  mensaje de texto
</t>
        </r>
        <r>
          <rPr>
            <sz val="9"/>
            <color rgb="FF000000"/>
            <rFont val="Tahoma"/>
            <family val="2"/>
          </rPr>
          <t xml:space="preserve">- correo electrónico
</t>
        </r>
        <r>
          <rPr>
            <sz val="9"/>
            <color rgb="FF000000"/>
            <rFont val="Tahoma"/>
            <family val="2"/>
          </rPr>
          <t xml:space="preserve">
</t>
        </r>
        <r>
          <rPr>
            <sz val="9"/>
            <color rgb="FF000000"/>
            <rFont val="Tahoma"/>
            <family val="2"/>
          </rPr>
          <t xml:space="preserve">Si es otro medio, indicar el nombre. </t>
        </r>
      </text>
    </comment>
    <comment ref="K6" authorId="0" shapeId="0" xr:uid="{674E72A2-390E-9A4F-8ACF-86220079126F}">
      <text>
        <r>
          <rPr>
            <sz val="9"/>
            <color rgb="FF000000"/>
            <rFont val="Tahoma"/>
            <family val="2"/>
          </rPr>
          <t xml:space="preserve">Indicar el (los) grupo(s) de interés participante(s) al evento, conforme al siguiente listado:
</t>
        </r>
        <r>
          <rPr>
            <sz val="9"/>
            <color rgb="FF000000"/>
            <rFont val="Tahoma"/>
            <family val="2"/>
          </rPr>
          <t xml:space="preserve">Alta  dirección
</t>
        </r>
        <r>
          <rPr>
            <sz val="9"/>
            <color rgb="FF000000"/>
            <rFont val="Tahoma"/>
            <family val="2"/>
          </rPr>
          <t xml:space="preserve">Comunidad educativa
</t>
        </r>
        <r>
          <rPr>
            <sz val="9"/>
            <color rgb="FF000000"/>
            <rFont val="Tahoma"/>
            <family val="2"/>
          </rPr>
          <t xml:space="preserve">Cooperantes nacionales e internacionales, públicos y privados
</t>
        </r>
        <r>
          <rPr>
            <sz val="9"/>
            <color rgb="FF000000"/>
            <rFont val="Tahoma"/>
            <family val="2"/>
          </rPr>
          <t xml:space="preserve">Egresados del sistema educativo
</t>
        </r>
        <r>
          <rPr>
            <sz val="9"/>
            <color rgb="FF000000"/>
            <rFont val="Tahoma"/>
            <family val="2"/>
          </rPr>
          <t xml:space="preserve">Empleados
</t>
        </r>
        <r>
          <rPr>
            <sz val="9"/>
            <color rgb="FF000000"/>
            <rFont val="Tahoma"/>
            <family val="2"/>
          </rPr>
          <t xml:space="preserve">Entes de control
</t>
        </r>
        <r>
          <rPr>
            <sz val="9"/>
            <color rgb="FF000000"/>
            <rFont val="Tahoma"/>
            <family val="2"/>
          </rPr>
          <t xml:space="preserve">Entidades del sector educación
</t>
        </r>
        <r>
          <rPr>
            <sz val="9"/>
            <color rgb="FF000000"/>
            <rFont val="Tahoma"/>
            <family val="2"/>
          </rPr>
          <t xml:space="preserve">Equipos de trabajo
</t>
        </r>
        <r>
          <rPr>
            <sz val="9"/>
            <color rgb="FF000000"/>
            <rFont val="Tahoma"/>
            <family val="2"/>
          </rPr>
          <t xml:space="preserve">Establecimientos prestadores del servicio educativo
</t>
        </r>
        <r>
          <rPr>
            <sz val="9"/>
            <color rgb="FF000000"/>
            <rFont val="Tahoma"/>
            <family val="2"/>
          </rPr>
          <t xml:space="preserve">Grupos que lideran espacios de diálogo y concertación
</t>
        </r>
        <r>
          <rPr>
            <sz val="9"/>
            <color rgb="FF000000"/>
            <rFont val="Tahoma"/>
            <family val="2"/>
          </rPr>
          <t xml:space="preserve">Medios de comunicación
</t>
        </r>
        <r>
          <rPr>
            <sz val="9"/>
            <color rgb="FF000000"/>
            <rFont val="Tahoma"/>
            <family val="2"/>
          </rPr>
          <t xml:space="preserve">Organismos de asesoría y coordinación
</t>
        </r>
        <r>
          <rPr>
            <sz val="9"/>
            <color rgb="FF000000"/>
            <rFont val="Tahoma"/>
            <family val="2"/>
          </rPr>
          <t xml:space="preserve">Organización social
</t>
        </r>
        <r>
          <rPr>
            <sz val="9"/>
            <color rgb="FF000000"/>
            <rFont val="Tahoma"/>
            <family val="2"/>
          </rPr>
          <t xml:space="preserve">Poder ejecutivo
</t>
        </r>
        <r>
          <rPr>
            <sz val="9"/>
            <color rgb="FF000000"/>
            <rFont val="Tahoma"/>
            <family val="2"/>
          </rPr>
          <t xml:space="preserve">Poder judicial
</t>
        </r>
        <r>
          <rPr>
            <sz val="9"/>
            <color rgb="FF000000"/>
            <rFont val="Tahoma"/>
            <family val="2"/>
          </rPr>
          <t xml:space="preserve">Poder legislativo
</t>
        </r>
        <r>
          <rPr>
            <sz val="9"/>
            <color rgb="FF000000"/>
            <rFont val="Tahoma"/>
            <family val="2"/>
          </rPr>
          <t xml:space="preserve">Proveedores
</t>
        </r>
        <r>
          <rPr>
            <sz val="9"/>
            <color rgb="FF000000"/>
            <rFont val="Tahoma"/>
            <family val="2"/>
          </rPr>
          <t xml:space="preserve">Sector privado y productivo
</t>
        </r>
        <r>
          <rPr>
            <sz val="9"/>
            <color rgb="FF000000"/>
            <rFont val="Tahoma"/>
            <family val="2"/>
          </rPr>
          <t xml:space="preserve">Administrador fiduciario
</t>
        </r>
        <r>
          <rPr>
            <sz val="9"/>
            <color rgb="FF000000"/>
            <rFont val="Tahoma"/>
            <family val="2"/>
          </rPr>
          <t xml:space="preserve">
</t>
        </r>
        <r>
          <rPr>
            <sz val="9"/>
            <color rgb="FF000000"/>
            <rFont val="Tahoma"/>
            <family val="2"/>
          </rPr>
          <t xml:space="preserve">
</t>
        </r>
        <r>
          <rPr>
            <sz val="9"/>
            <color rgb="FF000000"/>
            <rFont val="Tahoma"/>
            <family val="2"/>
          </rPr>
          <t>Recuerde que un espacio de diálogo puede concentrar a más de un grupo de interés</t>
        </r>
      </text>
    </comment>
    <comment ref="M6" authorId="0" shapeId="0" xr:uid="{D4E38615-AA0C-A247-92B1-F8776A183B55}">
      <text>
        <r>
          <rPr>
            <sz val="9"/>
            <color rgb="FF000000"/>
            <rFont val="Tahoma"/>
            <family val="2"/>
          </rPr>
          <t xml:space="preserve">Indicar la fase del ciclo de la gestión a la cual pertenece esta instancia:
</t>
        </r>
        <r>
          <rPr>
            <sz val="9"/>
            <color rgb="FF000000"/>
            <rFont val="Tahoma"/>
            <family val="2"/>
          </rPr>
          <t xml:space="preserve">- Diagnóstico
</t>
        </r>
        <r>
          <rPr>
            <sz val="9"/>
            <color rgb="FF000000"/>
            <rFont val="Tahoma"/>
            <family val="2"/>
          </rPr>
          <t xml:space="preserve">- Diseño o formulación
</t>
        </r>
        <r>
          <rPr>
            <sz val="9"/>
            <color rgb="FF000000"/>
            <rFont val="Tahoma"/>
            <family val="2"/>
          </rPr>
          <t xml:space="preserve">- Implementación
</t>
        </r>
        <r>
          <rPr>
            <sz val="9"/>
            <color rgb="FF000000"/>
            <rFont val="Tahoma"/>
            <family val="2"/>
          </rPr>
          <t>- Seguimiento y/o evaluación (Rendición de cuentas)</t>
        </r>
      </text>
    </comment>
    <comment ref="N6" authorId="2" shapeId="0" xr:uid="{F15F79E8-B0B8-3D4F-8243-F4CF3D734386}">
      <text>
        <r>
          <rPr>
            <sz val="9"/>
            <color rgb="FF000000"/>
            <rFont val="Tahoma"/>
            <family val="2"/>
          </rPr>
          <t xml:space="preserve">Según el caso, seleccione entre los siguientes tres tipos de conversación: </t>
        </r>
        <r>
          <rPr>
            <b/>
            <sz val="9"/>
            <color rgb="FF000000"/>
            <rFont val="Tahoma"/>
            <family val="2"/>
          </rPr>
          <t xml:space="preserve">
</t>
        </r>
        <r>
          <rPr>
            <sz val="9"/>
            <color rgb="FF000000"/>
            <rFont val="Tahoma"/>
            <family val="2"/>
          </rPr>
          <t xml:space="preserve">
</t>
        </r>
        <r>
          <rPr>
            <sz val="9"/>
            <color rgb="FF000000"/>
            <rFont val="Tahoma"/>
            <family val="2"/>
          </rPr>
          <t xml:space="preserve">- Académicas: 
</t>
        </r>
        <r>
          <rPr>
            <sz val="9"/>
            <color rgb="FF000000"/>
            <rFont val="Tahoma"/>
            <family val="2"/>
          </rPr>
          <t xml:space="preserve">Espacios orientados, más que a la toma de decisiones, a compartir buenas prácticas y generar comunidades de aprendizaje en el marco de la gestión del conocimiento, como por ejemplo el Foro Educativo Nacional.
</t>
        </r>
        <r>
          <rPr>
            <sz val="9"/>
            <color rgb="FF000000"/>
            <rFont val="Tahoma"/>
            <family val="2"/>
          </rPr>
          <t xml:space="preserve">
</t>
        </r>
        <r>
          <rPr>
            <sz val="9"/>
            <color rgb="FF000000"/>
            <rFont val="Tahoma"/>
            <family val="2"/>
          </rPr>
          <t xml:space="preserve">- Recurrentes:
</t>
        </r>
        <r>
          <rPr>
            <sz val="9"/>
            <color rgb="FF000000"/>
            <rFont val="Tahoma"/>
            <family val="2"/>
          </rPr>
          <t xml:space="preserve">Diálogos que tienen una periodicidad determinada de acuerdo con la norma que los regula, por ejemplo, Comités, mesas técnicas.
</t>
        </r>
        <r>
          <rPr>
            <sz val="9"/>
            <color rgb="FF000000"/>
            <rFont val="Tahoma"/>
            <family val="2"/>
          </rPr>
          <t xml:space="preserve"> 
</t>
        </r>
        <r>
          <rPr>
            <sz val="9"/>
            <color rgb="FF000000"/>
            <rFont val="Tahoma"/>
            <family val="2"/>
          </rPr>
          <t xml:space="preserve">- Estratégicas: 
</t>
        </r>
        <r>
          <rPr>
            <sz val="9"/>
            <color rgb="FF000000"/>
            <rFont val="Tahoma"/>
            <family val="2"/>
          </rPr>
          <t xml:space="preserve">Aquellas que se diseñan para la discusión multidisciplinar de temas críticos para la prospectiva del sector: diálogos de futuro, por ejemplo. </t>
        </r>
      </text>
    </comment>
    <comment ref="P6" authorId="1" shapeId="0" xr:uid="{FF6E7FF6-D1A9-4DB4-B8B2-B820C1E639EE}">
      <text>
        <r>
          <rPr>
            <sz val="9"/>
            <color rgb="FF000000"/>
            <rFont val="Tahoma"/>
            <family val="2"/>
          </rPr>
          <t>Si la actividad presenta costos asociados, indicar si los recursos correspondieron a Funcionamiento o Inversión, indicando el rubro.</t>
        </r>
      </text>
    </comment>
    <comment ref="Q6" authorId="0" shapeId="0" xr:uid="{55D0F91A-AB89-4CDF-8270-2321054B0C19}">
      <text>
        <r>
          <rPr>
            <sz val="9"/>
            <color rgb="FF000000"/>
            <rFont val="Tahoma"/>
            <family val="2"/>
          </rPr>
          <t>Explique brevemente los temas abordados, las conclusiones y principales resultados del desarrollo del espacio de diálogo. Pueden citarse por ejemplo compromisos adquiridos con grupos de interés.</t>
        </r>
      </text>
    </comment>
    <comment ref="I14" authorId="3" shapeId="0" xr:uid="{5306B9C0-977A-4B12-8708-9ABF02E5D10A}">
      <text>
        <r>
          <rPr>
            <sz val="11"/>
            <color rgb="FF000000"/>
            <rFont val="Calibri"/>
            <family val="2"/>
          </rPr>
          <t>Estaba programado para el mes de febrero, pero por agendas de los directivos y encuentro de secretarios se reprogramó para el mes de abril.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Maria Paula Rivera Gutierrez</author>
    <author>57316</author>
    <author>Sergio Valdivieso</author>
    <author>alba  suarez</author>
  </authors>
  <commentList>
    <comment ref="C7" authorId="0" shapeId="0" xr:uid="{A0189AC1-9EC2-6A49-BD8E-94A8444F66C1}">
      <text>
        <r>
          <rPr>
            <sz val="9"/>
            <color rgb="FF000000"/>
            <rFont val="Tahoma"/>
            <family val="2"/>
          </rPr>
          <t xml:space="preserve">Indicar el nombre de la instancia de participación; a continuación se citan algunos ejemplos:
</t>
        </r>
        <r>
          <rPr>
            <sz val="9"/>
            <color rgb="FF000000"/>
            <rFont val="Tahoma"/>
            <family val="2"/>
          </rPr>
          <t xml:space="preserve">- Comité de Gestión y desempeño
</t>
        </r>
        <r>
          <rPr>
            <sz val="9"/>
            <color rgb="FF000000"/>
            <rFont val="Tahoma"/>
            <family val="2"/>
          </rPr>
          <t xml:space="preserve">- Comité de contratación
</t>
        </r>
        <r>
          <rPr>
            <sz val="9"/>
            <color rgb="FF000000"/>
            <rFont val="Tahoma"/>
            <family val="2"/>
          </rPr>
          <t xml:space="preserve">- Consejo Nacional de Educación Superior
</t>
        </r>
        <r>
          <rPr>
            <sz val="9"/>
            <color rgb="FF000000"/>
            <rFont val="Tahoma"/>
            <family val="2"/>
          </rPr>
          <t>- Comisión Colombiana del Oceano</t>
        </r>
      </text>
    </comment>
    <comment ref="D7" authorId="1" shapeId="0" xr:uid="{6E0A13C6-35CA-5B49-9359-11693DC922C8}">
      <text>
        <r>
          <rPr>
            <sz val="9"/>
            <color rgb="FF000000"/>
            <rFont val="Tahoma"/>
            <family val="2"/>
          </rPr>
          <t>Marque con X según corresponda:</t>
        </r>
      </text>
    </comment>
    <comment ref="F7" authorId="1" shapeId="0" xr:uid="{5AF9E845-5AF4-FA48-B1F7-AEAC002F85AC}">
      <text>
        <r>
          <rPr>
            <sz val="9"/>
            <color rgb="FF000000"/>
            <rFont val="Tahoma"/>
            <family val="2"/>
          </rPr>
          <t>Marque con X según corresponda:</t>
        </r>
      </text>
    </comment>
    <comment ref="H7" authorId="1" shapeId="0" xr:uid="{79F338F4-4E39-954A-A7F4-47419E935A24}">
      <text>
        <r>
          <rPr>
            <sz val="9"/>
            <color rgb="FF000000"/>
            <rFont val="Tahoma"/>
            <family val="2"/>
          </rPr>
          <t xml:space="preserve">Si la participación del MEN es en calidad de asistente, favor indicar el nombre de la Entidad/organismo responsable de liderar la instancia
</t>
        </r>
      </text>
    </comment>
    <comment ref="I7" authorId="0" shapeId="0" xr:uid="{3EA9B433-8C9C-7D4E-B081-C8A49757F3D4}">
      <text>
        <r>
          <rPr>
            <sz val="9"/>
            <color rgb="FF000000"/>
            <rFont val="Tahoma"/>
            <family val="2"/>
          </rPr>
          <t>Citar norma que instituye la instancia de participación</t>
        </r>
      </text>
    </comment>
    <comment ref="K7" authorId="1" shapeId="0" xr:uid="{FFF94603-C117-C440-ADB4-16EFECF1E2DC}">
      <text>
        <r>
          <rPr>
            <sz val="9"/>
            <color rgb="FF000000"/>
            <rFont val="Tahoma"/>
            <family val="2"/>
          </rPr>
          <t xml:space="preserve">Indique según corresponda:
</t>
        </r>
        <r>
          <rPr>
            <sz val="9"/>
            <color rgb="FF000000"/>
            <rFont val="Tahoma"/>
            <family val="2"/>
          </rPr>
          <t xml:space="preserve">- Decisorio
</t>
        </r>
        <r>
          <rPr>
            <sz val="9"/>
            <color rgb="FF000000"/>
            <rFont val="Tahoma"/>
            <family val="2"/>
          </rPr>
          <t>- De incidencia</t>
        </r>
      </text>
    </comment>
    <comment ref="L7" authorId="1" shapeId="0" xr:uid="{601F5C30-034C-A041-85B1-F1D32AB9D628}">
      <text>
        <r>
          <rPr>
            <sz val="9"/>
            <color indexed="81"/>
            <rFont val="Tahoma"/>
            <family val="2"/>
          </rPr>
          <t>Favor indique la periodicidad de ocurrencia de la instancia:
- Anual
- Semestral
- Trimestral
- Bimensual
- Mensual
- Semanal 
- Diario
- Único
- Otro: por ej: Por demanda</t>
        </r>
      </text>
    </comment>
    <comment ref="M7" authorId="1" shapeId="0" xr:uid="{6AEB7A65-0C7E-394C-BE80-F861E1FCBF40}">
      <text>
        <r>
          <rPr>
            <sz val="9"/>
            <color indexed="81"/>
            <rFont val="Tahoma"/>
            <family val="2"/>
          </rPr>
          <t>Indicar la cantidad de veces que se ha programado realizar este mismo espacio durante la vigencia en curso.</t>
        </r>
      </text>
    </comment>
    <comment ref="N7" authorId="0" shapeId="0" xr:uid="{1E65985F-CB78-F741-A55A-AD89F793D18D}">
      <text>
        <r>
          <rPr>
            <sz val="9"/>
            <color indexed="81"/>
            <rFont val="Tahoma"/>
            <family val="2"/>
          </rPr>
          <t>Indicar la fase del ciclo de la gestión a la cual pertenece esta instancia:
- Diagnóstico
- Diseño o formulación
- Implementación
- Seguimiento y/o evaluación</t>
        </r>
      </text>
    </comment>
    <comment ref="O7" authorId="2" shapeId="0" xr:uid="{C0430606-F03B-4040-9DEA-68D6E0DCB275}">
      <text>
        <r>
          <rPr>
            <sz val="9"/>
            <color rgb="FF000000"/>
            <rFont val="Tahoma"/>
            <family val="2"/>
          </rPr>
          <t xml:space="preserve">Según el caso, seleccione entre los siguientes tres tipos de conversación: 
</t>
        </r>
        <r>
          <rPr>
            <sz val="9"/>
            <color rgb="FF000000"/>
            <rFont val="Tahoma"/>
            <family val="2"/>
          </rPr>
          <t xml:space="preserve">
</t>
        </r>
        <r>
          <rPr>
            <sz val="9"/>
            <color rgb="FF000000"/>
            <rFont val="Tahoma"/>
            <family val="2"/>
          </rPr>
          <t xml:space="preserve">- Académicas: 
</t>
        </r>
        <r>
          <rPr>
            <sz val="9"/>
            <color rgb="FF000000"/>
            <rFont val="Tahoma"/>
            <family val="2"/>
          </rPr>
          <t xml:space="preserve">Espacios orientados, más que a la toma de decisiones, a compartir buenas prácticas y generar comunidades de aprendizaje en el marco de la gestión del conocimiento, como por ejemplo el Foro Educativo Nacional.
</t>
        </r>
        <r>
          <rPr>
            <sz val="9"/>
            <color rgb="FF000000"/>
            <rFont val="Tahoma"/>
            <family val="2"/>
          </rPr>
          <t xml:space="preserve">
</t>
        </r>
        <r>
          <rPr>
            <sz val="9"/>
            <color rgb="FF000000"/>
            <rFont val="Tahoma"/>
            <family val="2"/>
          </rPr>
          <t xml:space="preserve">- Recurrentes:
</t>
        </r>
        <r>
          <rPr>
            <sz val="9"/>
            <color rgb="FF000000"/>
            <rFont val="Tahoma"/>
            <family val="2"/>
          </rPr>
          <t xml:space="preserve">Diálogos que tienen una periodicidad determinada de acuerdo con la norma que los regula, por ejemplo, Comités, mesas técnicas.
</t>
        </r>
        <r>
          <rPr>
            <sz val="9"/>
            <color rgb="FF000000"/>
            <rFont val="Tahoma"/>
            <family val="2"/>
          </rPr>
          <t xml:space="preserve"> 
</t>
        </r>
        <r>
          <rPr>
            <sz val="9"/>
            <color rgb="FF000000"/>
            <rFont val="Tahoma"/>
            <family val="2"/>
          </rPr>
          <t xml:space="preserve">- Estratégicas: 
</t>
        </r>
        <r>
          <rPr>
            <sz val="9"/>
            <color rgb="FF000000"/>
            <rFont val="Tahoma"/>
            <family val="2"/>
          </rPr>
          <t xml:space="preserve">Aquellas que se diseñan para la discusión multidisciplinar de temas críticos para la prospectiva del sector: diálogos de futuro, por ejemplo. </t>
        </r>
      </text>
    </comment>
    <comment ref="P7" authorId="0" shapeId="0" xr:uid="{C2E1E382-6803-6749-A713-55DB85CFBB21}">
      <text>
        <r>
          <rPr>
            <sz val="9"/>
            <color rgb="FF000000"/>
            <rFont val="Tahoma"/>
            <family val="2"/>
          </rPr>
          <t xml:space="preserve">Indicar el (los) grupo(s) de interés participante(s) al evento, conforme al siguiente listado:
</t>
        </r>
        <r>
          <rPr>
            <sz val="9"/>
            <color rgb="FF000000"/>
            <rFont val="Tahoma"/>
            <family val="2"/>
          </rPr>
          <t xml:space="preserve">Alta  dirección
</t>
        </r>
        <r>
          <rPr>
            <sz val="9"/>
            <color rgb="FF000000"/>
            <rFont val="Tahoma"/>
            <family val="2"/>
          </rPr>
          <t xml:space="preserve">Comunidad educativa
</t>
        </r>
        <r>
          <rPr>
            <sz val="9"/>
            <color rgb="FF000000"/>
            <rFont val="Tahoma"/>
            <family val="2"/>
          </rPr>
          <t xml:space="preserve">Cooperantes nacionales e internacionales, públicos y privados
</t>
        </r>
        <r>
          <rPr>
            <sz val="9"/>
            <color rgb="FF000000"/>
            <rFont val="Tahoma"/>
            <family val="2"/>
          </rPr>
          <t xml:space="preserve">Egresados del sistema educativo
</t>
        </r>
        <r>
          <rPr>
            <sz val="9"/>
            <color rgb="FF000000"/>
            <rFont val="Tahoma"/>
            <family val="2"/>
          </rPr>
          <t xml:space="preserve">Empleados
</t>
        </r>
        <r>
          <rPr>
            <sz val="9"/>
            <color rgb="FF000000"/>
            <rFont val="Tahoma"/>
            <family val="2"/>
          </rPr>
          <t xml:space="preserve">Entes de control
</t>
        </r>
        <r>
          <rPr>
            <sz val="9"/>
            <color rgb="FF000000"/>
            <rFont val="Tahoma"/>
            <family val="2"/>
          </rPr>
          <t xml:space="preserve">Entidades del sector educación
</t>
        </r>
        <r>
          <rPr>
            <sz val="9"/>
            <color rgb="FF000000"/>
            <rFont val="Tahoma"/>
            <family val="2"/>
          </rPr>
          <t xml:space="preserve">Equipos de trabajo
</t>
        </r>
        <r>
          <rPr>
            <sz val="9"/>
            <color rgb="FF000000"/>
            <rFont val="Tahoma"/>
            <family val="2"/>
          </rPr>
          <t xml:space="preserve">Establecimientos prestadores del servicio educativo
</t>
        </r>
        <r>
          <rPr>
            <sz val="9"/>
            <color rgb="FF000000"/>
            <rFont val="Tahoma"/>
            <family val="2"/>
          </rPr>
          <t xml:space="preserve">Grupos que lideran espacios de diálogo y concertación
</t>
        </r>
        <r>
          <rPr>
            <sz val="9"/>
            <color rgb="FF000000"/>
            <rFont val="Tahoma"/>
            <family val="2"/>
          </rPr>
          <t xml:space="preserve">Medios de comunicación
</t>
        </r>
        <r>
          <rPr>
            <sz val="9"/>
            <color rgb="FF000000"/>
            <rFont val="Tahoma"/>
            <family val="2"/>
          </rPr>
          <t xml:space="preserve">Organismos de asesoría y coordinación
</t>
        </r>
        <r>
          <rPr>
            <sz val="9"/>
            <color rgb="FF000000"/>
            <rFont val="Tahoma"/>
            <family val="2"/>
          </rPr>
          <t xml:space="preserve">Organización social
</t>
        </r>
        <r>
          <rPr>
            <sz val="9"/>
            <color rgb="FF000000"/>
            <rFont val="Tahoma"/>
            <family val="2"/>
          </rPr>
          <t xml:space="preserve">Poder ejecutivo
</t>
        </r>
        <r>
          <rPr>
            <sz val="9"/>
            <color rgb="FF000000"/>
            <rFont val="Tahoma"/>
            <family val="2"/>
          </rPr>
          <t xml:space="preserve">Poder judicial
</t>
        </r>
        <r>
          <rPr>
            <sz val="9"/>
            <color rgb="FF000000"/>
            <rFont val="Tahoma"/>
            <family val="2"/>
          </rPr>
          <t xml:space="preserve">Poder legislativo
</t>
        </r>
        <r>
          <rPr>
            <sz val="9"/>
            <color rgb="FF000000"/>
            <rFont val="Tahoma"/>
            <family val="2"/>
          </rPr>
          <t xml:space="preserve">Proveedores
</t>
        </r>
        <r>
          <rPr>
            <sz val="9"/>
            <color rgb="FF000000"/>
            <rFont val="Tahoma"/>
            <family val="2"/>
          </rPr>
          <t xml:space="preserve">Sector privado y productivo
</t>
        </r>
        <r>
          <rPr>
            <sz val="9"/>
            <color rgb="FF000000"/>
            <rFont val="Tahoma"/>
            <family val="2"/>
          </rPr>
          <t xml:space="preserve">Administrador fiduciario
</t>
        </r>
        <r>
          <rPr>
            <sz val="9"/>
            <color rgb="FF000000"/>
            <rFont val="Tahoma"/>
            <family val="2"/>
          </rPr>
          <t xml:space="preserve">
</t>
        </r>
        <r>
          <rPr>
            <sz val="9"/>
            <color rgb="FF000000"/>
            <rFont val="Tahoma"/>
            <family val="2"/>
          </rPr>
          <t xml:space="preserve">
</t>
        </r>
        <r>
          <rPr>
            <sz val="9"/>
            <color rgb="FF000000"/>
            <rFont val="Tahoma"/>
            <family val="2"/>
          </rPr>
          <t>Recuerde que una instancia de participación puede concentrar a más de un grupo de interés</t>
        </r>
      </text>
    </comment>
    <comment ref="R7" authorId="1" shapeId="0" xr:uid="{EC5DA64A-1655-9243-814E-4F447FF15234}">
      <text>
        <r>
          <rPr>
            <sz val="9"/>
            <color rgb="FF000000"/>
            <rFont val="Tahoma"/>
            <family val="2"/>
          </rPr>
          <t xml:space="preserve">Marque con X según corresponda
</t>
        </r>
      </text>
    </comment>
    <comment ref="U7" authorId="0" shapeId="0" xr:uid="{617BC9E3-76F0-CD46-B8BA-201336AAF76C}">
      <text>
        <r>
          <rPr>
            <sz val="9"/>
            <color rgb="FF000000"/>
            <rFont val="Tahoma"/>
            <family val="2"/>
          </rPr>
          <t xml:space="preserve">Indicar cuál fue el medio utilizado para la convocatoria a este evento. A continuación se relacionan algunos ejemplos: 
</t>
        </r>
        <r>
          <rPr>
            <sz val="9"/>
            <color rgb="FF000000"/>
            <rFont val="Tahoma"/>
            <family val="2"/>
          </rPr>
          <t xml:space="preserve">-  web de la entidad
</t>
        </r>
        <r>
          <rPr>
            <sz val="9"/>
            <color rgb="FF000000"/>
            <rFont val="Tahoma"/>
            <family val="2"/>
          </rPr>
          <t xml:space="preserve">-  carteleras informativas/ periódico mural 
</t>
        </r>
        <r>
          <rPr>
            <sz val="9"/>
            <color rgb="FF000000"/>
            <rFont val="Tahoma"/>
            <family val="2"/>
          </rPr>
          <t xml:space="preserve">-  redes sociales
</t>
        </r>
        <r>
          <rPr>
            <sz val="9"/>
            <color rgb="FF000000"/>
            <rFont val="Tahoma"/>
            <family val="2"/>
          </rPr>
          <t xml:space="preserve">-  periódicos regionales 
</t>
        </r>
        <r>
          <rPr>
            <sz val="9"/>
            <color rgb="FF000000"/>
            <rFont val="Tahoma"/>
            <family val="2"/>
          </rPr>
          <t xml:space="preserve">-  emisoras radiales
</t>
        </r>
        <r>
          <rPr>
            <sz val="9"/>
            <color rgb="FF000000"/>
            <rFont val="Tahoma"/>
            <family val="2"/>
          </rPr>
          <t xml:space="preserve">-  mensaje en televisión 
</t>
        </r>
        <r>
          <rPr>
            <sz val="9"/>
            <color rgb="FF000000"/>
            <rFont val="Tahoma"/>
            <family val="2"/>
          </rPr>
          <t xml:space="preserve">-  correspondencia
</t>
        </r>
        <r>
          <rPr>
            <sz val="9"/>
            <color rgb="FF000000"/>
            <rFont val="Tahoma"/>
            <family val="2"/>
          </rPr>
          <t xml:space="preserve">- correo electrónico
</t>
        </r>
        <r>
          <rPr>
            <sz val="9"/>
            <color rgb="FF000000"/>
            <rFont val="Tahoma"/>
            <family val="2"/>
          </rPr>
          <t xml:space="preserve">-  mensaje de texto. 
</t>
        </r>
        <r>
          <rPr>
            <sz val="9"/>
            <color rgb="FF000000"/>
            <rFont val="Tahoma"/>
            <family val="2"/>
          </rPr>
          <t xml:space="preserve">
</t>
        </r>
        <r>
          <rPr>
            <sz val="9"/>
            <color rgb="FF000000"/>
            <rFont val="Tahoma"/>
            <family val="2"/>
          </rPr>
          <t xml:space="preserve">Si es otro medio, indicar el nombre. </t>
        </r>
      </text>
    </comment>
    <comment ref="W7" authorId="1" shapeId="0" xr:uid="{DC0D1D9A-2538-2A40-AC0F-CA6D0458FBB7}">
      <text>
        <r>
          <rPr>
            <sz val="9"/>
            <color indexed="81"/>
            <rFont val="Tahoma"/>
            <family val="2"/>
          </rPr>
          <t xml:space="preserve">Aplica para instancias bajo el liderazgo del MEN
</t>
        </r>
      </text>
    </comment>
    <comment ref="X7" authorId="1" shapeId="0" xr:uid="{856E8CFF-DA79-2F45-8B08-71B1E3D1A380}">
      <text>
        <r>
          <rPr>
            <sz val="9"/>
            <color indexed="81"/>
            <rFont val="Tahoma"/>
            <family val="2"/>
          </rPr>
          <t>Si la actividad presenta costos asociados, indicar si los recursos correspondieron a Funcionamiento o Inversión, indicando el rubro.</t>
        </r>
      </text>
    </comment>
    <comment ref="Y7" authorId="0" shapeId="0" xr:uid="{73BB0AE8-86DA-3040-83AB-C13ED634776B}">
      <text>
        <r>
          <rPr>
            <sz val="9"/>
            <color rgb="FF000000"/>
            <rFont val="Tahoma"/>
            <family val="2"/>
          </rPr>
          <t>Explique brevemente los temas abordados, las conclusiones, observaciones, recomendaciones y/o propuestas de los grupos de interés</t>
        </r>
      </text>
    </comment>
    <comment ref="C8" authorId="0" shapeId="0" xr:uid="{A91475B4-18AD-1E40-8A53-03234C26C700}">
      <text>
        <r>
          <rPr>
            <sz val="9"/>
            <color rgb="FF000000"/>
            <rFont val="Tahoma"/>
            <family val="2"/>
          </rPr>
          <t xml:space="preserve">Indicar el nombre de la instancia de participación; a continuación se citan algunos ejemplos:
</t>
        </r>
        <r>
          <rPr>
            <sz val="9"/>
            <color rgb="FF000000"/>
            <rFont val="Tahoma"/>
            <family val="2"/>
          </rPr>
          <t xml:space="preserve">- Comité de Gestión y desempeño
</t>
        </r>
        <r>
          <rPr>
            <sz val="9"/>
            <color rgb="FF000000"/>
            <rFont val="Tahoma"/>
            <family val="2"/>
          </rPr>
          <t xml:space="preserve">- Comité de contratación
</t>
        </r>
        <r>
          <rPr>
            <sz val="9"/>
            <color rgb="FF000000"/>
            <rFont val="Tahoma"/>
            <family val="2"/>
          </rPr>
          <t xml:space="preserve">- Consejo Nacional de Educación Superior
</t>
        </r>
        <r>
          <rPr>
            <sz val="9"/>
            <color rgb="FF000000"/>
            <rFont val="Tahoma"/>
            <family val="2"/>
          </rPr>
          <t>- Comisión Colombiana del Oceano</t>
        </r>
      </text>
    </comment>
    <comment ref="I8" authorId="0" shapeId="0" xr:uid="{C730E273-5DB7-F645-9E24-8245DF6F295E}">
      <text>
        <r>
          <rPr>
            <sz val="9"/>
            <color rgb="FF000000"/>
            <rFont val="Tahoma"/>
            <family val="2"/>
          </rPr>
          <t>Citar norma que instituye la instancia de participación</t>
        </r>
      </text>
    </comment>
    <comment ref="K8" authorId="1" shapeId="0" xr:uid="{0D5B5D4E-8928-D241-A1C2-CB34D19A0ABA}">
      <text>
        <r>
          <rPr>
            <sz val="9"/>
            <color rgb="FF000000"/>
            <rFont val="Tahoma"/>
            <family val="2"/>
          </rPr>
          <t xml:space="preserve">Indique según corresponda:
</t>
        </r>
        <r>
          <rPr>
            <sz val="9"/>
            <color rgb="FF000000"/>
            <rFont val="Tahoma"/>
            <family val="2"/>
          </rPr>
          <t xml:space="preserve">- Decisorio
</t>
        </r>
        <r>
          <rPr>
            <sz val="9"/>
            <color rgb="FF000000"/>
            <rFont val="Tahoma"/>
            <family val="2"/>
          </rPr>
          <t>- De incidencia</t>
        </r>
      </text>
    </comment>
    <comment ref="L8" authorId="1" shapeId="0" xr:uid="{30C079CE-74EB-5041-86EE-0FB54453094C}">
      <text>
        <r>
          <rPr>
            <sz val="9"/>
            <color indexed="81"/>
            <rFont val="Tahoma"/>
            <family val="2"/>
          </rPr>
          <t>Favor indique la periodicidad de ocurrencia de la instancia:
- Anual
- Semestral
- Trimestral
- Bimensual
- Mensual
- Semanal 
- Diario
- Único
- Otro: por ej: Por demanda</t>
        </r>
      </text>
    </comment>
    <comment ref="M8" authorId="1" shapeId="0" xr:uid="{0FDDF2FF-671E-F342-8BE5-A5A2EDE13F9B}">
      <text>
        <r>
          <rPr>
            <sz val="9"/>
            <color indexed="81"/>
            <rFont val="Tahoma"/>
            <family val="2"/>
          </rPr>
          <t>Indicar la cantidad de veces que se ha programado realizar este mismo espacio durante la vigencia en curso.</t>
        </r>
      </text>
    </comment>
    <comment ref="N8" authorId="0" shapeId="0" xr:uid="{1F4B00DA-2334-5F46-82CE-9740F7CC3D95}">
      <text>
        <r>
          <rPr>
            <sz val="9"/>
            <color indexed="81"/>
            <rFont val="Tahoma"/>
            <family val="2"/>
          </rPr>
          <t>Indicar la fase del ciclo de la gestión a la cual pertenece esta instancia:
- Diagnóstico
- Diseño o formulación
- Implementación
- Seguimiento y/o evaluación</t>
        </r>
      </text>
    </comment>
    <comment ref="O8" authorId="2" shapeId="0" xr:uid="{13FF3784-BA8D-0244-9A6E-B9EB6EF0F651}">
      <text>
        <r>
          <rPr>
            <sz val="9"/>
            <color rgb="FF000000"/>
            <rFont val="Tahoma"/>
            <family val="2"/>
          </rPr>
          <t xml:space="preserve">Según el caso, seleccione entre los siguientes tres tipos de conversación: 
</t>
        </r>
        <r>
          <rPr>
            <sz val="9"/>
            <color rgb="FF000000"/>
            <rFont val="Tahoma"/>
            <family val="2"/>
          </rPr>
          <t xml:space="preserve">
</t>
        </r>
        <r>
          <rPr>
            <sz val="9"/>
            <color rgb="FF000000"/>
            <rFont val="Tahoma"/>
            <family val="2"/>
          </rPr>
          <t xml:space="preserve">- Académicas: 
</t>
        </r>
        <r>
          <rPr>
            <sz val="9"/>
            <color rgb="FF000000"/>
            <rFont val="Tahoma"/>
            <family val="2"/>
          </rPr>
          <t xml:space="preserve">Espacios orientados, más que a la toma de decisiones, a compartir buenas prácticas y generar comunidades de aprendizaje en el marco de la gestión del conocimiento, como por ejemplo el Foro Educativo Nacional.
</t>
        </r>
        <r>
          <rPr>
            <sz val="9"/>
            <color rgb="FF000000"/>
            <rFont val="Tahoma"/>
            <family val="2"/>
          </rPr>
          <t xml:space="preserve">
</t>
        </r>
        <r>
          <rPr>
            <sz val="9"/>
            <color rgb="FF000000"/>
            <rFont val="Tahoma"/>
            <family val="2"/>
          </rPr>
          <t xml:space="preserve">- Recurrentes:
</t>
        </r>
        <r>
          <rPr>
            <sz val="9"/>
            <color rgb="FF000000"/>
            <rFont val="Tahoma"/>
            <family val="2"/>
          </rPr>
          <t xml:space="preserve">Diálogos que tienen una periodicidad determinada de acuerdo con la norma que los regula, por ejemplo, Comités, mesas técnicas.
</t>
        </r>
        <r>
          <rPr>
            <sz val="9"/>
            <color rgb="FF000000"/>
            <rFont val="Tahoma"/>
            <family val="2"/>
          </rPr>
          <t xml:space="preserve"> 
</t>
        </r>
        <r>
          <rPr>
            <sz val="9"/>
            <color rgb="FF000000"/>
            <rFont val="Tahoma"/>
            <family val="2"/>
          </rPr>
          <t xml:space="preserve">- Estratégicas: 
</t>
        </r>
        <r>
          <rPr>
            <sz val="9"/>
            <color rgb="FF000000"/>
            <rFont val="Tahoma"/>
            <family val="2"/>
          </rPr>
          <t xml:space="preserve">Aquellas que se diseñan para la discusión multidisciplinar de temas críticos para la prospectiva del sector: diálogos de futuro, por ejemplo. </t>
        </r>
      </text>
    </comment>
    <comment ref="P8" authorId="0" shapeId="0" xr:uid="{45E42BAC-3868-E84C-81B1-11C619D989F7}">
      <text>
        <r>
          <rPr>
            <sz val="9"/>
            <color rgb="FF000000"/>
            <rFont val="Tahoma"/>
            <family val="2"/>
          </rPr>
          <t xml:space="preserve">Indicar el (los) grupo(s) de interés participante(s) al evento, conforme al siguiente listado:
</t>
        </r>
        <r>
          <rPr>
            <sz val="9"/>
            <color rgb="FF000000"/>
            <rFont val="Tahoma"/>
            <family val="2"/>
          </rPr>
          <t xml:space="preserve">Alta  dirección
</t>
        </r>
        <r>
          <rPr>
            <sz val="9"/>
            <color rgb="FF000000"/>
            <rFont val="Tahoma"/>
            <family val="2"/>
          </rPr>
          <t xml:space="preserve">Comunidad educativa
</t>
        </r>
        <r>
          <rPr>
            <sz val="9"/>
            <color rgb="FF000000"/>
            <rFont val="Tahoma"/>
            <family val="2"/>
          </rPr>
          <t xml:space="preserve">Cooperantes nacionales e internacionales, públicos y privados
</t>
        </r>
        <r>
          <rPr>
            <sz val="9"/>
            <color rgb="FF000000"/>
            <rFont val="Tahoma"/>
            <family val="2"/>
          </rPr>
          <t xml:space="preserve">Egresados del sistema educativo
</t>
        </r>
        <r>
          <rPr>
            <sz val="9"/>
            <color rgb="FF000000"/>
            <rFont val="Tahoma"/>
            <family val="2"/>
          </rPr>
          <t xml:space="preserve">Empleados
</t>
        </r>
        <r>
          <rPr>
            <sz val="9"/>
            <color rgb="FF000000"/>
            <rFont val="Tahoma"/>
            <family val="2"/>
          </rPr>
          <t xml:space="preserve">Entes de control
</t>
        </r>
        <r>
          <rPr>
            <sz val="9"/>
            <color rgb="FF000000"/>
            <rFont val="Tahoma"/>
            <family val="2"/>
          </rPr>
          <t xml:space="preserve">Entidades del sector educación
</t>
        </r>
        <r>
          <rPr>
            <sz val="9"/>
            <color rgb="FF000000"/>
            <rFont val="Tahoma"/>
            <family val="2"/>
          </rPr>
          <t xml:space="preserve">Equipos de trabajo
</t>
        </r>
        <r>
          <rPr>
            <sz val="9"/>
            <color rgb="FF000000"/>
            <rFont val="Tahoma"/>
            <family val="2"/>
          </rPr>
          <t xml:space="preserve">Establecimientos prestadores del servicio educativo
</t>
        </r>
        <r>
          <rPr>
            <sz val="9"/>
            <color rgb="FF000000"/>
            <rFont val="Tahoma"/>
            <family val="2"/>
          </rPr>
          <t xml:space="preserve">Grupos que lideran espacios de diálogo y concertación
</t>
        </r>
        <r>
          <rPr>
            <sz val="9"/>
            <color rgb="FF000000"/>
            <rFont val="Tahoma"/>
            <family val="2"/>
          </rPr>
          <t xml:space="preserve">Medios de comunicación
</t>
        </r>
        <r>
          <rPr>
            <sz val="9"/>
            <color rgb="FF000000"/>
            <rFont val="Tahoma"/>
            <family val="2"/>
          </rPr>
          <t xml:space="preserve">Organismos de asesoría y coordinación
</t>
        </r>
        <r>
          <rPr>
            <sz val="9"/>
            <color rgb="FF000000"/>
            <rFont val="Tahoma"/>
            <family val="2"/>
          </rPr>
          <t xml:space="preserve">Organización social
</t>
        </r>
        <r>
          <rPr>
            <sz val="9"/>
            <color rgb="FF000000"/>
            <rFont val="Tahoma"/>
            <family val="2"/>
          </rPr>
          <t xml:space="preserve">Poder ejecutivo
</t>
        </r>
        <r>
          <rPr>
            <sz val="9"/>
            <color rgb="FF000000"/>
            <rFont val="Tahoma"/>
            <family val="2"/>
          </rPr>
          <t xml:space="preserve">Poder judicial
</t>
        </r>
        <r>
          <rPr>
            <sz val="9"/>
            <color rgb="FF000000"/>
            <rFont val="Tahoma"/>
            <family val="2"/>
          </rPr>
          <t xml:space="preserve">Poder legislativo
</t>
        </r>
        <r>
          <rPr>
            <sz val="9"/>
            <color rgb="FF000000"/>
            <rFont val="Tahoma"/>
            <family val="2"/>
          </rPr>
          <t xml:space="preserve">Proveedores
</t>
        </r>
        <r>
          <rPr>
            <sz val="9"/>
            <color rgb="FF000000"/>
            <rFont val="Tahoma"/>
            <family val="2"/>
          </rPr>
          <t xml:space="preserve">Sector privado y productivo
</t>
        </r>
        <r>
          <rPr>
            <sz val="9"/>
            <color rgb="FF000000"/>
            <rFont val="Tahoma"/>
            <family val="2"/>
          </rPr>
          <t xml:space="preserve">Administrador fiduciario
</t>
        </r>
        <r>
          <rPr>
            <sz val="9"/>
            <color rgb="FF000000"/>
            <rFont val="Tahoma"/>
            <family val="2"/>
          </rPr>
          <t xml:space="preserve">
</t>
        </r>
        <r>
          <rPr>
            <sz val="9"/>
            <color rgb="FF000000"/>
            <rFont val="Tahoma"/>
            <family val="2"/>
          </rPr>
          <t xml:space="preserve">
</t>
        </r>
        <r>
          <rPr>
            <sz val="9"/>
            <color rgb="FF000000"/>
            <rFont val="Tahoma"/>
            <family val="2"/>
          </rPr>
          <t>Recuerde que una instancia de participación puede concentrar a más de un grupo de interés</t>
        </r>
      </text>
    </comment>
    <comment ref="U8" authorId="0" shapeId="0" xr:uid="{99D86664-0A0F-1A4F-920E-B33DEA53F05C}">
      <text>
        <r>
          <rPr>
            <sz val="9"/>
            <color rgb="FF000000"/>
            <rFont val="Tahoma"/>
            <family val="2"/>
          </rPr>
          <t xml:space="preserve">Indicar cuál fue el medio utilizado para la convocatoria a este evento. A continuación se relacionan algunos ejemplos: 
</t>
        </r>
        <r>
          <rPr>
            <sz val="9"/>
            <color rgb="FF000000"/>
            <rFont val="Tahoma"/>
            <family val="2"/>
          </rPr>
          <t xml:space="preserve">-  web de la entidad
</t>
        </r>
        <r>
          <rPr>
            <sz val="9"/>
            <color rgb="FF000000"/>
            <rFont val="Tahoma"/>
            <family val="2"/>
          </rPr>
          <t xml:space="preserve">-  carteleras informativas/ periódico mural 
</t>
        </r>
        <r>
          <rPr>
            <sz val="9"/>
            <color rgb="FF000000"/>
            <rFont val="Tahoma"/>
            <family val="2"/>
          </rPr>
          <t xml:space="preserve">-  redes sociales
</t>
        </r>
        <r>
          <rPr>
            <sz val="9"/>
            <color rgb="FF000000"/>
            <rFont val="Tahoma"/>
            <family val="2"/>
          </rPr>
          <t xml:space="preserve">-  periódicos regionales 
</t>
        </r>
        <r>
          <rPr>
            <sz val="9"/>
            <color rgb="FF000000"/>
            <rFont val="Tahoma"/>
            <family val="2"/>
          </rPr>
          <t xml:space="preserve">-  emisoras radiales
</t>
        </r>
        <r>
          <rPr>
            <sz val="9"/>
            <color rgb="FF000000"/>
            <rFont val="Tahoma"/>
            <family val="2"/>
          </rPr>
          <t xml:space="preserve">-  mensaje en televisión 
</t>
        </r>
        <r>
          <rPr>
            <sz val="9"/>
            <color rgb="FF000000"/>
            <rFont val="Tahoma"/>
            <family val="2"/>
          </rPr>
          <t xml:space="preserve">-  correspondencia
</t>
        </r>
        <r>
          <rPr>
            <sz val="9"/>
            <color rgb="FF000000"/>
            <rFont val="Tahoma"/>
            <family val="2"/>
          </rPr>
          <t xml:space="preserve">- correo electrónico
</t>
        </r>
        <r>
          <rPr>
            <sz val="9"/>
            <color rgb="FF000000"/>
            <rFont val="Tahoma"/>
            <family val="2"/>
          </rPr>
          <t xml:space="preserve">-  mensaje de texto. 
</t>
        </r>
        <r>
          <rPr>
            <sz val="9"/>
            <color rgb="FF000000"/>
            <rFont val="Tahoma"/>
            <family val="2"/>
          </rPr>
          <t xml:space="preserve">
</t>
        </r>
        <r>
          <rPr>
            <sz val="9"/>
            <color rgb="FF000000"/>
            <rFont val="Tahoma"/>
            <family val="2"/>
          </rPr>
          <t xml:space="preserve">Si es otro medio, indicar el nombre. </t>
        </r>
      </text>
    </comment>
    <comment ref="W8" authorId="1" shapeId="0" xr:uid="{3E61B535-D88D-7444-9CA6-02E7BFA07C7F}">
      <text>
        <r>
          <rPr>
            <sz val="9"/>
            <color rgb="FF000000"/>
            <rFont val="Tahoma"/>
            <family val="2"/>
          </rPr>
          <t xml:space="preserve">Aplica para instancias bajo el liderazgo del MEN
</t>
        </r>
      </text>
    </comment>
    <comment ref="X8" authorId="1" shapeId="0" xr:uid="{30596791-1787-CA44-9837-065EEAC0456A}">
      <text>
        <r>
          <rPr>
            <sz val="9"/>
            <color indexed="81"/>
            <rFont val="Tahoma"/>
            <family val="2"/>
          </rPr>
          <t>Si la actividad presenta costos asociados, indicar si los recursos correspondieron a Funcionamiento o Inversión, indicando el rubro.</t>
        </r>
      </text>
    </comment>
    <comment ref="Y8" authorId="0" shapeId="0" xr:uid="{F600B30E-348D-B54C-A9E9-19A8DCBD0686}">
      <text>
        <r>
          <rPr>
            <sz val="9"/>
            <color rgb="FF000000"/>
            <rFont val="Tahoma"/>
            <family val="2"/>
          </rPr>
          <t>Explique brevemente los temas abordados, las conclusiones, observaciones, recomendaciones y/o propuestas de los grupos de interés</t>
        </r>
      </text>
    </comment>
    <comment ref="M24" authorId="3" shapeId="0" xr:uid="{C62AD7CC-8D53-194B-8617-523F46BCD307}">
      <text>
        <r>
          <rPr>
            <sz val="10"/>
            <color rgb="FF000000"/>
            <rFont val="Tahoma"/>
            <family val="2"/>
          </rPr>
          <t>1 (6 sesiones de dos días cada una)</t>
        </r>
      </text>
    </comment>
  </commentList>
</comments>
</file>

<file path=xl/sharedStrings.xml><?xml version="1.0" encoding="utf-8"?>
<sst xmlns="http://schemas.openxmlformats.org/spreadsheetml/2006/main" count="1976" uniqueCount="713">
  <si>
    <t xml:space="preserve">Identificación de Espacios de Participación </t>
  </si>
  <si>
    <t>Dependencia</t>
  </si>
  <si>
    <t>Nombre del espacio de participación</t>
  </si>
  <si>
    <t>Objetivo del espacio de diálogo</t>
  </si>
  <si>
    <t>Tipo</t>
  </si>
  <si>
    <t>Medio realización</t>
  </si>
  <si>
    <t>Cantidad programada</t>
  </si>
  <si>
    <t>Periodicidad</t>
  </si>
  <si>
    <t>Fecha realización 
(dd/mm/aaaa)</t>
  </si>
  <si>
    <t>Medio/ mecanismo de convocatoria</t>
  </si>
  <si>
    <t>Grupos de interés participante</t>
  </si>
  <si>
    <t>No. Asistentes</t>
  </si>
  <si>
    <t xml:space="preserve">Ciclo de la gestión </t>
  </si>
  <si>
    <t xml:space="preserve">Tipo de conversación </t>
  </si>
  <si>
    <t>Presupuesto asociado</t>
  </si>
  <si>
    <t>Origen de los recursos</t>
  </si>
  <si>
    <t>Resultados del ejercicio</t>
  </si>
  <si>
    <t>Soportes</t>
  </si>
  <si>
    <t>Presencial</t>
  </si>
  <si>
    <t>Uso medios digitales</t>
  </si>
  <si>
    <t>Subdirección de Permanencia</t>
  </si>
  <si>
    <t>Conversatorio</t>
  </si>
  <si>
    <t>X</t>
  </si>
  <si>
    <t>Anual</t>
  </si>
  <si>
    <t>Por definir</t>
  </si>
  <si>
    <t>4. Control y/o Evaluación</t>
  </si>
  <si>
    <t xml:space="preserve">Académicas
</t>
  </si>
  <si>
    <t>x</t>
  </si>
  <si>
    <t>Entidades Del Sector Educación;</t>
  </si>
  <si>
    <t>2. Formulación y/o Planeación</t>
  </si>
  <si>
    <t>Subdirección de Desarrollo organizacional</t>
  </si>
  <si>
    <t>Retos de innovación</t>
  </si>
  <si>
    <t xml:space="preserve">Desde el Modelo Integrado de Planeación y Gestión MIPG, se promueve el desarrollo de mecanismos de experimentación e innovación para proporcionar soluciones efectivas, que permitan orientar la gestión al servicio de los ciudadanos. En razón a lo anterior, y en el marco de la gestión y la innovación, los espacios de innovación permitirán introducir a los servidores y demás actores del sector descubrir nuevas posibilidades para resolver problemas y mejorar el ciclo de la política pública. </t>
  </si>
  <si>
    <t>Grupo focal</t>
  </si>
  <si>
    <t>Semestral</t>
  </si>
  <si>
    <t>Entidades Del Sector Educación;Comunidad Educativa;</t>
  </si>
  <si>
    <t>Todas las fases</t>
  </si>
  <si>
    <t>NA</t>
  </si>
  <si>
    <t>En el marco de Mesa Sectorial Gestión del Conocimiento y la Innovación se realizaron las siguientes actividades:
•	Presentación de los gestores de conocimiento de las EAV´S 
•	Conformación Mesa Sectorial de Gestión del Conocimiento
•	Medición Política de Gestión del Conocimiento
•	Lineamientos Plan de Trabajo Mesa Sectorial Gestión del Conocimiento
Finalmente, se presentaron los indices de  desempeño evaluados en la Política
•	Planeación de la gestión del conocimiento Y la innovación
•	Generación y producción del conocimiento
•	Generación de herramientas de uso y apropiación del conocimiento
•	Generación de una cultura de propicia para la gestión del conocimiento y la innovación</t>
  </si>
  <si>
    <t xml:space="preserve">Presentación Mesa Sectorial Gestión del Conocimiento y la Innovación </t>
  </si>
  <si>
    <t xml:space="preserve">Subdirección de Desarrollo Organizacional </t>
  </si>
  <si>
    <t>Grupos Focales trámites</t>
  </si>
  <si>
    <t>Identificar necesidades de mejora sobre los trámites del Ministerio de Educación más solicitados por los ciudadanos así como evaluar la satisfacción de los usuarios sobre las mejoras ya implementadas sobre los trámites</t>
  </si>
  <si>
    <t>29/10/2024
01/11/2024</t>
  </si>
  <si>
    <t>Virtual</t>
  </si>
  <si>
    <t>Equipos de Trabajo;Empleados;</t>
  </si>
  <si>
    <t>Estratégicas</t>
  </si>
  <si>
    <t>Durante el tercer trimestre, se realizaron cuatro grupos focales orientados al proceso de Registro Calificado, en los cuales participaron 46 representantes de diversas instituciones de educación superior. El objetivo principal de estas sesiones fue comprender, desde la perspectiva de las IES, las dificultades y áreas de mejora asociadas al trámite. La información recopilada se utilizará como insumo clave para las mejoras en curso del Sistema de Aseguramiento de la Calidad.</t>
  </si>
  <si>
    <t>Presentación Grupo Focal Convalidaciones de Estudios de Educación Preescolar básica y media</t>
  </si>
  <si>
    <t>Se realizó grupo focal en articulación con la Dirección de Calidad para la Educación Preescolar Básica y Media y Subdirección de Desarrollo Organizacional en donde se aclararon dudas de aspectos generales del trámite de convalidación de estudios de educación preescolar básica y media. También se midió la percepción de los usuarios frente al trámite y las oportunidades de mejora.</t>
  </si>
  <si>
    <t>Presentación Grupo Focal Convalidaciones de Estudios de Educación Preescolar bárica y media</t>
  </si>
  <si>
    <t>Subdirección de Fortalecimiento Institucional</t>
  </si>
  <si>
    <t>Encuentro Nacional de Secretarios de Educación</t>
  </si>
  <si>
    <t>Promover un diálogo para la armonización e inclusión de las apuestas de educación expuestas en el Plan Nacional de Desarrollo, en los futuros planes de desarrollo territorial 2024-2027.</t>
  </si>
  <si>
    <t>22 - 24 de Febrero de 2024</t>
  </si>
  <si>
    <t>Correo institucional, chat de whatsapp</t>
  </si>
  <si>
    <t>Entidades Del Sector Educación;Poder Ejecutivo;</t>
  </si>
  <si>
    <t>3. Implementación</t>
  </si>
  <si>
    <t>C-2201-0700-24-20203F-2201089-02</t>
  </si>
  <si>
    <t>El Encuentro Nacional de Secretarios de Educación; desarrollado en la ciudad de Villa de leyva, se logró realizar un diálogo con las ETC para trazar metas medibles para garantizar el mejoramiento de la calidad educativa. Tambien se realizó el ejercicio de armonización de las apuestas en educación; el MEN socializó las apuestas del PND e invitó a los secretarios de educación para armonizar las bases de los planes de desarrollo territorial 2024 – 2027. Finalmente se socializaron de estrategias: Ley Estatutaria, Poder Pedagógico Popular, INSOR, y conectividad escolar.
Se hizo entrega a través de un amatriz de las apuestas en educación de las Entidades Territoriales Certificadas, cruzadas con las apuestas en educación del Plan Nacional de Desarrollo.</t>
  </si>
  <si>
    <t>1. Invitación
2.  Agenda
3. Lista de asistencia
4. Memoria Gráfica
5. Informe</t>
  </si>
  <si>
    <t>Encuentro Nacional de Líderes de Inspección y Vigilancia</t>
  </si>
  <si>
    <t xml:space="preserve">Fortalecer el proceso de Inspección y Vigilancia de las Entidades Territoriales Certificadas para garantizar su calidad y eficiencia en la vigilancia y control sobre la prestación del servicio en los establecimientos de educación inicial, preescolar, básica y media y en los de educación para el trabajo y desarrollo humano que operan en su jurisdicción, a través de un espacio de diálogo.
</t>
  </si>
  <si>
    <t>Reunión en Teams</t>
  </si>
  <si>
    <t>13 de febrero de 2024</t>
  </si>
  <si>
    <t>No aplica</t>
  </si>
  <si>
    <t>Se socializó con los líderes de Inspección y Vigilancia y sus equipos el Ciclo para la formulación y ejecución del Plan Operativo Anual de Inspección y Vigilancia, así como los instrumentos implementados para la consolidación y reporte de la información pertinente.</t>
  </si>
  <si>
    <t>https://mineducaciongovco.sharepoint.com/:f:/r/sites/ParticipacionCiudadana/Documentos%20compartidos/PC%202024/Seguimiento/Espacios%202024/Encuentro%20Nacional%20de%20L%C3%ADderes%20de%20Inspecci%C3%B3n%20y%20Vigilancia/Febrero?csf=1&amp;web=1&amp;e=C2BZdo
1. Invitación
2. Agenda
3. Presentacion
4, Grabación
5. Listado de Asistencia</t>
  </si>
  <si>
    <t>21 de junio de 2024</t>
  </si>
  <si>
    <t xml:space="preserve">
https://mineducaciongovco.sharepoint.com/:f:/r/sites/ParticipacionCiudadana/Documentos%20compartidos/PC%202024/Seguimiento/Espacios%202024/Encuentro%20Nacional%20de%20L%C3%ADderes%20de%20Inspecci%C3%B3n%20y%20Vigilancia/Junio?csf=1&amp;web=1&amp;e=xzzKCn
1. Invitación
2. Agenda
3. Presentacion
4, Grabación
5. Listado de Asistencia</t>
  </si>
  <si>
    <t>Dirección de Primera Infancia Ministerio de Educación Nacional</t>
  </si>
  <si>
    <t>Encuentro Nacional de Líderes de Educación Inicial</t>
  </si>
  <si>
    <t>A partir de los dialogos con las regiones concretar las metas y rutas de universalización de la educación inicial en el marco de la atención integral con enfoque territorial.</t>
  </si>
  <si>
    <t>25 y 26 Abril de 2024
Diciembre de 2024</t>
  </si>
  <si>
    <t>Alta  Dirección;Comunidad Educativa;Grupos Que Lideran Espacios de Diálogo y Concertación;Entidades Del Sector Educación;Equipos de Trabajo;Empleados;</t>
  </si>
  <si>
    <t>Fase 2 y 3</t>
  </si>
  <si>
    <t>C-2201-0700-20-20203A-2201089-02</t>
  </si>
  <si>
    <r>
      <t xml:space="preserve">El encuentro de líderes de educación inicial, se llevo acabo los días 25 y 26  de abril del 2024, en la ciudad de Bogotá, con el fin de promover el intercambio de experiencias y desarrollo de capacidades en la gestión de la universalización de la Educación Inicial con calidad a nivel territorial. En el espacio se convocaron a las 97 SEC, pero solo </t>
    </r>
    <r>
      <rPr>
        <b/>
        <sz val="11"/>
        <color rgb="FF000000"/>
        <rFont val="Arial"/>
        <family val="2"/>
      </rPr>
      <t>asistieron 93</t>
    </r>
    <r>
      <rPr>
        <sz val="11"/>
        <color rgb="FF000000"/>
        <rFont val="Arial"/>
        <family val="2"/>
      </rPr>
      <t xml:space="preserve"> </t>
    </r>
    <r>
      <rPr>
        <b/>
        <sz val="11"/>
        <color rgb="FF000000"/>
        <rFont val="Arial"/>
        <family val="2"/>
      </rPr>
      <t>Secretarias de educación certificadas</t>
    </r>
    <r>
      <rPr>
        <sz val="11"/>
        <color rgb="FF000000"/>
        <rFont val="Arial"/>
        <family val="2"/>
      </rPr>
      <t xml:space="preserve">, donde de se dió cumplimiento al objetivo de intercambio de experiencias territoriales y se promovió el desarrollo de capacidades en algunos campos, igualmente se identificaron algunas propuestas territoriales como insumo para esbozar Ruta de Trabajo 2024.
El encuentro programado para el mes de diciembre, no se realizó </t>
    </r>
  </si>
  <si>
    <t>Presentación, Agenda, Listados de asistencias y correo con la invitación</t>
  </si>
  <si>
    <t>Encuentro Intercambio de saberes Grupos étnicos (diseño e implementación)</t>
  </si>
  <si>
    <t xml:space="preserve">Intercambio de saberes del proceso de construcción de las estrategias educativas en educación inicial rural en el país. 
</t>
  </si>
  <si>
    <t>Noviembre de 2024</t>
  </si>
  <si>
    <t>Organización Social;Comunidad Educativa;Equipos de Trabajo;Grupos Que Lideran Espacios de Diálogo y Concertación;Entidades Del Sector Educación;Alta  Dirección;Empleados;</t>
  </si>
  <si>
    <t>Fase 1, 2 y 3</t>
  </si>
  <si>
    <t>C-2201-0700-20-20203F-2201089-0201</t>
  </si>
  <si>
    <r>
      <rPr>
        <sz val="11"/>
        <color rgb="FF000000"/>
        <rFont val="Arial"/>
        <family val="2"/>
      </rPr>
      <t xml:space="preserve">Mediante préstamo No 4902/OC-CO con el Banco Interamericano de Desarrollo(BID), se celebra el contrato CO1.PCCNTR.6909060CO1 con la Fundación Mujer Con Valor en octubre de 2024, con el objeto de Diseñar el programa de formación con enfoque étnico diferencial Negro, Afrocolombiano, Raizal y Palenquero dirigido maestros, maestras, etnoeducadores, madres y padres comunitarios, sabedores y sabedoras que atienden a niños y niñas de primera infancia. La ejecución de este contrato inicia con la construcción de manera participativa de los referentes necesarios para la creación de un programa de formación docente que integre saberes ancestrales, cosmovisiones y prácticas culturales de la comunidad NARP, asegurando la participación activa de todos los actores involucrados en la educación de la primera infancia. De acuerdo con la propuesta del operador, se definió la Ruta de trabajo con la metodología de los espacios de construcción colectiva, desarrollada en los meses de octubre y noviembre que incluyó 2 sesiones presenciales con la comunidad educativa (Maestros y maestras, estudiantes de Instituciones Educativas, lideres y lideresas, sabedores y sabedoras),  para la recolección de información y acuerdos para la construcción del programa de formación a maestros y maestras. Estos encuentros se desarrollaron de manera itinerante en territorios diversos (Timbiqui, Patía y Popayán en el departamento del Cauca, buenaventura en el departamento del valle del cauca). Los encuentros incluyen las siguientes actividades: 
</t>
    </r>
    <r>
      <rPr>
        <b/>
        <u/>
        <sz val="11"/>
        <color rgb="FF000000"/>
        <rFont val="Arial"/>
        <family val="2"/>
      </rPr>
      <t>1: Diagnóstico Participativo:</t>
    </r>
    <r>
      <rPr>
        <sz val="11"/>
        <color rgb="FF000000"/>
        <rFont val="Arial"/>
        <family val="2"/>
      </rPr>
      <t xml:space="preserve"> Introducción, Olla Comunitaria, Mapeo de Saberes Ancestrales, Análisis de Contexto, Cierre y Agradecimientos.
</t>
    </r>
    <r>
      <rPr>
        <b/>
        <u/>
        <sz val="11"/>
        <color rgb="FF000000"/>
        <rFont val="Arial"/>
        <family val="2"/>
      </rPr>
      <t>2: Diseño Participativo:</t>
    </r>
    <r>
      <rPr>
        <sz val="11"/>
        <color rgb="FF000000"/>
        <rFont val="Arial"/>
        <family val="2"/>
      </rPr>
      <t xml:space="preserve"> Introducción,Talleres Colaborativos, Validación colectiva, Validación con la comunidad, Cierre y compromisos. 
Se definió como herramienta para la recolección de la información un cuestionario que busca conocer las necesidades educativas, las prácticas culturales y los saberes ancestrales de cada comunidad. Las respuestas, asi como los encuentros, fueron fundamentales para cocrear el programa de formación que responda a la realidad de cada contexto.
</t>
    </r>
  </si>
  <si>
    <t xml:space="preserve">* Estudio Previo
* Propuesta Fundación Mujer con Valor
* Contrato CO1.PCCNTR.6909060CO1
* Propuesta Programa de Formación
</t>
  </si>
  <si>
    <t>Diálogo con regiones - universalización de la educación</t>
  </si>
  <si>
    <t>Marzo de 2024</t>
  </si>
  <si>
    <t>Alta  Dirección;Empleados;Establecimientos Prestadores Del Servicio Educativo;Equipos de Trabajo;Comunidad Educativa;</t>
  </si>
  <si>
    <t>Asistencia Tecnica</t>
  </si>
  <si>
    <t>En el marco de la implementación del Convenio ICBF - MEN No 01015792023 de 2023, celebrado con el objetivo de lograr la atención y gestión de la universalización progresiva de la educación inicial en el marco de la atención integral, de acuerdo con el plan de trabajo previsto para el 2024. se realizaron mesas técnicas de trabajo con el fin de avanzar en las construcciones técnicas, las gestiones territoriales y el acompañamiento a los avances en la implementación de los 78 Centros de Educación Inicial -CEI en 14 ETC y 29 municipios. Los Centros de Educación Inicial - CEI se conciben como un servicio de educación público, en el marco de la atención integral a las niñas y niños desde la gestación hasta los 6 años.   Este servicio se caracteriza por movilizar la complementariedad y simultaneidad del Sector de la Igualdad y la Equidad representado por el ICBF, y el Sector Educación, liderado por el Ministerio de Educación Nacional en articulación con las Secretarías de Educación, para brindar una oferta educativa conjunta y armonizada, que impulse y asegure trayectorias educativas completas, pertinentes y continuas desde la educación inicial. Bajo la perspectiva de la atención conjunta, los CEI integran los dos ciclos de la educación inicial y consideran el ciclo 1, centrado en la atención de niñas y niños entre 0 hasta antes de cumplir los 3 años y el ciclo 2 desde los 3 años hasta antes de cumplir los 6 años en prejardín, jardín y transición. Se la focalización y acuerdos alcanzados para consolidar y fortalecer el Centro de Educación Inicial (CEI) de Soledad, Atlántico.</t>
  </si>
  <si>
    <t>Subdirección de Fomento de Competencias</t>
  </si>
  <si>
    <t>Foro</t>
  </si>
  <si>
    <t>Comunidad Educativa;Entidades Del Sector Educación;Establecimientos Prestadores Del Servicio Educativo;</t>
  </si>
  <si>
    <t>1. Diagnóstico</t>
  </si>
  <si>
    <t>Oficina de Innovación Educativa con uso de nuevas tecnologías</t>
  </si>
  <si>
    <t>Convocatoria ICT Training forColombian Teachers Corea 2024</t>
  </si>
  <si>
    <t>Reconocer e incentivar el trabajo realizado por los docentes de aula de las instituciones educativas oficiales, con la inclusión de prácticas innovadoras, contribuyendo en mejorar las habilidades y destrezas de los estudiantes en el uso, apropiación y aprovechamiento de las TIC en actividades pedagógicas, así como el abordaje de problemáticas del contexto. De esta manera, se fortalece tanto la formación de los docentes colombianos como el proceso educativo de los estudiantes.</t>
  </si>
  <si>
    <t>Convocatoria</t>
  </si>
  <si>
    <t> </t>
  </si>
  <si>
    <t>Febrero de 2024
Abril de 2024</t>
  </si>
  <si>
    <t>Correo electrónico
chat de whatsapp
Web de la entidad
Redes sociales</t>
  </si>
  <si>
    <t>Entidades Del Sector Educación
Establecimientos Prestadores Del Servicio Educativo
Comunidad Educativa</t>
  </si>
  <si>
    <t>Académicas</t>
  </si>
  <si>
    <t>Inversión
C-2201-0700-20-20204B-2201089-02</t>
  </si>
  <si>
    <t>El Ministerio de Educación de Colombia y la Oficina Metropolitana de Educación de Incheon realizan el programa de entrenamiento destinado a docentes oficiales, seleccionados a través de la convocatoria abierta denominada “ICT Training for Colombian Teachers”, iniciativa que se ha venido trabajando desde el año 2007. Por lo anterior durante el primer trimestre de 2024, la Oficina de Innovación Educativa. realizó la convocatoria para la presente vigencia, con una de las siguientes categorías de participación: 1) Metodologías de aprendizaje activo en entornos rurales mediante el uso pedagógico de las TIC con enfoque étnico o para la lucha contra el cambio climático. 2) Enfoque STEM+ e inteligencia Artificial. 3) Proyectos de IE del nodo LEAD en las aulas donadas por el Gobierno de Corea: Se inscribieron 208 docentes oficiales y fueron seleccionados 19 como becarios para este programa de entrenamiento.</t>
  </si>
  <si>
    <r>
      <t>EVIDENCIAS</t>
    </r>
    <r>
      <rPr>
        <sz val="11"/>
        <color rgb="FF000000"/>
        <rFont val="Arial"/>
        <family val="2"/>
      </rPr>
      <t xml:space="preserve">
1) Terminos_Condiciones
2) Rubrica_Evaluada_2024
3) Resultado General del proceso de evaluación
4) Preseleccionados</t>
    </r>
  </si>
  <si>
    <t>Curso en ciberseguridad para mujeres</t>
  </si>
  <si>
    <t>El Ministerio de Educación Nacional, en alianza con Microsoft, convoca a las mujeres del país a capacitarse en Ciberseguridad para ampliar sus expectativas laborales, minimizar la brecha de conocimiento y aumentar las oportunidades en la industria.</t>
  </si>
  <si>
    <t>Web de la entidad
Redes sociales
Periódicos regionales
Mensaje en televisión
Correo electrónico</t>
  </si>
  <si>
    <t xml:space="preserve">                                                   -</t>
  </si>
  <si>
    <t>El Ministerio de Educación Nacional, en alianza con Microsoft, abrió las inscripciones para el "Curso en ciberseguridad para mujeres", hasta el 29 de febrero de 2024 en el sitio de Womcy Training Centera través del siguiente enlace: https://womcytrainingcenter.org/account/?action=register. Aquellas que completen el curso recibirán un beneficio adicional: un comprobante para obtener la certificación SC - 900 Microsoft Security, Compliance, and Identity -SCI (Seguridad, cumplimiento normativo y conceptos de identidad), de manera 100% gratuita. Además, las participantes del programa tendrán acceso a sesiones de tutoría para desarrollar habilidades blandas, como la creación del perfil curricular y de LinkedIn.</t>
  </si>
  <si>
    <r>
      <t>EVIDENCIAS</t>
    </r>
    <r>
      <rPr>
        <sz val="11"/>
        <color rgb="FF000000"/>
        <rFont val="Arial"/>
        <family val="2"/>
      </rPr>
      <t xml:space="preserve">
Publicacion curso gratuito de ciberseguridad</t>
    </r>
  </si>
  <si>
    <t>Estrategia MEN Territorio Creativo</t>
  </si>
  <si>
    <t>Estrategia de innovación diseñada para brindar herramientas y cocrear soluciones a los desafíos del sector educativo, que responde a la necesidad de integrar la innovación en los retos de la cotidianidad, en el lenguaje, en las relaciones y en todos los desafíos que nos demandan desaprender y aprender para transformarnos rápidamente, leyendo el cambio en el contexto y anticipándonos al mismo de manera crítica y creativa, fortaleciendo nuestra capacidad para generar nuevos conocimientos</t>
  </si>
  <si>
    <t>Laboratorio</t>
  </si>
  <si>
    <t>Correo electrónico
Web de la entidad
Redes sociales</t>
  </si>
  <si>
    <t xml:space="preserve">Durante el primer trimestre de 2024, la oficina de innovación educativa con uso de nuevas tecnologías, desarrolló la encuesta de diagnóstico con el objetivo de indagar a nuestras partes interesadas acerca de las necesidades de los espacios de cocreación para resolver retos relevantes para resolver a través de innovación educativa. Los resultados de esta medición se tabularon y se tomaron como insumo para formular el Plan de trabajo de la estrategia institucional de innovación "MEN Territorio Creativo" .
Este instrumento fue publicado para el diligenciamiento, en la sección "colaboración e innovación abierta" del Menú Participa del Portal Institucional de la entidad.
Durante el segundo trimestre del 2024, se avanzó en la versión final del documento: Plan de trabajo Colaboración e Innovación Abierta, y se publicó en el menú participa, adicionalmente se realizó el lanzamiento del Hub de Innovación , en los que participaron los grupos de valor en la co-creación de programas de formación docente, el objetivo del taller se desarrolló con el fin de diseñar programas formativos innovadores y disruptivos enlas temáticas de Alfabetización Digital, Uso deHerramientas Digitales para la Práctica Docente, yHerramientas de Evaluación y Seguimiento, identificadascomo prioritarias en la fase de diagnóstico.
El taller se basó en principios de Design Thinking,Brainstorming y SCAMPER para fomentar la creatividad yla colaboración. Se utilizaron dinámicas participativas yherramientas de trabajo en equipo para garantizar una experiencia dinámica y productiva.
</t>
  </si>
  <si>
    <t>EVIDENCIAS: 
Plan de Trabajo versión final
Pieza comunicativa de convocatoria
Documento taller de co-creación Hub de Innovación
Resultados taller de co-creación Hub de innovación</t>
  </si>
  <si>
    <t>Subdirección de Inspección y Vigilancia (mesa técnica) y Direccción para la Calidad Superior (dependencia que encabeza)</t>
  </si>
  <si>
    <t>Grupo de Seguimiento al Decreto 1279 del 2002</t>
  </si>
  <si>
    <t>correo electrónico</t>
  </si>
  <si>
    <t>Subdirección de Referentes y Evaluación de la Calidad Educativa</t>
  </si>
  <si>
    <t>Mesa Territorial para la construcción colectiva de Lineamientos Curriculares para la Formación Integral</t>
  </si>
  <si>
    <t>Explorar, analizar y reconocer de manera conjunta las estrategias teórico-prácticas que desde la comunidad educativa se han desarrollado y pueden desarrollarse para la construcción colectiva de los lineamientos curriculares para la formación integral en las ETC.</t>
  </si>
  <si>
    <t>Espacio Abierto</t>
  </si>
  <si>
    <t>Único</t>
  </si>
  <si>
    <t>SGDEA
Correo Electrónico
Llamada telefónica
WhatsApp</t>
  </si>
  <si>
    <t>Secretarios de Educación, Líderes de Calidad, Docentes y Directivos Docentes, Estudiantes y Padres de familia</t>
  </si>
  <si>
    <t>Recursos de Inversión
C-2201-0700-20-20203B-2201089-02</t>
  </si>
  <si>
    <r>
      <t xml:space="preserve">
</t>
    </r>
    <r>
      <rPr>
        <sz val="11"/>
        <color rgb="FF000000"/>
        <rFont val="Arial"/>
        <family val="2"/>
      </rPr>
      <t xml:space="preserve">La Mesa Territorial para la construcción colectiva de Lineamientos Curriculares para la Formación Integral  se llevo a cabo en la ciudad de </t>
    </r>
    <r>
      <rPr>
        <b/>
        <sz val="11"/>
        <color rgb="FF000000"/>
        <rFont val="Arial"/>
        <family val="2"/>
      </rPr>
      <t>Tunja</t>
    </r>
    <r>
      <rPr>
        <sz val="11"/>
        <color rgb="FFFF0000"/>
        <rFont val="Arial"/>
        <family val="2"/>
      </rPr>
      <t xml:space="preserve"> </t>
    </r>
    <r>
      <rPr>
        <sz val="11"/>
        <color rgb="FF000000"/>
        <rFont val="Arial"/>
        <family val="2"/>
      </rPr>
      <t xml:space="preserve">y contó con la participación de docentes, directivos docentes, estudiantes de media, padres de familia y funcionarios de las ETC de  Boyacá, Sogamoso, Tunja y Duitama en donde se recogieron insumos en relación con experiencias de los territorios que aporten a la construcción colectiva de los lineamientos curriculares para la formación integral. </t>
    </r>
  </si>
  <si>
    <t xml:space="preserve">Relatoría 
Listado de asistencia
Evaluaciòn de satisfacción </t>
  </si>
  <si>
    <r>
      <t xml:space="preserve">La Mesa Territorial para la construcción colectiva de Lineamientos Curriculares para la Formación Integral  se llevo a cabo en la ciudad de </t>
    </r>
    <r>
      <rPr>
        <b/>
        <sz val="11"/>
        <color rgb="FF000000"/>
        <rFont val="Arial"/>
        <family val="2"/>
      </rPr>
      <t>Manizales</t>
    </r>
    <r>
      <rPr>
        <sz val="11"/>
        <color rgb="FF000000"/>
        <rFont val="Arial"/>
        <family val="2"/>
      </rPr>
      <t xml:space="preserve"> y contó con la participación de docentes, directivos docentes, estudiantes de media, padres de familia y funcionarios de la ETC  de Caldas y sus municipios  en donde se recogieron insumos en relación con experiencias del territorio que aportan a la construcción colectiva de los lineamientos curriculares para la formación integral. </t>
    </r>
  </si>
  <si>
    <r>
      <t xml:space="preserve">La Mesa Territorial para la construcción colectiva de Lineamientos Curriculares para la Formación Integral  se llevo a cabo en la ciudad de </t>
    </r>
    <r>
      <rPr>
        <b/>
        <sz val="11"/>
        <color rgb="FF000000"/>
        <rFont val="Arial"/>
        <family val="2"/>
      </rPr>
      <t xml:space="preserve">Mocoa </t>
    </r>
    <r>
      <rPr>
        <sz val="11"/>
        <color rgb="FF000000"/>
        <rFont val="Arial"/>
        <family val="2"/>
      </rPr>
      <t xml:space="preserve">y contó con la participación de docentes, directivos docentes, estudiantes de media, padres de familia y funcionarios de la ETC Putumayo en donde se recogieron insumos en relación con experiencias del territorio que aportan a la construcción colectiva de los lineamientos curriculares para la formación integral. </t>
    </r>
  </si>
  <si>
    <r>
      <t xml:space="preserve">La Mesa Territorial para la construcción colectiva de Lineamientos Curriculares para la Formación Integral  se llevo a cabo en la ciudad de </t>
    </r>
    <r>
      <rPr>
        <b/>
        <sz val="11"/>
        <color rgb="FF000000"/>
        <rFont val="Arial"/>
        <family val="2"/>
      </rPr>
      <t>Bucaramanga</t>
    </r>
    <r>
      <rPr>
        <sz val="11"/>
        <color rgb="FF000000"/>
        <rFont val="Arial"/>
        <family val="2"/>
      </rPr>
      <t xml:space="preserve"> y contó con la participación de docentes, directivos docentes, estudiantes de media, padres de familia y funcionarios de la ETC Bucaramanga en donde se recogieron insumos en relación con experiencias del territorio que aportan a la construcción colectiva de los lineamientos curriculares para la formación integral. 
</t>
    </r>
  </si>
  <si>
    <t xml:space="preserve">Relatoria
Listado de asistencia
Evaluación de satisfacción </t>
  </si>
  <si>
    <r>
      <rPr>
        <sz val="11"/>
        <color rgb="FF000000"/>
        <rFont val="Arial"/>
        <family val="2"/>
      </rPr>
      <t xml:space="preserve">La Mesa Territorial para la construcción colectiva de Lineamientos Curriculares para la Formación Integral se llevó a cabo en la ciudad de </t>
    </r>
    <r>
      <rPr>
        <b/>
        <sz val="11"/>
        <color rgb="FF000000"/>
        <rFont val="Arial"/>
        <family val="2"/>
      </rPr>
      <t xml:space="preserve">Mitú </t>
    </r>
    <r>
      <rPr>
        <sz val="11"/>
        <color rgb="FF000000"/>
        <rFont val="Arial"/>
        <family val="2"/>
      </rPr>
      <t>contó con la participación de docentes, directivos docentes, estudiantes de media, padres de familia y funcionarios de la ETC Vaupés en donde se recogieron insumos en relación con experiencias del territorio que aportan a la construcción colectiva de los lineamientos curriculares para la formación integral.</t>
    </r>
  </si>
  <si>
    <r>
      <rPr>
        <sz val="11"/>
        <color rgb="FF000000"/>
        <rFont val="Arial"/>
        <family val="2"/>
      </rPr>
      <t xml:space="preserve">La Mesa Territorial para la construcción colectiva de Lineamientos Curriculares para la Formación Integral  se llevo a cabo en la ciudad de </t>
    </r>
    <r>
      <rPr>
        <b/>
        <sz val="11"/>
        <color rgb="FF000000"/>
        <rFont val="Arial"/>
        <family val="2"/>
      </rPr>
      <t>Cúcuta</t>
    </r>
    <r>
      <rPr>
        <b/>
        <sz val="11"/>
        <color rgb="FFFF0000"/>
        <rFont val="Arial"/>
        <family val="2"/>
      </rPr>
      <t xml:space="preserve"> </t>
    </r>
    <r>
      <rPr>
        <sz val="11"/>
        <color rgb="FF000000"/>
        <rFont val="Arial"/>
        <family val="2"/>
      </rPr>
      <t xml:space="preserve">y contó con la participación de docentes, directivos docentes, estudiantes, padres de familia y funcioarios de las ETC de Norte de Santander y Cúcuta en las cuales se recogieron insumos en relación con experiencias de los territorios que aporten a la construcción colectiva de los lineamientos curriculares para la formación integral. </t>
    </r>
  </si>
  <si>
    <r>
      <t xml:space="preserve">
</t>
    </r>
    <r>
      <rPr>
        <sz val="11"/>
        <color rgb="FF000000"/>
        <rFont val="Arial"/>
        <family val="2"/>
      </rPr>
      <t xml:space="preserve">La Mesa Territorial para la construcción colectiva de Lineamientos Curriculares para la Formación Integral  se llevo a cabo en la ciudad de </t>
    </r>
    <r>
      <rPr>
        <b/>
        <sz val="11"/>
        <color rgb="FF000000"/>
        <rFont val="Arial"/>
        <family val="2"/>
      </rPr>
      <t>Ibagué</t>
    </r>
    <r>
      <rPr>
        <sz val="11"/>
        <color rgb="FF000000"/>
        <rFont val="Arial"/>
        <family val="2"/>
      </rPr>
      <t xml:space="preserve"> y contó con la participación de docentes, directivos docentes, estudiantes, padres de familia y funcioarios de las ETC de Ibagué y Tolima en donde se recogieron insumos en relación con experiencias de los territorios que aporten a la construcción colectiva de los lineamientos curriculares para la formación integral. </t>
    </r>
  </si>
  <si>
    <r>
      <t xml:space="preserve">
</t>
    </r>
    <r>
      <rPr>
        <sz val="11"/>
        <color rgb="FF000000"/>
        <rFont val="Arial"/>
        <family val="2"/>
      </rPr>
      <t xml:space="preserve">La Mesa Territorial para la construcción colectiva de Lineamientos Curriculares para la Formación Integral  se llevo a cabo en la ciudad de </t>
    </r>
    <r>
      <rPr>
        <b/>
        <sz val="11"/>
        <color rgb="FF000000"/>
        <rFont val="Arial"/>
        <family val="2"/>
      </rPr>
      <t xml:space="preserve">Popayán </t>
    </r>
    <r>
      <rPr>
        <sz val="11"/>
        <color rgb="FF000000"/>
        <rFont val="Arial"/>
        <family val="2"/>
      </rPr>
      <t xml:space="preserve">y contó con la participación de docentes, directivos docentes, estudiantes, padres de familia y funcioarios de las ETC de Popayán y Cauca en donde se recogieron insumos en relación con experiencias de los territorios que aporten a la construcción colectiva de los lineamientos curriculares para la formación integral. </t>
    </r>
  </si>
  <si>
    <r>
      <t xml:space="preserve">
</t>
    </r>
    <r>
      <rPr>
        <sz val="11"/>
        <color rgb="FF000000"/>
        <rFont val="Arial"/>
        <family val="2"/>
      </rPr>
      <t xml:space="preserve">La Mesa Territorial para la construcción colectiva de Lineamientos Curriculares para la Formación Integral  se llevo a cabo en la ciudad de </t>
    </r>
    <r>
      <rPr>
        <b/>
        <sz val="11"/>
        <color rgb="FF000000"/>
        <rFont val="Arial"/>
        <family val="2"/>
      </rPr>
      <t>Leticia</t>
    </r>
    <r>
      <rPr>
        <sz val="11"/>
        <color rgb="FF000000"/>
        <rFont val="Arial"/>
        <family val="2"/>
      </rPr>
      <t xml:space="preserve"> y contó con la participación de docentes, directivos docentes, estudiantes, padres de familia y funcionarios de la ETC de Amazonas en donde se recogieron insumos en relación con experiencias de los territorios que aporten a la construcción colectiva de los lineamientos curriculares para la formación integral. </t>
    </r>
  </si>
  <si>
    <r>
      <rPr>
        <sz val="11"/>
        <color rgb="FF000000"/>
        <rFont val="Arial"/>
        <family val="2"/>
      </rPr>
      <t xml:space="preserve">La Mesa Territorial para la construcción colectiva de Lineamientos Curriculares para la Formación Integral  se llevo a cabo en la ciudad de </t>
    </r>
    <r>
      <rPr>
        <b/>
        <sz val="11"/>
        <color rgb="FF000000"/>
        <rFont val="Arial"/>
        <family val="2"/>
      </rPr>
      <t>Inírida</t>
    </r>
    <r>
      <rPr>
        <sz val="11"/>
        <color rgb="FF000000"/>
        <rFont val="Arial"/>
        <family val="2"/>
      </rPr>
      <t xml:space="preserve"> y contó con la participación de docentes, directivos docentes, estudiantes, padres de familia y funcionarios de la ETC de </t>
    </r>
    <r>
      <rPr>
        <b/>
        <sz val="11"/>
        <color rgb="FF000000"/>
        <rFont val="Arial"/>
        <family val="2"/>
      </rPr>
      <t xml:space="preserve">Guainía </t>
    </r>
    <r>
      <rPr>
        <sz val="11"/>
        <color rgb="FF000000"/>
        <rFont val="Arial"/>
        <family val="2"/>
      </rPr>
      <t xml:space="preserve">en donde se recogieron insumos en relación con experiencias de los territorios que aporten a la construcción colectiva de los lineamientos curriculares para la formación integral. </t>
    </r>
  </si>
  <si>
    <r>
      <rPr>
        <sz val="11"/>
        <color rgb="FF000000"/>
        <rFont val="Arial"/>
        <family val="2"/>
      </rPr>
      <t xml:space="preserve">La Mesa Territorial para la construcción colectiva de Lineamientos Curriculares para la Formación Integral  se llevo a cabo en la ciudad de </t>
    </r>
    <r>
      <rPr>
        <b/>
        <sz val="11"/>
        <color rgb="FF000000"/>
        <rFont val="Arial"/>
        <family val="2"/>
      </rPr>
      <t xml:space="preserve">Pasto </t>
    </r>
    <r>
      <rPr>
        <sz val="11"/>
        <color rgb="FF000000"/>
        <rFont val="Arial"/>
        <family val="2"/>
      </rPr>
      <t xml:space="preserve">y contó con la participación de docentes, directivos docentes, estudiantes, padres de familia y funcioarios de la ETC de Nariño, ETC Pasto, ETC Ipiales en las que se recogieron insumos en relación con experiencias de los territorios que aporten a la construcción colectiva de los lineamientos curriculares para la formación integral, con acento en las áreas de educación física, recreación y deporte, educación en tecnología e informática y educación artística y cultural
</t>
    </r>
  </si>
  <si>
    <r>
      <t xml:space="preserve">La Mesa Territorial para la construcción colectiva de Lineamientos Curriculares para la Formación Integral  se llevo a cabo en la ciudad de </t>
    </r>
    <r>
      <rPr>
        <b/>
        <sz val="11"/>
        <color rgb="FF000000"/>
        <rFont val="Arial"/>
        <family val="2"/>
      </rPr>
      <t>Cali</t>
    </r>
    <r>
      <rPr>
        <sz val="11"/>
        <color rgb="FF000000"/>
        <rFont val="Arial"/>
        <family val="2"/>
      </rPr>
      <t xml:space="preserve"> y contó con la participación de docentes, directivos docentes, estudiantes, padres de familia y funcioarios de las ETC Cali, Valle del Cauca, Tuluá, Jamundí, Buga, Yumbo y Palmira,  en las que se recogieron insumos en relación con experiencias de los territorios que aporten a la construcción colectiva de los lineamientos curriculares para la formación integral, con acento en las áreas de Lenguaje, Ciencias Naturales y Educación Ambiental; y Matemáticas.
Ciencias Naturales: En el encuentro territorial para la construcción de los lineamientos curriculares de Formación Integral con énfasis  en Ciencias Naturales y Educación Ambiental, se contó con la participación de 49 maestros, maestras, estudiantes, directivos y funcionarios de las secretarías de educación de las Entidades Territoriales de </t>
    </r>
    <r>
      <rPr>
        <b/>
        <sz val="11"/>
        <color rgb="FF000000"/>
        <rFont val="Arial"/>
        <family val="2"/>
      </rPr>
      <t>Cali</t>
    </r>
    <r>
      <rPr>
        <sz val="11"/>
        <color rgb="FF000000"/>
        <rFont val="Arial"/>
        <family val="2"/>
      </rPr>
      <t>, Valle del Cauca, Tuluá, Jamundí, Buga, Yumbo y Palmira.
El desarrollo metodológico del encuentro permitió a los participantes tener un contexto general frente a la formación integral y a la ruta que se plantea para su construcción desde el Ministerio de Educación Nacional. Asimismo, en el desarrollo de la jornada específica para Ciencias Naturales, los participantes reflexionaron y construyeron posturas de manera individual y conjunta a propósito del aporte del área a la formación integral, las posibilidades y retos que supone para el sistema educativo en los territorios.</t>
    </r>
  </si>
  <si>
    <t>Listado de asistencia (Ciencias naturales)
Encuesta de satisfacción (Ciencias naturales) 
Relatoría (Ciencias naturales)
Relatoria Matemáticas
Listado de asistencia Matemáticas
Evaluación de satisfacción Matemáticas</t>
  </si>
  <si>
    <r>
      <t xml:space="preserve">
</t>
    </r>
    <r>
      <rPr>
        <sz val="11"/>
        <color rgb="FF000000"/>
        <rFont val="Arial"/>
        <family val="2"/>
      </rPr>
      <t xml:space="preserve">La Mesa Territorial para la construcción colectiva de Lineamientos Curriculares para la Formación Integral  y la actualización curricular con énfasis en formación ciudadadna y el área de ciencias sociales, se llevo a cabo en la ciudad de </t>
    </r>
    <r>
      <rPr>
        <b/>
        <sz val="11"/>
        <color rgb="FF000000"/>
        <rFont val="Arial"/>
        <family val="2"/>
      </rPr>
      <t xml:space="preserve">Riohacha </t>
    </r>
    <r>
      <rPr>
        <sz val="11"/>
        <color rgb="FF000000"/>
        <rFont val="Arial"/>
        <family val="2"/>
      </rPr>
      <t>y contó con la participación de docentes, directivos docentes, estudiantes, padres de familia y funcioarios de las ETC de La Guajira, Riohacha, Maicao y Uribia en donde se recogieron insumos en relación con experiencias de los territorios que aporten al proceso de actualización curricular.</t>
    </r>
  </si>
  <si>
    <t xml:space="preserve">Relatoría de la mesa de ciencias sociales
Relatoría de la mesa de formación ciudadana 
Listado de asistencia
Evaluaciòn de satisfacción </t>
  </si>
  <si>
    <r>
      <rPr>
        <sz val="11"/>
        <color rgb="FF000000"/>
        <rFont val="Arial"/>
        <family val="2"/>
      </rPr>
      <t xml:space="preserve">La Mesa Territorial para la construcción colectiva de Lineamientos Curriculares para la Formación Integral  se llevo a cabo en la ciudad de </t>
    </r>
    <r>
      <rPr>
        <b/>
        <sz val="11"/>
        <color rgb="FF000000"/>
        <rFont val="Arial"/>
        <family val="2"/>
      </rPr>
      <t xml:space="preserve">Medellín </t>
    </r>
    <r>
      <rPr>
        <sz val="11"/>
        <color rgb="FF000000"/>
        <rFont val="Arial"/>
        <family val="2"/>
      </rPr>
      <t>y contó con la participación de docentes, directivos docentes, estudiantes, padres de familia y funcioarios de la ETC ETC Antioquia, ETC Bello, ETC Envigado, ETC Itagüí, ETC Medellín, ETC Rionegro, ETC Sabaneta, ETC La Estrella, en las que se recogieron insumos en relación con experiencias de los territorios que aporten a la construcción colectiva de los lineamientos curriculares para la formación integral, con acento en las áreas de educación física, recreación y deporte, educación en tecnología e informática y educación artística y cultural</t>
    </r>
  </si>
  <si>
    <t>Subdirección de Relacionamiento con la Ciudadanía</t>
  </si>
  <si>
    <t xml:space="preserve">Ferias de Nacional Servicio </t>
  </si>
  <si>
    <t>Facilitar  a la comunidad el acceso a la oferta institucional de manera integrada y expedita. TIERRALTA - CORDOBA</t>
  </si>
  <si>
    <t>Feria de Servicios</t>
  </si>
  <si>
    <t>Mensual</t>
  </si>
  <si>
    <t>Página Web de la Entidad, Redes Sociales</t>
  </si>
  <si>
    <t xml:space="preserve">Ciudadanía en general del municipio de Tierralta Córdoba, Estudiantes, docentes y directivos de  Instituciones educativas.
</t>
  </si>
  <si>
    <t>C-2299-0100-10-56105B-2299060-02</t>
  </si>
  <si>
    <t>Se facilitó a la comunidad el acceso a la oferta institucional de manera integrada, frente a los trámites y servicios del Ministerio de Educación Nacional, para el mes de junio se llevó la primera edición de “Juntémonos, el festival para tejer lo público”, un proyecto que busca generar tejido social entre los territorios y el Estado, se programa la Feria para los días sábado 22 y domingo 23 de junio, esta se llevó a cabo en Tierralta - Córdoba. Al evento acudieron habitantes del municipio de Tierralta y municipios cercanos.
Se atendieron 140 ciudadanos en el stand del Ministerio y se gestionaron trámites de legalización de documentos, convalidaciones y radicación de PQRSDF; y también participaron en las diferentes mesas de trabajo convocadas por el DAFP con las demás entidades.</t>
  </si>
  <si>
    <t>Presentación y listados de asistencia</t>
  </si>
  <si>
    <t xml:space="preserve">Diálogo de Saberes Comité Técnico Nacional de Educación en el Océano </t>
  </si>
  <si>
    <t xml:space="preserve">Explorar, analizar y reconocer de manera conjunta las estrategias teórico-prácticas que se han desarrollado en la comunidad educativa desde las áreas del currículo que aportan a la construcción colectiva de los lineamientos curriculares para la formación integral.
</t>
  </si>
  <si>
    <t>Grupos que lideran espacios de diálogo y concertación, Sector privado y productivo</t>
  </si>
  <si>
    <t>La Mesa Técnica Especializada para la construcción colectiva de Lineamientos Curriculares para la Formación Integral  y la actualización curricular con énfasis en temas correspondiente al océano, se llevó a cabo en la ciudad de Bogotá y contó con la participación de Investigadores y expertos con evidencia académica que aportan al proceso de actualización curricular.</t>
  </si>
  <si>
    <t xml:space="preserve">Relatoría
Listado de asistencia
Evaluaciòn de satisfacción </t>
  </si>
  <si>
    <r>
      <t xml:space="preserve">La Mesa Territorial para la construcción colectiva de Lineamientos Curriculares para la Formación Integral  se llevo a cabo en la ciudad de </t>
    </r>
    <r>
      <rPr>
        <b/>
        <sz val="11"/>
        <rFont val="Arial"/>
        <family val="2"/>
      </rPr>
      <t>Armenia</t>
    </r>
    <r>
      <rPr>
        <sz val="11"/>
        <rFont val="Arial"/>
        <family val="2"/>
      </rPr>
      <t xml:space="preserve"> y contó con la participación de docentes, directivos docentes, estudiantes de media, padres de familia y funcionarios de la ETC  de Caldas y sus municipios  en donde se recogieron insumos en relación con experiencias del territorio que aportan a la construcción colectiva de los lineamientos curriculares para la formación integral. </t>
    </r>
  </si>
  <si>
    <t xml:space="preserve">Mesa Académica Actualización Curricular Ciencias Sociales </t>
  </si>
  <si>
    <t>Explorar, analizar y reconocer de manera conjunta las estrategias teórico-prácticas que desde la comunidad educativa se han desarrollado y pueden desarrollarse para la construcción colectiva de los lineamientos curriculares para la formación integral desde el sector académico.</t>
  </si>
  <si>
    <t>La Mesa Técnica Especializada para la construcción colectiva de Lineamientos Curriculares para la Formación Integral  y la actualización curricular con énfasisen el área de Ciencias Sociales, se llevó a cabo en la ciudad de Bogotá y contó con la participación de Investigadores y expertos con evidencia académica que aportan al proceso de actualización curricular.</t>
  </si>
  <si>
    <r>
      <t xml:space="preserve">
</t>
    </r>
    <r>
      <rPr>
        <sz val="11"/>
        <color rgb="FF000000"/>
        <rFont val="Arial"/>
        <family val="2"/>
      </rPr>
      <t xml:space="preserve">La Mesa Territorial para la construcción colectiva de Lineamientos Curriculares para la Formación Integral  y la actualización curricular con énfasis en formación ciudadadna y el área de ciencias sociales, se llevo a cabo en la ciudad de </t>
    </r>
    <r>
      <rPr>
        <b/>
        <sz val="11"/>
        <color rgb="FF000000"/>
        <rFont val="Arial"/>
        <family val="2"/>
      </rPr>
      <t xml:space="preserve">Neiva </t>
    </r>
    <r>
      <rPr>
        <sz val="11"/>
        <color rgb="FF000000"/>
        <rFont val="Arial"/>
        <family val="2"/>
      </rPr>
      <t>y contó con la participación de docentes, directivos docentes, estudiantes, padres de familia y funcioarios de las ETC de Neiva y Huila en donde se recogieron insumos en relación con experiencias de los territorios que aporten al proceso de actualización curricular.</t>
    </r>
  </si>
  <si>
    <r>
      <rPr>
        <sz val="11"/>
        <color rgb="FFFF0000"/>
        <rFont val="Arial"/>
        <family val="2"/>
      </rPr>
      <t xml:space="preserve">
</t>
    </r>
    <r>
      <rPr>
        <sz val="11"/>
        <color rgb="FF000000"/>
        <rFont val="Arial"/>
        <family val="2"/>
      </rPr>
      <t xml:space="preserve">La Mesa Territorial para la construcción colectiva de Lineamientos Curriculares para la Formación Integral  y la actualización curricular, se llevo a cabo en la ciudad de </t>
    </r>
    <r>
      <rPr>
        <b/>
        <sz val="11"/>
        <color rgb="FF000000"/>
        <rFont val="Arial"/>
        <family val="2"/>
      </rPr>
      <t xml:space="preserve">Valledupar </t>
    </r>
    <r>
      <rPr>
        <sz val="11"/>
        <color rgb="FF000000"/>
        <rFont val="Arial"/>
        <family val="2"/>
      </rPr>
      <t>y contó con la participación de docentes, directivos docentes, estudiantes, padres de familia y funcionarios de las ETC de ____ en donde se recogieron insumos en relación con experiencias de los territorios que aporten al proceso de actualización curricular.</t>
    </r>
  </si>
  <si>
    <r>
      <t xml:space="preserve">
</t>
    </r>
    <r>
      <rPr>
        <sz val="11"/>
        <color rgb="FF000000"/>
        <rFont val="Arial"/>
        <family val="2"/>
      </rPr>
      <t xml:space="preserve">La Mesa Territorial para la construcción colectiva de Lineamientos Curriculares para la Formación Integral  y la actualización curricular con énfasis en formación ciudadadana y el área de Educación Física, Educación Artística, Tecnología e informática, se llevo a cabo en la ciudad de </t>
    </r>
    <r>
      <rPr>
        <b/>
        <sz val="11"/>
        <color rgb="FF000000"/>
        <rFont val="Arial"/>
        <family val="2"/>
      </rPr>
      <t xml:space="preserve">Cartagena </t>
    </r>
    <r>
      <rPr>
        <sz val="11"/>
        <color rgb="FF000000"/>
        <rFont val="Arial"/>
        <family val="2"/>
      </rPr>
      <t>y contó con la participación de docentes, directivos docentes, estudiantes, padres de familia y funcionarios de las ETC de Magangué y Bolivar en donde se recogieron insumos en relación con experiencias de los territorios que aporten al proceso de actualización curricular.</t>
    </r>
  </si>
  <si>
    <t xml:space="preserve">Relatoría de la mesa de Educación Física
Relatoría de la mesa de Educación Artística
Relatoría de la mesa de Tecnología e informática
Listado de asistencia
Evaluaciòn de satisfacción </t>
  </si>
  <si>
    <r>
      <rPr>
        <sz val="11"/>
        <color rgb="FFFF0000"/>
        <rFont val="Arial"/>
        <family val="2"/>
      </rPr>
      <t xml:space="preserve">
</t>
    </r>
    <r>
      <rPr>
        <sz val="11"/>
        <color rgb="FF000000"/>
        <rFont val="Arial"/>
        <family val="2"/>
      </rPr>
      <t xml:space="preserve">La Mesa Territorial para la construcción colectiva de Lineamientos Curriculares para la Formación Integral  y la actualización curricular, se llevo a cabo en la ciudad de </t>
    </r>
    <r>
      <rPr>
        <b/>
        <sz val="11"/>
        <color rgb="FF000000"/>
        <rFont val="Arial"/>
        <family val="2"/>
      </rPr>
      <t xml:space="preserve">Quibdó </t>
    </r>
    <r>
      <rPr>
        <sz val="11"/>
        <color rgb="FF000000"/>
        <rFont val="Arial"/>
        <family val="2"/>
      </rPr>
      <t>y contó con la participación de docentes, directivos docentes, estudiantes, padres de familia y funcionarios de las ETC Chocó y Quibdó en donde se recogieron insumos en relación con experiencias de los territorios que aporten al proceso de actualización curricular.</t>
    </r>
  </si>
  <si>
    <r>
      <rPr>
        <sz val="11"/>
        <color rgb="FF000000"/>
        <rFont val="Arial"/>
        <family val="2"/>
      </rPr>
      <t xml:space="preserve">
La Mesa Territorial para la construcción colectiva de Lineamientos Curriculares para la Formación Integral  y la actualización curricular con acento en las áreas de Matémáticas, lenguaje y Ciencias natruales, se llevo a cabo en la ciudad de </t>
    </r>
    <r>
      <rPr>
        <b/>
        <sz val="11"/>
        <color rgb="FF000000"/>
        <rFont val="Arial"/>
        <family val="2"/>
      </rPr>
      <t xml:space="preserve">Yopal </t>
    </r>
    <r>
      <rPr>
        <sz val="11"/>
        <color rgb="FF000000"/>
        <rFont val="Arial"/>
        <family val="2"/>
      </rPr>
      <t>y contó con la participación de docentes, directivos docentes, estudiantes, padres de familia y funcionarios de las ETC de ____en donde se recogieron insumos en relación con experiencias de los territorios que aporten al proceso de actualización curricular.</t>
    </r>
  </si>
  <si>
    <t xml:space="preserve">Relatoría ____
elatoría de la mesa de______ 
Relatoría de la mesa de _______
Relatoría de la mesa de _____
Listado de asistencia
Evaluaciòn de satisfacción </t>
  </si>
  <si>
    <r>
      <t xml:space="preserve">
La Mesa Territorial para la construcción colectiva de Lineamientos Curriculares para la Formación Integral  y la actualización curricular con énfasis </t>
    </r>
    <r>
      <rPr>
        <u/>
        <sz val="11"/>
        <color theme="1"/>
        <rFont val="Arial"/>
        <family val="2"/>
      </rPr>
      <t>en formación ciudadadan</t>
    </r>
    <r>
      <rPr>
        <sz val="11"/>
        <color theme="1"/>
        <rFont val="Arial"/>
        <family val="2"/>
      </rPr>
      <t xml:space="preserve">a y el área de _____, se llevo a cabo en la ciudad de </t>
    </r>
    <r>
      <rPr>
        <b/>
        <sz val="11"/>
        <color theme="1"/>
        <rFont val="Arial"/>
        <family val="2"/>
      </rPr>
      <t xml:space="preserve">Apartadó </t>
    </r>
    <r>
      <rPr>
        <sz val="11"/>
        <color theme="1"/>
        <rFont val="Arial"/>
        <family val="2"/>
      </rPr>
      <t>y contó con la participación de docentes, directivos docentes, estudiantes, padres de familia y funcionarios de las ETC de ____en donde se recogieron insumos en relación con experiencias de los territorios que aporten al proceso de actualización curricular.</t>
    </r>
  </si>
  <si>
    <t xml:space="preserve">Relatoría ____
Listado de asistencia
Evaluaciòn de satisfacción </t>
  </si>
  <si>
    <r>
      <t xml:space="preserve">
La Mesa Territorial para la construcción colectiva de Lineamientos Curriculares para la Formación Integral, se llevo a cabo en la ciudad de </t>
    </r>
    <r>
      <rPr>
        <b/>
        <sz val="11"/>
        <color theme="1"/>
        <rFont val="Arial"/>
        <family val="2"/>
      </rPr>
      <t xml:space="preserve">Barranquilla </t>
    </r>
    <r>
      <rPr>
        <sz val="11"/>
        <color theme="1"/>
        <rFont val="Arial"/>
        <family val="2"/>
      </rPr>
      <t>y contó con la participación de docentes, directivos docentes, estudiantes, padres de familia y funcionarios de las ETC de Atlántico, Barranquilla, Ciénaga, Magdalena, Malambo, Santa Marta y Soledad donde se recogieron insumos en relación con experiencias de los territorios que aporten al proceso de actualización curricular.</t>
    </r>
  </si>
  <si>
    <r>
      <t xml:space="preserve">
La Mesa Territorial para la construcción colectiva de Lineamientos Curriculares para la Formación Integral  y la actualización curricular con énfasis en formación ciudadadana y el área de ciencias sociales, se llevo a cabo en la ciudad de </t>
    </r>
    <r>
      <rPr>
        <b/>
        <sz val="11"/>
        <color theme="1"/>
        <rFont val="Arial"/>
        <family val="2"/>
      </rPr>
      <t xml:space="preserve">Tumaco </t>
    </r>
    <r>
      <rPr>
        <sz val="11"/>
        <color theme="1"/>
        <rFont val="Arial"/>
        <family val="2"/>
      </rPr>
      <t>y contó con la participación de docentes, directivos docentes, estudiantes, padres de familia y funcionarios de la ETC de Tumaco en donde se recogieron insumos en relación con experiencias de los territorios que aporten al proceso de actualización curricular.</t>
    </r>
  </si>
  <si>
    <r>
      <t xml:space="preserve">
La Mesa Territorial para la construcción colectiva de Lineamientos Curriculares para la Formación Integral  y la actualización curricular con énfasis </t>
    </r>
    <r>
      <rPr>
        <u/>
        <sz val="11"/>
        <color theme="1"/>
        <rFont val="Arial"/>
        <family val="2"/>
      </rPr>
      <t>en formación ciudadadan</t>
    </r>
    <r>
      <rPr>
        <sz val="11"/>
        <color theme="1"/>
        <rFont val="Arial"/>
        <family val="2"/>
      </rPr>
      <t xml:space="preserve">a y el área de _____, se llevo a cabo en la ciudad de </t>
    </r>
    <r>
      <rPr>
        <b/>
        <sz val="11"/>
        <color theme="1"/>
        <rFont val="Arial"/>
        <family val="2"/>
      </rPr>
      <t xml:space="preserve">Arauca </t>
    </r>
    <r>
      <rPr>
        <sz val="11"/>
        <color theme="1"/>
        <rFont val="Arial"/>
        <family val="2"/>
      </rPr>
      <t>y contó con la participación de docentes, directivos docentes, estudiantes, padres de familia y funcionarios de las ETC de ____en donde se recogieron insumos en relación con experiencias de los territorios que aporten al proceso de actualización curricular.</t>
    </r>
  </si>
  <si>
    <t xml:space="preserve">Relatoría ____
Relatoría de la mesa de______ 
Listado de asistencia
Evaluaciòn de satisfacción </t>
  </si>
  <si>
    <r>
      <t xml:space="preserve">
La Mesa Territorial para la construcción colectiva de Lineamientos Curriculares para la Formación Integral, se llevo a cabo en la ciudad de </t>
    </r>
    <r>
      <rPr>
        <b/>
        <sz val="11"/>
        <color theme="1"/>
        <rFont val="Arial"/>
        <family val="2"/>
      </rPr>
      <t xml:space="preserve">Buenaventura </t>
    </r>
    <r>
      <rPr>
        <sz val="11"/>
        <color theme="1"/>
        <rFont val="Arial"/>
        <family val="2"/>
      </rPr>
      <t>y contó con la participación de docentes, directivos docentes, estudiantes, padres de familia y funcionarios de las ETC de ____en donde se recogieron insumos en relación con experiencias de los territorios que aporten al proceso de actualización curricular.</t>
    </r>
  </si>
  <si>
    <r>
      <t xml:space="preserve">
La Mesa Territorial para la construcción colectiva de Lineamientos Curriculares para la Formación Integral, se llevo a cabo en la ciudad de </t>
    </r>
    <r>
      <rPr>
        <b/>
        <sz val="11"/>
        <color theme="1"/>
        <rFont val="Arial"/>
        <family val="2"/>
      </rPr>
      <t xml:space="preserve">San Andrés </t>
    </r>
    <r>
      <rPr>
        <sz val="11"/>
        <color theme="1"/>
        <rFont val="Arial"/>
        <family val="2"/>
      </rPr>
      <t>y contó con la participación de docentes, directivos docentes, estudiantes, padres de familia y funcionarios de las ETC de ____en donde se recogieron insumos en relación con experiencias de los territorios que aporten al proceso de actualización curricular.</t>
    </r>
  </si>
  <si>
    <r>
      <t xml:space="preserve">
La Mesa Territorial para la construcción colectiva de Lineamientos Curriculares para la Formación Integral, se llevo a cabo en la ciudad de </t>
    </r>
    <r>
      <rPr>
        <b/>
        <sz val="11"/>
        <color theme="1"/>
        <rFont val="Arial"/>
        <family val="2"/>
      </rPr>
      <t xml:space="preserve">Montería </t>
    </r>
    <r>
      <rPr>
        <sz val="11"/>
        <color theme="1"/>
        <rFont val="Arial"/>
        <family val="2"/>
      </rPr>
      <t>y contó con la participación de docentes, directivos docentes, estudiantes, padres de familia y funcionarios de las ETC de ____en donde se recogieron insumos en relación con experiencias de los territorios que aporten al proceso de actualización curricular.</t>
    </r>
  </si>
  <si>
    <r>
      <t xml:space="preserve">La Mesa Territorial para la construcción colectiva de Lineamientos Curriculares para la Formación Integral  y la actualización curricular con énfasis en el área de ciencias sociales, se llevo a cabo en la ciudad de </t>
    </r>
    <r>
      <rPr>
        <b/>
        <sz val="11"/>
        <color rgb="FF000000"/>
        <rFont val="Arial"/>
        <family val="2"/>
      </rPr>
      <t xml:space="preserve">Pitalito </t>
    </r>
    <r>
      <rPr>
        <sz val="11"/>
        <color rgb="FF000000"/>
        <rFont val="Arial"/>
        <family val="2"/>
      </rPr>
      <t>y contó con la participación de docentes, directivos docentes, estudiantes, padres de familia y funcioarios de la ETC de Pitalito en donde se recogieron insumos en relación con experiencias de los territorios que aporten al proceso de actualización curricular.</t>
    </r>
  </si>
  <si>
    <t xml:space="preserve">Relatoría de la mesa de ciencias sociales
Listado de asistencia
Evaluaciòn de satisfacción </t>
  </si>
  <si>
    <t>02 y 03/10/2024</t>
  </si>
  <si>
    <r>
      <rPr>
        <sz val="11"/>
        <color rgb="FF000000"/>
        <rFont val="Arial"/>
        <family val="2"/>
      </rPr>
      <t xml:space="preserve">La Mesa Territorial para la construcción colectiva de Lineamientos Curriculares para la Formación Integral  y la actualización curricular con enfoque ambiental, se llevó a cabo en </t>
    </r>
    <r>
      <rPr>
        <b/>
        <sz val="11"/>
        <color rgb="FF000000"/>
        <rFont val="Arial"/>
        <family val="2"/>
      </rPr>
      <t xml:space="preserve">El páramo del Almorzadero </t>
    </r>
    <r>
      <rPr>
        <sz val="11"/>
        <color rgb="FF000000"/>
        <rFont val="Arial"/>
        <family val="2"/>
      </rPr>
      <t>y contó con la participación de docentes, directivos docentes y organizaciones sociales y ambientales, entre otros</t>
    </r>
    <r>
      <rPr>
        <sz val="11"/>
        <color rgb="FFFF0000"/>
        <rFont val="Arial"/>
        <family val="2"/>
      </rPr>
      <t xml:space="preserve"> </t>
    </r>
    <r>
      <rPr>
        <sz val="11"/>
        <color rgb="FF000000"/>
        <rFont val="Arial"/>
        <family val="2"/>
      </rPr>
      <t>en donde se recogieron insumos en relación con experiencias de los territorios que aporten al proceso de actualización curricular.</t>
    </r>
  </si>
  <si>
    <t>Seminario Internacional de Formación Integral</t>
  </si>
  <si>
    <t>Reflexionar de forma conjunta y participativa sobre las potencialidades e incidencia de la educación en la prevención y eliminación de la violencia en los entornos educativos.</t>
  </si>
  <si>
    <t>Del 05 al 07/11/2024</t>
  </si>
  <si>
    <t>Comunidad educativa; Entidades del sector educación, Establecimientos prestadores del servicio educativo , Cooperantes nacionales e internacionales, públicos y privados y Grupos que lideran espacios de diálogo y concertación</t>
  </si>
  <si>
    <t>Se intercambiaron experiencias para la prevención y el abordaje de la violencia que afecta
los entornos educativos escolares y comunitarios, a lo largo de toda la vida incluyendo desafíos y lecciones aprendidas y se contribuyó al desarrollo de una hoja de ruta de trabajo conjunto de las múltiples partes interesadas en la educación y en la erradicación de la violencia, considerando su multidimensionalidad, y un abordaje interseccional e intergeneracional para la promoción de una cultura de paz.</t>
  </si>
  <si>
    <r>
      <rPr>
        <sz val="11"/>
        <color rgb="FF000000"/>
        <rFont val="Arial"/>
        <family val="2"/>
      </rPr>
      <t xml:space="preserve">La Mesa Territorial para la construcción colectiva de Lineamientos Curriculares para la Formación Integral  y la actualización curricular con énfasis en competencias ciudadanas y socioemocionales, se llevó a cabo en la ciudad de </t>
    </r>
    <r>
      <rPr>
        <b/>
        <sz val="11"/>
        <color rgb="FF000000"/>
        <rFont val="Arial"/>
        <family val="2"/>
      </rPr>
      <t xml:space="preserve">Bogotá </t>
    </r>
    <r>
      <rPr>
        <sz val="11"/>
        <color rgb="FF000000"/>
        <rFont val="Arial"/>
        <family val="2"/>
      </rPr>
      <t>y contó con la participación de Investigadores y expertos en educación socioemocional, con evidencia académica que aportan al proceso de actualización curricular.</t>
    </r>
  </si>
  <si>
    <t>1° Mesa técnica de Evaluación Formativa: Quiero Ser, Quiero Saber</t>
  </si>
  <si>
    <t>Participar en la construcción, implementación y seguimiento de la estrategia de evaluación diagnostica-formativa “Quiero ser, quiero saber: EXA” para el fortalecimiento de los procesos de evaluación formativa en el marco de la formación integral de los estudiantes</t>
  </si>
  <si>
    <t>Trimestral</t>
  </si>
  <si>
    <t xml:space="preserve">Secretarios de Educación, Líderes de Calidad, Docentes y Directivos, Docentes, ASCOFADE e ICFES </t>
  </si>
  <si>
    <t>La 1° Mesa Técnica de Evaluación Formativa permitió consolidar la Ruta de Evaluación Formtativa que se desarrollará en el 2025 a paritr de la estrategía Quiero Ser, Quiero Saber. Adicionalmente, se logro haver una primera revisión de banco de preguntas para la prueba diagnostico-formativa para las áreas de Lenguaje y Matemáticas</t>
  </si>
  <si>
    <t xml:space="preserve">
Listado de asistencia
</t>
  </si>
  <si>
    <t>Mesa de actualización curricular - Ley 2170</t>
  </si>
  <si>
    <t>Reflexionar con expertos académicos en tecnología e informática para la creación de entornos seguros de aprendizajes con el uso de TIC en el marco de la LEY 2170 y la actualización curricular.</t>
  </si>
  <si>
    <t>Correo Electrónico
Llamada telefónica
WhatsApp</t>
  </si>
  <si>
    <t>Comunidad educativa</t>
  </si>
  <si>
    <r>
      <t xml:space="preserve">La mesa curricular - Ley 2170, se llevo a cabo en la ciudad de </t>
    </r>
    <r>
      <rPr>
        <b/>
        <sz val="11"/>
        <color rgb="FF000000"/>
        <rFont val="Arial"/>
        <family val="2"/>
      </rPr>
      <t xml:space="preserve">Bogotá </t>
    </r>
    <r>
      <rPr>
        <sz val="11"/>
        <color rgb="FF000000"/>
        <rFont val="Arial"/>
        <family val="2"/>
      </rPr>
      <t>y contó con la participación de docentes y expertos en educación de tecnología e informática en donde se reflexionó con expertos académicos en tecnología e informática para la creación de entornos seguros de aprendizajes con el uso de TIC en el marco de la LEY 2170 y la actualización curricular, realizando aportes y ajustes al documento preliminar de Orientaciones curriculares y al proyecto de decreto que se ha construido.</t>
    </r>
  </si>
  <si>
    <t xml:space="preserve">Facilitar  a la comunidad el acceso a la oferta institucional de manera integrada y expedita. Santa Rosa del Sur – Bolívar </t>
  </si>
  <si>
    <t xml:space="preserve">Ciudadanía en general del municipio de Santa Rosa del Sur Bolívar, y los municipios de (Arenal, Canyagallo,  Morales, San Pablo y Simití) Estudiantes, docentes y directivos de  Instituciones educativas.
</t>
  </si>
  <si>
    <t xml:space="preserve">Se facilitó a la comunidad el acceso a la oferta institucional de manera integrada, frente a los trámites y servicios del Ministerio de Educación Nacional, para el mes de agosto se llevó la segunda edición de “Juntémonos, el festival para tejer lo público”, un proyecto que busca generar tejido social entre los territorios y el Estado, se programó la Feria para los días sábado 10 y domingo 11 de agosto, esta se llevó a cabo en Santa Rosa del Sur, Bolívar. Al evento acudieron habitantes del departamento de Bolívar, y los municipios de (Arenal, Canyagallo, Morales, San Pablo y Simití).
Se atendieron 288 ciudadanos en el stand del Ministerio y se gestionaron trámites de legalización de documentos, convalidaciones y radicación de PQRSDF. y también participaron en las diferentes mesas de trabajo convocadas por el DAFP con las demás entidades.
</t>
  </si>
  <si>
    <t xml:space="preserve">Fortalecer las capacidades técnicas y personales de quienes lideran el ejercicio de la función de Inspección y Vigilancia en las Secretarías de Educación de las Entidades Territoriales Certificadas para garantizar legalidad y calidad en la oferta educativa, a partir de la difusión de lineamientos técnicos y normativos aplicables a los prestadores, el intercambio de buenas prácticas relacionadas con los desafíos en la gestión de los equipos interdisciplinarios en el contexto actual, la socialización de estrategias que optimicen la gestión del conocimiento en las Secretarías de Educación y la valoración de los retos asociados a la mediación de las tecnologías de la información y la comunicación en la Educación Preescolar, Básica y Media y en la Educación para el Trabajo y el Desarrollo Humano.  </t>
  </si>
  <si>
    <t>3-5 de septiembre de 2024</t>
  </si>
  <si>
    <t>SGDEA
Correo Electrónico
WhatsApp</t>
  </si>
  <si>
    <t>Entidades del sector educación
Empleados
Equipos de trabajo
Secretarias de Educación</t>
  </si>
  <si>
    <t>El encuentro realizado contó con la participación de 71 entidades territoriales certificadas. Durante el desarrollo del evento se lograron socializar tematicas escenciales para el ejercicio de la inspección y vigilancia en los territorios a saber: legalidad de la oferta, convivencia escolar, ajustes del EVI, flexibilización curricular y la educación no presencial  y educación Inicial. Por otra parte se lanzó la campaña:  Educación en regla ¡No te dejes engañar! y se reconocieron 10 ETC por su buen desempeño en POAIV.</t>
  </si>
  <si>
    <t>https://mineducaciongovco.sharepoint.com/:f:/r/sites/ParticipacionCiudadana/Documentos%20compartidos/PC%202024/Seguimiento/Espacios%202024/Encuentro%20Nacional%20de%20L%C3%ADderes%20de%20Inspecci%C3%B3n%20y%20Vigilancia/Septiembre?csf=1&amp;web=1&amp;e=ldsqtu
1. Invitación
2. Agenda
3. Presentaciones
4. Memoria gráfica
5. Listados de Asistencia
6.Informe</t>
  </si>
  <si>
    <t>Encuentro Regional de Secretarios de Educación -Caribe</t>
  </si>
  <si>
    <t xml:space="preserve">Fortalecer las capacidades en planeación educativa de las Entidades Territoriales Certificadas en Educación, las cuales, se focalizarán en acciones para la formulación de las hojas de ruta para la planeación educativa 2025
Establecer una hoja de trabajo regional, que permita el diálogo entre pares del sector y  la alianza con actores  estratégicos y  para el logro de los objetivos educativos.  
</t>
  </si>
  <si>
    <t>29,30 de octubre de 2024</t>
  </si>
  <si>
    <t>Los días 29 y 30 de octubre de 2024 se llevo a cabo en ciudad de Santa Marta el encuentro regional- Caribe con la participación de los secretarios y lideres de planeación de 20 entidades territoriales certificadas de la región. A través de la metodología propuesta se lograron establecer las principales problematicas, junto con sus causas y posibles soluciones en los siguientes temas propuestos: Trayectoria educativa, inicio año escolar 2025 y educación intercultural y comunitaria. 
Una vez culminado el ejercicio se lograron tres propositos: 
1.Identificación y priorización de los retos comunes de manera diferenciada por regiones, determinando sus principales causas y encadenamiento en la garantía en la prestación del servicio a la educación en perspectiva 2025   
2. Una hoja de ruta de acciones articuladas entre actores concurrentes por ETC que garanticen el goce efectivo del derecho a la educación para 2025. 
3.Establecer una red de aprendizaje regional, que permita el diálogo entre pares del sector y la alianza con actores estratégicos para el logro de los objetivos educativos. </t>
  </si>
  <si>
    <t>1. Invitación
2. Agenda
3. Presentaciones
4. Listados de Asistencia</t>
  </si>
  <si>
    <t>Encuentro Regional de Secretarios de Educación Amazonas-Oronoquía</t>
  </si>
  <si>
    <t>26,27 de noviembre de 2024</t>
  </si>
  <si>
    <t>Los días 26 y 27 de noviembre de 2024 se llevo a cabo en ciudad de Leticia el encuentro regional- Amazonía con la participación de los secretarios y lideres de planeación de 13 entidades territoriales certificadas de la región. A través de la metodología propuesta se lograron establecer las principales problematicas, junto con sus causas y posibles soluciones en los siguientes temas propuestos: Trayectoria educativa, inicio año escolar 2025 y educación intercultural y comunitaria. 
Una vez culminado el ejercicio se lograron tres propositos: 
1.Identificación y priorización de los retos comunes de manera diferenciada por regiones, determinando sus principales causas y encadenamiento en la garantía en la prestación del servicio a la educación en perspectiva 2025   
2. Una hoja de ruta de acciones articuladas entre actores concurrentes por ETC que garanticen el goce efectivo del derecho a la educación para 2025. 
3.Establecer una red de aprendizaje regional, que permita el diálogo entre pares del sector y la alianza con actores estratégicos para el logro de los objetivos educativos. </t>
  </si>
  <si>
    <t>Encuentro Regional de Secretarios de Educación Pacífico</t>
  </si>
  <si>
    <t>14,15 de noviembre de 2024</t>
  </si>
  <si>
    <t>Los días 14 y 15 de noviembre de 2024 se llevo a cabo en ciudad de Cali el encuentro regional- Pacífico con la participación de los secretarios y lideres de planeación de 18 entidades territoriales certificadas de la región. A través de la metodología propuesta se lograron establecer las principales problematicas, junto con sus causas y posibles soluciones en los siguientes temas propuestos: Trayectoria educativa, inicio año escolar 2025 y educación intercultural y comunitaria. 
Una vez culminado el ejercicio se lograron tres propositos: 
1.Identificación y priorización de los retos comunes de manera diferenciada por regiones, determinando sus principales causas y encadenamiento en la garantía en la prestación del servicio a la educación en perspectiva 2025   
2. Una hoja de ruta de acciones articuladas entre actores concurrentes por ETC que garanticen el goce efectivo del derecho a la educación para 2025. 
3.Establecer una red de aprendizaje regional, que permita el diálogo entre pares del sector y la alianza con actores estratégicos para el logro de los objetivos educativos. </t>
  </si>
  <si>
    <t>Subdirección Fomento de Competencias</t>
  </si>
  <si>
    <t>Foro Educativo Nacional FEN2024</t>
  </si>
  <si>
    <t xml:space="preserve">Realización del Foro Educativo Nacional 2024 con el objetivo de impulsar la concertación de un proyecto educativo de nación que involucre al Estado en todos sus niveles, a las familias, a los jóvenes, a las comunidades étnicas y campesinas, a los movimientos educativos y académicos, al sector empresarial y a todos los interesadas en la educación. En él participaron 824  personas de manera presencial y 8.788 virtualmente.
</t>
  </si>
  <si>
    <t xml:space="preserve">21, 22 y 23 de noviembre de 2024
</t>
  </si>
  <si>
    <t xml:space="preserve">Durante los días 21, 22 y 23 de noviembre se llevó a cabo en la ciudad de Bogotá el evento del Foro Educativo Nacional FEN2024, un escenario de encuentro entre los principales actores de la educación del país, lo que permitió generar diálogos de saberes, socialización de experiencias, espacios de interacción y colaboración para la participación en la construcción de política pública, a partir de los aportes y recomendaciones que se han generado desde los territorios, con el propósito de consolidarlos en apuestas para la formulación del IV Plan Nacional Decenal de Educación, 2026-2035.
En este sentido, el desarrollo del Foro se realizó en tres escenarios, el primero de ellos enmarcado en la conversación con actores clave, expertos e invitados nacionales e internacionales a través de conferencias y conversatorios; el segundo escenario, estuvo relacionado con dos momentos de socialización de las experiencias significativas que desde los diferentes territorios del país visitaron el Foro para mostrar sus proyectos, trayectorias y aportes en la formulación de nuevas formas de pensar y hacer la educación en Colombia; y el tercer escenario, a través de 15 mesas de trabajo con una metodología que permitió dar apertura a espacios para la deliberación y definición de los principales retos y propuestas sobre cada una de las 6 líneas temáticas (1. Atención de los tres grados de preescolar, 2. Tránsito de la educación básica a la media y a la superior, 3. Alfabetización y educación de jóvenes y adultos, 4. Jornada escolar y transformación pedagógica para una educación integral con Proyectos Educativos Institucionales (PEI) y Proyectos Educativos Comunitarios (PEC) pertinentes, 5. Condiciones para la garantía del derecho a la educación y 6. Sentidos y ofertas de educación superior en los territorios.).
Así como aportes a la ruta de formulación y adopción del IV Plan Nacional Decenal de Educación.
</t>
  </si>
  <si>
    <t>1. Invitación.
2. Agenda.
3. Presentaciones
4. Listado de Asistencia
5. Conclusiones
6. Proyección memorias FEN 2024</t>
  </si>
  <si>
    <t>Ofertas Centros de Interés para la Formación Integral</t>
  </si>
  <si>
    <t>Presentar al equipo de apoyo del Programa de Tutorías para el Aprendizaje y la formación integral PTAFI 3.0, la oferta de los centros de interés que se han configurado en alianza con Minculturas, Mindeporte, Minciencias y la oferta del Ministerio de educación para avanzar en la implementación de la formación integral en los establecimientos educativos focalizados.</t>
  </si>
  <si>
    <t>Reunión Tems</t>
  </si>
  <si>
    <t>Correo electrónico</t>
  </si>
  <si>
    <t>Secretarías de Educación y Establecimientos Educatuvos</t>
  </si>
  <si>
    <t>Se realizó la socialización de las ofertas de los centros de interés con las ETC y EE focalizados en cada uno de los procesos de la oferta intersecvtorial: Minculturas, MinDeporte, MinCiencia, Unidad Solidaria; y de la oferta sectorial MEN PNLEO, Bilingüiismo y Ciencia, Tecnología e Innovació</t>
  </si>
  <si>
    <t>Acta y listado de asistencia a encuentro</t>
  </si>
  <si>
    <t>Jornada Única y Jornada Escolar Complementaria</t>
  </si>
  <si>
    <t>Desarrollar un encuentro virtual con los profesionales nuevos o recién vinculados de las Entidades Territoriales Certificadas -ETC- con el fin de cualificarlos en la gestión de los esquemas de ampliación del tiempo escolar, Jornada Única -JU- y Jornada Escolar Complementaria -JEC.</t>
  </si>
  <si>
    <t>Se socializó lo correspondiente a las estretegias de ampliación y/o resignificación del tiempo escolar: jornada única y el programa Jornada Escolar Complementaria, donde se identificaron las caracterísitcas principales de la implementación en cada caso.</t>
  </si>
  <si>
    <t>Componentes de la Jornada Única</t>
  </si>
  <si>
    <t>Reconocer los elementos clave para la gestión e implementación de la Jornada Única como un esquema de ampliación y resignificación del Tiempo Escolar. Contribuir en el fortalecimiento técnico de los equipos de secretarías de educación que lideran los procesos de ampliación y resignificación del Tiempo Escolar en el marco de la Formación Integral.</t>
  </si>
  <si>
    <t>Se brindaron orientaciones para la implementación de la Jornada Única como jornada escolar, desde cada uno de los componentes: Pedagógico, Talento Humano, PAE e Infraestrcutura.</t>
  </si>
  <si>
    <t>Componente pedagógico de la Jornada Única</t>
  </si>
  <si>
    <t>Brindar un espacio de intercambio de saberes para el fortalecimiento de la Jornada Única desde el componente pedagógico en el marco de la Formación Integral.</t>
  </si>
  <si>
    <t>Se compartieron orientaciones y pautas sobre el componente pedagógico y curricular de la Jornada ünica a directiso docnetes y docentes de EE que recientemente han realizado el cambio de jornada escolar.</t>
  </si>
  <si>
    <t>Dirección de Calidad PBM - Eq Educación Media</t>
  </si>
  <si>
    <t>Mesas de concertación Sistema Integrados de Educación Media y Superior - SIMES Tolima (Chaparral)</t>
  </si>
  <si>
    <t xml:space="preserve">Realizar mesa para trabajar los siguientes temas: búsqueda activa, resignificación de la media, currículo y articulación con otras entidades y ampliaciones 2025 del SIMES Tolima - Huila </t>
  </si>
  <si>
    <t>Mesa</t>
  </si>
  <si>
    <t>Circular con ETC</t>
  </si>
  <si>
    <t xml:space="preserve">Representantes de Docentes, Directivos Docentes, Familias, Estudiantes y Secretarías de Educación de 3 municipios </t>
  </si>
  <si>
    <t>Diseño o formulación</t>
  </si>
  <si>
    <t>Estrategicas</t>
  </si>
  <si>
    <t>C-2201-0700-20-20203B-2201089-02</t>
  </si>
  <si>
    <t>Se definieron y revisaron las ampliaciones de oferta educativa realizada en 2024. El 100% de los docentes fueron nombrados y se abrieron todas las sedes.
Se definieron posibles ampliaciones 2025.
Se realizaron acuerdos para la implementación de estraegias de fortalecimiento y resignificación d ela Media 2025.
Participaron 35 personas entre directivos,  docentes, estudiantes, líderes comunitarios y representantes de la secretaria de educación.</t>
  </si>
  <si>
    <t>Lista de asistencia
Acta
Circular de invitación
PPT</t>
  </si>
  <si>
    <t>Mesas de concertación Sistema Integrados de Educación Media y Superior - SIMES Tolima (Rioblanco)</t>
  </si>
  <si>
    <t>C-2201-0700-24-20203F-2201090-02</t>
  </si>
  <si>
    <t>Se definieron y revisaron las ampliaciones de oferta educativa realizada en 2024. El 100% de los docentes fueron nombrados y se abrieron todas las sedes.
Se definieron posibles ampliaciones 2025.
Se realizaron acuerdos para la implementación de estraegias de fortalecimiento y resignificación d ela Media 2025.
Participaron 33 personas entre directivos, docentes, estudiantes, líderes comunitarios y representantes de la secretaria de educación.</t>
  </si>
  <si>
    <t>Mesas de concertación Sistema Integrados de Educación Media y Superior - SIMES Catatumbo (Hacarí)</t>
  </si>
  <si>
    <t xml:space="preserve">Realizar mesa para trabajar los siguientes temas: búsqueda activa, resignificación de la media, currículo y articulación con otras entidades y ampliaciones 2025 del SIMES Catatumbo </t>
  </si>
  <si>
    <t xml:space="preserve">Representantes de Docentes, Directivos Docentes, Familias, Estudiantes, Secretarias de Educación y líderes sociales /comunitarios </t>
  </si>
  <si>
    <t xml:space="preserve">Durante el evento se trabajaron temas relacionados con:
1. AMPLIACIONES Y NOMBRAMIENTOS, se realizó un balance d elas aperturas realizadas  para el municipio de Hacari se viabilizaron 3 docentes , a la fecha  se han contratado los 3. se han viabilizado 44 cargos de Orientadores Escolares por parte del Ministerio de Educación. Se anuncia que las y los orientadores se posesionarán masivamente el 6 de noviembre en la Institución educativa Francisco José de Caldas en el municipio de Tibú.
2. Proyecciones y necesidades 2025: Se plantearon necesidades en Transporte escolar, infraestructura, residencias escolares.
3. Educación Inicial: Se revisaron los nombramientos realizados en el espacio de educación inicial y el proceso de avance con ajuste del PEI
</t>
  </si>
  <si>
    <t>Acta con lista de asistencia
PPT</t>
  </si>
  <si>
    <t>Mesas de concertación Sistema Integrados de Educación Media y Superior - SIMES Tolima (Ataco)</t>
  </si>
  <si>
    <t xml:space="preserve">Representantes de Docentes, Directivos Docentes, Familias, Estudiantes y Secretarías de Educación del municipio de Ataco, Tolima.  </t>
  </si>
  <si>
    <t>Se definieron y revisaron las ampliaciones de oferta educativa realizada en 2024. El 100% de los docentes fueron nombrados y se abrieron todas las sedes.
Se definieron posibles ampliaciones 2025.
Se realizaron acuerdos para la implementación de estraegias de fortalecimiento y resignificación d ela Media 2025.
Participaron 20 personas entre directivos, docentes, estudiantes, líderes de la comunidad y representantes d ela secretaria de educación.</t>
  </si>
  <si>
    <t>Invitación y  circular
Acta
Lista de asistencia
PPT</t>
  </si>
  <si>
    <t>Mesas de concertación Sistema Integrados de Educación Media y Superior - SIMES Tolima (Planadas)</t>
  </si>
  <si>
    <t>Se definieron y revisaron las ampliaciones de oferta educativa realizada en 2024. El 100% de los docentes fueron nombrados y se abrieron todas las sedes.
Se definieron posibles ampliaciones 2025.
Se realizaron acuerdos para la implementación de estraegias de fortalecimiento y resignificación d ela Media 2025.
Participaros 27 personas entre directivos, docentes, estudiantes, líderes d ela comunidad y representantes de la secretaria de educación.</t>
  </si>
  <si>
    <t>Mesas de concertación Sistema Integrados de Educación Media y Superior - SIMES Perija (municipio de Curumani)</t>
  </si>
  <si>
    <t>Realizar mesa para trabajar los siguientes temas: búsqueda activa, resignificación de la media, currículo y articulación con otras entidades y ampliaciones 2025 del SIMES Perija</t>
  </si>
  <si>
    <t>-	Representantes de las Instituciones Educativas de los municipios de Curumani, Pailitas y Chiriguana (Rectores y docentes)
-	Estudiantes y padres de familia de las Instituciones Educativas de los municipios de Curumani, Pailitas y Chiriguana (Rectores y docentes)
-	Representantes de la Secretaria de Educación de Valledupar
-	Secretario de Gobierno del municipio de Chiriguana
-	Representantes SENA
-	Líder territorial SIMES Perijá</t>
  </si>
  <si>
    <t xml:space="preserve">En este espacio se concertó lo siguiente:
Contratación de los docentes para la vigencia  2025 
Directores de Centros Educativos y miembros  de la comunidad en general se comprometen a  la búsqueda activa de estudiantes mediante voz  a voz en las veredas cercanas a sus centros  educativos, socialización de la estrategia SIMES  y apoyo y asistencia a las reuniones que se  requieran en el territorio Perijá por su líder  territorial. </t>
  </si>
  <si>
    <t>Mesas de concertación Sistema Integrados de Educación Media y Superior - SIMES Perija (municipio de Becerril)</t>
  </si>
  <si>
    <t xml:space="preserve">	Representantes de las Instituciones Educativas de los municipios de Becerril y la Jagua de ibirico (Rectores y docentes)
-	Estudiantes y padres de familia de las Instituciones Educativas de los municipios de Becerril y la Jagua de Ibirico (Rectores y docentes)
-	Representantes de la Secretaria de Educación de Valledupar
-	Secretaria de Gobierno del municipio de Becerril
-	Líder territorial SIMES Perijá
</t>
  </si>
  <si>
    <t xml:space="preserve">En este espacio se concerto lo siguiente:
Contratación de los docentes para la vigencia  2025 
Directores de Centros Educativos y miembros  de la comunidad en general se comprometen a  la búsqueda activa de estudiantes mediante voz  a voz en las veredas cercanas a sus centros  educativos, socialización de la estrategia SIMES  y apoyo y asistencia a las reuniones que se  requieran en el territorio Perijá por su líder  territorial. </t>
  </si>
  <si>
    <t xml:space="preserve">
Mesas de concertación Sistema Integrados de Educación Media y Superior - SIMES Triángulo de Telembí</t>
  </si>
  <si>
    <t>Realizar mesa para trabajar los siguientes temas: búsqueda activa, resignificación de la media, currículo y articulación con otras entidades y ampliaciones 2025 del SIMES Triángulo de Telembí</t>
  </si>
  <si>
    <t xml:space="preserve">
Representantes de Docentes, Directivos Docentes y Secretarias de Educación del departamento, Secretarías Municipales, Líderes comunitarios de Barbacoas, Roberto Payan y Magüi Payan</t>
  </si>
  <si>
    <t>Se realizó el balance de las aperturas 2024 y se proyectaron las aperturas de grados 2025.
Se proyectaron los perfiles de los nombramientos de educadores para cubrir los nievos grados en el año 2025.
Se asumieron los respectivos compromisos para la búsqueda activa de estudiantes y la formalización de la matrícula para el año 2025.
Se proyectaron las acciones de fortalecimiento de la Educación Media que realizará el implementador Universidad de la Salle en los Establecimientos Educativos de Educación Media en el Territorio.</t>
  </si>
  <si>
    <t>Carta convocatoria
Acta con asistencia
PPT</t>
  </si>
  <si>
    <t xml:space="preserve">
Mesas de concertación Sistema Integrados de Educación Media y Superior - SIMES Arauca -Tame</t>
  </si>
  <si>
    <t xml:space="preserve">Realizar mesa para trabajar los siguientes temas: búsqueda activa, resignificación de la media, currículo y articulación con otras entidades y ampliaciones 2025 del SIMES Arauca - Casanare </t>
  </si>
  <si>
    <t xml:space="preserve">Representantes de Docentes, Directivos Docentes y Secretarías de Educación del departamento de Arauca </t>
  </si>
  <si>
    <t>C-2201-0700-24-20203F-2201090-02
C-2201-0700-20-20203B-2201089-02</t>
  </si>
  <si>
    <r>
      <rPr>
        <sz val="11"/>
        <color rgb="FF000000"/>
        <rFont val="Arial"/>
        <family val="2"/>
      </rPr>
      <t xml:space="preserve">1. En el tema de la ampliación de la oferta educativa: Cada grupo identificó necesidades específicas y propuso estrategias de ampliación de la oferta educativa para el 2025.
2. Estrategias de Búsqueda Activa Compartidas por los Grupos:
 </t>
    </r>
    <r>
      <rPr>
        <b/>
        <sz val="11"/>
        <color rgb="FF000000"/>
        <rFont val="Arial"/>
        <family val="2"/>
      </rPr>
      <t>Reuniones con los padres de familia</t>
    </r>
    <r>
      <rPr>
        <sz val="11"/>
        <color rgb="FF000000"/>
        <rFont val="Arial"/>
        <family val="2"/>
      </rPr>
      <t xml:space="preserve">: Realizar encuentros periódicos para sensibilizar a los padres sobre la importancia de la educación, informarles sobre los riesgos de deserción y promover su compromiso como
aliados en la permanencia escolar de sus hijos.
</t>
    </r>
    <r>
      <rPr>
        <b/>
        <sz val="11"/>
        <color rgb="FF000000"/>
        <rFont val="Arial"/>
        <family val="2"/>
      </rPr>
      <t>Uso de medios de comunicación</t>
    </r>
    <r>
      <rPr>
        <sz val="11"/>
        <color rgb="FF000000"/>
        <rFont val="Arial"/>
        <family val="2"/>
      </rPr>
      <t xml:space="preserve">:Implementar campañas de divulgación a través de emisoras locales, programas radiales y pautas en televisión regional para incentivar el retorno de estudiantes y visibilizar los
beneficios educativos.
</t>
    </r>
    <r>
      <rPr>
        <b/>
        <sz val="11"/>
        <color rgb="FF000000"/>
        <rFont val="Arial"/>
        <family val="2"/>
      </rPr>
      <t>Carteleras informativas</t>
    </r>
    <r>
      <rPr>
        <sz val="11"/>
        <color rgb="FF000000"/>
        <rFont val="Arial"/>
        <family val="2"/>
      </rPr>
      <t xml:space="preserve">: Ubicar carteles y avisos estratégicos en puntos de alta concurrencia, como plazas,
tiendas y centros comunitarios, que incluyan información sobre fechas de matrículas,
beneficios escolares y puntos de contacto.
</t>
    </r>
    <r>
      <rPr>
        <b/>
        <sz val="11"/>
        <color rgb="FF000000"/>
        <rFont val="Arial"/>
        <family val="2"/>
      </rPr>
      <t>Redes sociales</t>
    </r>
    <r>
      <rPr>
        <sz val="11"/>
        <color rgb="FF000000"/>
        <rFont val="Arial"/>
        <family val="2"/>
      </rPr>
      <t xml:space="preserve">: Aprovechar plataformas como Facebook, WhatsApp e Instagram para realizar convocatorias masivas, compartir historias de éxito y mantener un canal de comunicación directo con estudiantes y padres.
</t>
    </r>
    <r>
      <rPr>
        <b/>
        <sz val="11"/>
        <color rgb="FF000000"/>
        <rFont val="Arial"/>
        <family val="2"/>
      </rPr>
      <t>Visitas casa a casa y llamadas telefónicas</t>
    </r>
    <r>
      <rPr>
        <sz val="11"/>
        <color rgb="FF000000"/>
        <rFont val="Arial"/>
        <family val="2"/>
      </rPr>
      <t>: Organizar brigadas educativas para contactar directamente a las familias en sus hogares, identificar factores que dificulten la escolarización y ofrecer soluciones personalizadas, complementado con seguimientos vía telefónica.
3. Se identificaron fortalezas y oportunidades de mejora, para organizar el trabajo de resignificación d ela media en 2025.</t>
    </r>
  </si>
  <si>
    <t>Invitación
Acta con lista de asistencia
PPT</t>
  </si>
  <si>
    <t xml:space="preserve">
Mesas de concertación Sistema Integrados de Educación Media y Superior - SIMES Chocó-Istmina</t>
  </si>
  <si>
    <t xml:space="preserve">Realizar mesa de trabajo para organizar los siguientes temas en territorio: búsqueda activa, focalización para la resignificación de la media y organización ampliaciones 2025 del SIMES </t>
  </si>
  <si>
    <t xml:space="preserve">Líderes sociales, Rectores, Docentes, MEN y funcionarios de la SED CHOCÓ </t>
  </si>
  <si>
    <t>C-2201-0700-20-20203B-2201089-02
C-2201-0700-20-20203B-2201089-02</t>
  </si>
  <si>
    <t>1. Se definieron por municipio estrategias de búsqueda activa para finales del 2024 y principios del 2025.
2. Se revisaron los resultados de la ampliación de la oferta educativa
3. Se reviso la apropiación del concepto SIMES:
Estas respuestas fueron analizadas para identificar las tendencias de acuerdo con las dos líneas del SIMES:
1. Primera tendencia dominante: El 65% de las respuestas (considerando el total de ambos días) se centró en el primer objetivo, relacionado con la ampliación de la cobertura educativa y la permanencia de los estudiantes. Las respuestas resaltan la necesidad de mejorar el acceso a la educación en territorios vulnerables y garantizar que los estudiantes permanezcan en el sistema educativo, a pesar de las dificultades geográficas o económicas que enfrentan.
2. Segunda tendencia relevante: Aproximadamente el 35% de las respuestas se enfocó en el segundo objetivo, que tiene que ver con la resignificación de la educación media y la articulación de la educación media y superior. Aunque este porcentaje es menor que el primero, sigue siendo relevante, mostrando un interés por transformar la educación media y adaptarla a las necesidades de los jóvenes y las características de cada territorio.
3. Tendencia mixta: La tendencia mixta muestra que, aunque la cobertura educativa y la permanencia de los estudiantes dominan la agenda, también existe un interés creciente por transformar el currículo de la educación media y fortalecer la articulación con la educación superior. Esto es clave para el progreso educativo y el desarrollo local a largo plazo.
Las respuestas analizadas reflejan un fuerte enfoque en la línea de ampliación de la cobertura educativa y en la garantía de la permanencia de los estudiantes dentro del sistema educativo, especialmente en áreas vulnerables y rurales. Sin embargo, también se observa una clara tendencia hacia la resignificación de la educación media y la articulación con la educación superior, lo que denota una preocupación por mejorar la pertinencia curricular y las articulaciones interinstitucionales, y por ofrecer a los estudiantes trayectorias educativas completas que les permitan proyectarse hacia el futuro.</t>
  </si>
  <si>
    <t xml:space="preserve">Oficios de invitación
Acta
Listas de asistencia del 5 y 6 de noviembre
PPT
</t>
  </si>
  <si>
    <t xml:space="preserve">
Mesas de concertación Sistema Integrados de Educación Media y Superior - SIMES Guainía</t>
  </si>
  <si>
    <t>Realizar mesa para trabajar los siguientes temas: búsqueda activa, resignificación de la media, currículo y articulación con otras entidades y ampliaciones 2025 del SIMES Guainía</t>
  </si>
  <si>
    <t xml:space="preserve">
Representantes de Docentes, Directivos Docentes y Secretarias de Educación del departamento del Guainiá, Líderes comunitarios e indigenas, SENA, ICBF, Universidades (Minuto-UNAD)</t>
  </si>
  <si>
    <t>Acta
Asistencia
Invitación
PPT</t>
  </si>
  <si>
    <t xml:space="preserve">
Mesas de concertación Sistema Integrados de Educación Media y Superior - SIMES Catatumbo (Tibú)</t>
  </si>
  <si>
    <t xml:space="preserve">Representantes de Docentes, Directivos Docentes, Familias, Estudiantes, lideres comunales y Secretaria de Educación de Norte de Santander </t>
  </si>
  <si>
    <t xml:space="preserve">Durante el evento se trabajaron temas relacionados con:
1. AMPLIACIONES Y NOMBRAMIENTOS, se realizó un balance d elas aperturas realizadas  Para el municipio de Tibú se viabilizaron 77 docentes para Educación Inicial, sin embargo, a la fecha solo se han contratado 5. Se manifiesta que no se ha realizado el proceso de matrícula por la falta de claridad sobre el cruce de las plataformas del ICBF y del Ministerio de Educación. se han viabilizado 44 cargos de Orientadores Escolares por parte del Ministerio de Educación. Se anuncia que las y los orientadores se posesionarán masivamente el 6 de noviembre en la Institución educativa Francisco José de Caldas en el municipio de Tibú.
2. Proyecciones y necesidades 2025: Se plantearon necesidades en Transporte escolar, infraestructura, residencias escolares.
3. Educación Inicial: Se revisaron los nombramientos realizados en el espacio de educación inicial y el proceso de avance con ajuste del PEI
</t>
  </si>
  <si>
    <t xml:space="preserve">
Mesas de concertación Sistema Integrados de Educación Media y Superior - SIMES Guaviare</t>
  </si>
  <si>
    <t>Realizar mesa para trabajar los siguientes temas: búsqueda activa, resignificación de la media, currículo y articulación con otras entidades y ampliaciones 2025 del SIMES Guaviare</t>
  </si>
  <si>
    <t xml:space="preserve">
Representantes de Docentes, Directivos Docentes y Secretarias de Educación del departamento del Guaviare Líderes comunitarios e indigenas, </t>
  </si>
  <si>
    <t xml:space="preserve">La mesa de concertación se llevó a cabo en el municipio de San José del Guaviare, instalaciones del SENA sede Modelo. 
Se brindó un contexto general de la estrategia SIMES, se presentó el balance de aperturas del año 2024, se presentaron las apuestas colectivas  para la búsqueda de estudiantes, se presentó las acciones de flexibilización de la Media y la sproyecciones 2025, se socializó el trabajo en grupo por IE.
Como acuerdos quedan:
Se garantiza la continuidad del docente nombrado  en el 2024.
Se garantiza el nombramiento del nuevo maestro para el 2025.
Se respeta el perfil docente que sea solicitado.
Se canalizan a las otras áreas del MEN  las otras demandas.
Se gestiona con la SED las solicitudes de su competencia.
</t>
  </si>
  <si>
    <t>Acta
Convocatoria
PPT</t>
  </si>
  <si>
    <t xml:space="preserve">
Mesas de concertación Sistema Integrados de Educación Media y Superior - SIMES Casanare - Arauca</t>
  </si>
  <si>
    <t>Realizar mesa para trabajar los siguientes temas: búsqueda activa, resignificación de la media, currículo y articulación con otras entidades y ampliaciones 2025 del SIMES Arauca - Casanare</t>
  </si>
  <si>
    <t xml:space="preserve">
Representantes de Docentes, Directivos Docentes y Secretarias de Educación del departamento del Casanare</t>
  </si>
  <si>
    <r>
      <rPr>
        <b/>
        <sz val="11"/>
        <color rgb="FF000000"/>
        <rFont val="Arial"/>
        <family val="2"/>
      </rPr>
      <t xml:space="preserve">1. RECONOCER LAS NECESIDADES DE TRABAJO EN EL FORTALECIMIENTO DE LA MEDIA:
</t>
    </r>
    <r>
      <rPr>
        <sz val="11"/>
        <color rgb="FF000000"/>
        <rFont val="Arial"/>
        <family val="2"/>
      </rPr>
      <t xml:space="preserve">El ejercicio permitió identificar expectativas diversas entre los actores, destacando tanto las necesidades
específicas como las propuestas de mejora para la implementación del SIMES. Estos aportes serán
fundamentales para orientar las estrategias de fortalecimiento de la educación media en el territorio,
priorizando la inclusión, la pertinencia y la calidad educativa.
</t>
    </r>
    <r>
      <rPr>
        <b/>
        <sz val="11"/>
        <color rgb="FF000000"/>
        <rFont val="Arial"/>
        <family val="2"/>
      </rPr>
      <t xml:space="preserve">2. SEGUIMIENTO A LA AMPLIACIÓN D ELA OFERTA
3. Posibles aperturas 2025
4, Propuestas para  implementar estrategias de búsqueda activa de estudiantes que han desertado o que no están vinculados al sistema educativ:.
</t>
    </r>
    <r>
      <rPr>
        <sz val="11"/>
        <color rgb="FF000000"/>
        <rFont val="Arial"/>
        <family val="2"/>
      </rPr>
      <t xml:space="preserve">Estas estrategias tienen como objetivo identificar y reincorporar a los estudiantes en riesgo,
fortaleciendo así la cobertura educativa y la equidad en el territorio. Las estrategias mayormente
relacionadas son:
</t>
    </r>
    <r>
      <rPr>
        <b/>
        <sz val="11"/>
        <color rgb="FF000000"/>
        <rFont val="Arial"/>
        <family val="2"/>
      </rPr>
      <t xml:space="preserve">
</t>
    </r>
    <r>
      <rPr>
        <sz val="11"/>
        <color rgb="FF000000"/>
        <rFont val="Arial"/>
        <family val="2"/>
      </rPr>
      <t>1. Jornadas de sensibilización comunitaria.
2. Estrategia voz a voz- Casa a Casa.
3. Actividades de divulgación en coordinación con líderes locales y comunales.
4. Desarrollo de incentivos educativos y programas de acompañamiento psicosocial</t>
    </r>
  </si>
  <si>
    <t xml:space="preserve">Oficio de invitación
Acta con lista de asistencia
PPT
</t>
  </si>
  <si>
    <t xml:space="preserve">
Mesas de concertación Sistema Integrados de Educación Media y Superior - SIMESPacífico Nariñense</t>
  </si>
  <si>
    <t>Realizar mesa para trabajar los siguientes temas: búsqueda activa, resignificación de la media, currículo y articulación con otras entidades y ampliaciones 2025 del SIMES Pacífico Nariñense</t>
  </si>
  <si>
    <t>Representantes de Docentes, Directivos Docentes y Secretarias de Educación del departamento, Secretarías Municipales, Líderes comunitarios de El Charco, Mosquera, La Tola, Olaya Herrera y Santa Barbara de Iscuande</t>
  </si>
  <si>
    <t>Acta con lista de asistencia
Correo de convocatoria
PPT</t>
  </si>
  <si>
    <t>Mesas de concertación Sistema Integrados de Educación Media y Superior - SIMES Alto Sinú</t>
  </si>
  <si>
    <t>Realizar mesa para trabajar los siguientes temas: búsqueda activa, resignificación de la media, currículo y articulación con otras entidades y ampliaciones 2025 del SIMES Alto Sinú</t>
  </si>
  <si>
    <t>Representantes de Docentes, Directivos Docentes, Familia, Lideres comunitarios, Personeros, Lideres de Juventud y Secretarias de Educación de 8 municipios</t>
  </si>
  <si>
    <r>
      <t xml:space="preserve">1. </t>
    </r>
    <r>
      <rPr>
        <b/>
        <sz val="11"/>
        <rFont val="Arial"/>
        <family val="2"/>
      </rPr>
      <t>Participación</t>
    </r>
    <r>
      <rPr>
        <sz val="11"/>
        <rFont val="Arial"/>
        <family val="2"/>
      </rPr>
      <t xml:space="preserve"> de 66 personas entre directivos, directivos docentes, estudisntes, líderes de la comunidad y representantes de organizaciónes y secretaria de educación
2. </t>
    </r>
    <r>
      <rPr>
        <b/>
        <sz val="11"/>
        <rFont val="Arial"/>
        <family val="2"/>
      </rPr>
      <t>Balance de las aperturas</t>
    </r>
    <r>
      <rPr>
        <sz val="11"/>
        <rFont val="Arial"/>
        <family val="2"/>
      </rPr>
      <t xml:space="preserve"> que se dieron en el marco de la estrategia SIMES en el año 2024
3. </t>
    </r>
    <r>
      <rPr>
        <b/>
        <sz val="11"/>
        <rFont val="Arial"/>
        <family val="2"/>
      </rPr>
      <t>Propuestas de ampliación de oferta educativa 2025</t>
    </r>
    <r>
      <rPr>
        <sz val="11"/>
        <rFont val="Arial"/>
        <family val="2"/>
      </rPr>
      <t>. Para la identificación de los procesos de ampliaciones o aperturas para el año 2025, se hace un ejercicio participativo por cada municipio, en clave de identificar las necesidades de ampliaciones, nombramiento de docentes para atender las ampliaciones, conversiones de centros de educativos a instituciones educativas y nombramiento de los respectivos rectores, para aquellos centros educativos que amplíen a los grados 10 y 11.
4.</t>
    </r>
    <r>
      <rPr>
        <b/>
        <sz val="11"/>
        <rFont val="Arial"/>
        <family val="2"/>
      </rPr>
      <t xml:space="preserve"> Presentación de las Universidades del territorio</t>
    </r>
    <r>
      <rPr>
        <sz val="11"/>
        <rFont val="Arial"/>
        <family val="2"/>
      </rPr>
      <t xml:space="preserve"> para proponer formas de articulación curricular y transito a la educación superior.
5. </t>
    </r>
    <r>
      <rPr>
        <b/>
        <sz val="11"/>
        <rFont val="Arial"/>
        <family val="2"/>
      </rPr>
      <t>Estrategia de búsqueda activa de estudiantes</t>
    </r>
    <r>
      <rPr>
        <sz val="11"/>
        <rFont val="Arial"/>
        <family val="2"/>
      </rPr>
      <t>, se identifica que en los tres municipios SIMES se tiene una apuesta por esta importante actividad que es factor necesario en la garantía del derecho a la educación y que todo este esfuerzo SIMES de aperturas o ampliaciones tiene que estar ligado a la búsqueda de las estudiantes, tanto los que han desertado del proceso, como los que se han trasladado a otros territorios porque no contaban con la oferta educativas en sus comunidades.</t>
    </r>
  </si>
  <si>
    <t>Carpeta con las invitaciones
Acta con lista de asistencia
PPT</t>
  </si>
  <si>
    <t>Mesas de concertación Sistema Integrados de Educación Media y Superior - SIMES Catatumbo (El Cármen)</t>
  </si>
  <si>
    <t>Realizar mesa para trabajar los siguientes temas: búsqueda activa, resignificación de la media, currículo y articulación con otras entidades y ampliaciones 2025 del SIMES Catatumbo</t>
  </si>
  <si>
    <t xml:space="preserve">Representantes de Docentes, Directivos Docentes, Familias, Estudiantes, lideres comunales y Secretaria de Educación de Norte de Santander. </t>
  </si>
  <si>
    <t xml:space="preserve">Durante el evento se trabajaron temas relacionados con:
1. AMPLIACIONES Y NOMBRAMIENTOS, se realizó un balance d elas aperturas realizadas en el Carmen en el 2024 y se logro a partir de este ejercicio el nombramiento del 100% de los orientadores escolares requeridos. De los docentes requeridos se nombraron el 50%, lo otros quedaron pendientes para el 2025.
2. Proyecciones y necesidades 2025: Se plantearon necesidades en Transporte escolar, infraestructura, residencias escolares.
3. Educación Inicial: Se revisaron los nombramientos realizados en el espacio de educación inicial y el proceso de avance con ajuste del PEI
</t>
  </si>
  <si>
    <t>Mesas de concertación Sistema Integrados de Educación Media y Superior - SIMES Putumayo</t>
  </si>
  <si>
    <t xml:space="preserve">Realizar mesa para trabajar los siguientes temas: búsqueda activa, resignificación de la media, currículo y articulación con otras entidades y ampliaciones 2025 del SIMES PUTUMAYO </t>
  </si>
  <si>
    <t xml:space="preserve">Representantes de Docentes, Directivos Docentes, Familias, Estudiantes y Secretarías de Educación de 5 municipios del departamento del Putumayo </t>
  </si>
  <si>
    <r>
      <rPr>
        <sz val="11"/>
        <color rgb="FF000000"/>
        <rFont val="Arial"/>
        <family val="2"/>
      </rPr>
      <t xml:space="preserve">1. </t>
    </r>
    <r>
      <rPr>
        <b/>
        <sz val="11"/>
        <color rgb="FF000000"/>
        <rFont val="Arial"/>
        <family val="2"/>
      </rPr>
      <t xml:space="preserve">Balance de ampliaciones 2024 y proyección 2025: </t>
    </r>
    <r>
      <rPr>
        <sz val="11"/>
        <color rgb="FF000000"/>
        <rFont val="Arial"/>
        <family val="2"/>
      </rPr>
      <t xml:space="preserve">Se realiza un ejercicio de análisis con cada uno de los municipios participantes de la mesa de concertación para identificar las zonas con necesidad de ampliación para la Proyección 2025,
2. </t>
    </r>
    <r>
      <rPr>
        <b/>
        <sz val="11"/>
        <color rgb="FF000000"/>
        <rFont val="Arial"/>
        <family val="2"/>
      </rPr>
      <t xml:space="preserve">Estrategia de Búsqueda Activa: </t>
    </r>
    <r>
      <rPr>
        <sz val="11"/>
        <color rgb="FF000000"/>
        <rFont val="Arial"/>
        <family val="2"/>
      </rPr>
      <t xml:space="preserve">Se identificaron las razones por las que los NNJA desertan o abandonan el proceso en los establecimientos educativos. Se plantearon acciones para 2024 y 2025:
-Jornadas de matrícula a través de matriculatones en zonas de difícil acceso, vinculando a los establecimientos comerciales y otros actores que se pueden vincular a la búsqueda
- Generar escuelas de padres que permitan motivar la permanencia a través de
un enfoque hacia las nuevas generaciones
- Acercamiento a las juntas de acción comunal con el fin de identificar NNA desescolarizados, en articulación con secretarías de educación municipal,
secretaría de salud, secretaría de deporte, rectores, orientadores y docentes
- Realizar cruce de información entre la base de afiliación de salud con el sistema SIMAT para identificar personas desescolarizadas
- Generar acciones para fortalecer el vínculo familia escuela
- Generar articulación con comités deportivo de los municipios para identificar NNA desescolarizados
- Después de alertar la no asistencia del estudiante se debe realizar una acción interdisciplinaria con la familia, incluyendo a docentes, directivos y entidades de apoyo; para concientizar sobre la importante de asistir y permanecer en la escuela
- Activar modelos flexibles con el fin de poder llegar a toda la comunidad desescolarizada del contexto
3. </t>
    </r>
    <r>
      <rPr>
        <b/>
        <sz val="11"/>
        <color rgb="FF000000"/>
        <rFont val="Arial"/>
        <family val="2"/>
      </rPr>
      <t>ARTICULACION SENA</t>
    </r>
    <r>
      <rPr>
        <sz val="11"/>
        <color rgb="FF000000"/>
        <rFont val="Arial"/>
        <family val="2"/>
      </rPr>
      <t>: Se realiza intervención del SENA, en donde realiza la socialización de acciones
respecto de la articulación con la media, realizada durante el año 2024 y la proyección del 2025</t>
    </r>
  </si>
  <si>
    <t xml:space="preserve">Carpeta con oficios de la convocatoria
Acta con listas de asistencia
PPT
</t>
  </si>
  <si>
    <t>Dirección de Calidad ES - Grupo Acreditación - CNA</t>
  </si>
  <si>
    <t>Encuentros Regionales a Directivos y Pares Académicos</t>
  </si>
  <si>
    <t xml:space="preserve">Realizar Encuentros Regionales los cuales convocan diferentes actores del sistema para abrir el diálogo y el acompañamiento que permite orientar los procesos  de acreditación en alta calidad a las instituciones y capacitación de pares académicos en fin de precisar elementos claves en la evaluación externa realizada por los pares académicos,  revisando los formatos de evaluación externa de programas e instituciones junto con los protocolos utilizados para tal fin, documentos publicados en la página web, para la consulta de los pares e IES. </t>
  </si>
  <si>
    <t>Encuentros presenciales</t>
  </si>
  <si>
    <t xml:space="preserve">28/02/2024
08/03/2024
30/05/2024
12/09/2024
25/10/2024
19/11/2024
20/11/2024
11/12/2024
</t>
  </si>
  <si>
    <t xml:space="preserve">Invitaciones Página web
Correos </t>
  </si>
  <si>
    <t>Directivos de las Instituciones de Educación Superior - IES,  Pares Académicos</t>
  </si>
  <si>
    <t>Implementación</t>
  </si>
  <si>
    <t>A-03-03-04-065-002</t>
  </si>
  <si>
    <t>El Ministerio de Educación Nacional declara como única documentación válida la ubicada en el aplicativo SIG, y entra en vigencia a partir de la publicación, toda copia de este se declara COPIA NO CONTROLADA.</t>
  </si>
  <si>
    <t>Ciclo de la gestión</t>
  </si>
  <si>
    <t>Cuatrimestral</t>
  </si>
  <si>
    <t>Fase 1 y 2</t>
  </si>
  <si>
    <t>Bimensual</t>
  </si>
  <si>
    <t>Fase 1 y 4</t>
  </si>
  <si>
    <t>Semanal</t>
  </si>
  <si>
    <t>Fase 1 y 3</t>
  </si>
  <si>
    <t>Diario</t>
  </si>
  <si>
    <t>Fase 3 y 4</t>
  </si>
  <si>
    <t>Recurrentes</t>
  </si>
  <si>
    <t xml:space="preserve"> Rendición de Cuentas: Espacios de Dialogo</t>
  </si>
  <si>
    <t>Actividad</t>
  </si>
  <si>
    <t xml:space="preserve">Grupos de interés </t>
  </si>
  <si>
    <t>Producto</t>
  </si>
  <si>
    <t>Unidad de Medida</t>
  </si>
  <si>
    <t xml:space="preserve">Costo de la actividad </t>
  </si>
  <si>
    <t>Origen de los recursos de la actividad (Funcionamiento/ Inversion) Rubro</t>
  </si>
  <si>
    <t>¿Cómo se comunicó la actividad?</t>
  </si>
  <si>
    <t>Inicio (dd/mm/aaaa)</t>
  </si>
  <si>
    <t>Final (dd/mm/aaaa)</t>
  </si>
  <si>
    <t xml:space="preserve">comentarios adicionales </t>
  </si>
  <si>
    <t>Esperado</t>
  </si>
  <si>
    <t xml:space="preserve">Real </t>
  </si>
  <si>
    <t>Informacion Adicional</t>
  </si>
  <si>
    <t>Ejemplos de Espacios de dialogo/ actividades</t>
  </si>
  <si>
    <t>Grupos de interés</t>
  </si>
  <si>
    <t>Cabildo abierto</t>
  </si>
  <si>
    <t>Organismos de asesoria y coordinacion</t>
  </si>
  <si>
    <t>panel ciudadano</t>
  </si>
  <si>
    <t>Proveedores</t>
  </si>
  <si>
    <t>foro ciudadano</t>
  </si>
  <si>
    <t>Alta direccion</t>
  </si>
  <si>
    <t>observatorio ciudadano</t>
  </si>
  <si>
    <t>Empleados</t>
  </si>
  <si>
    <t>audiencia publica</t>
  </si>
  <si>
    <t>Equipo de trabajo</t>
  </si>
  <si>
    <t>ferias de servicios</t>
  </si>
  <si>
    <t>Entidades del sector educacional</t>
  </si>
  <si>
    <t>Encuentro dialogo participativo</t>
  </si>
  <si>
    <t>Coorperantes nacionales e internacionales</t>
  </si>
  <si>
    <t>Encuesta deliberativa</t>
  </si>
  <si>
    <t>Medios de comunicación</t>
  </si>
  <si>
    <t>Espacios abierto</t>
  </si>
  <si>
    <t>Establecimientos prestadores del servicio educativo</t>
  </si>
  <si>
    <t>World  coffee</t>
  </si>
  <si>
    <t>Sector privado</t>
  </si>
  <si>
    <t>Auditorias ciudadanas</t>
  </si>
  <si>
    <t>Comunicad educativa</t>
  </si>
  <si>
    <t>Reunion Teams</t>
  </si>
  <si>
    <t xml:space="preserve">Organización social </t>
  </si>
  <si>
    <t>En vivo redes sociales</t>
  </si>
  <si>
    <t>Poder legislativo</t>
  </si>
  <si>
    <t>Poder judicial</t>
  </si>
  <si>
    <t>Poder ejecutivo</t>
  </si>
  <si>
    <t>Entes de control</t>
  </si>
  <si>
    <t>Identificación de Instancias de Participación</t>
  </si>
  <si>
    <t>Caracterización</t>
  </si>
  <si>
    <t>Ejecución</t>
  </si>
  <si>
    <t>Sector</t>
  </si>
  <si>
    <t>Nombre de la Instancia de Participación</t>
  </si>
  <si>
    <t>El MEN participa en calidad de:</t>
  </si>
  <si>
    <t>Entidad responsable de la Instancia</t>
  </si>
  <si>
    <t>Norma que ampara creación</t>
  </si>
  <si>
    <t>Objetivo de la instancia</t>
  </si>
  <si>
    <t>Alcance</t>
  </si>
  <si>
    <t>Cantidad Programada</t>
  </si>
  <si>
    <t xml:space="preserve">Ciclo de la Gestión </t>
  </si>
  <si>
    <t>Tipo de conversación</t>
  </si>
  <si>
    <t>Grupos de interés al cual está dirigida</t>
  </si>
  <si>
    <t>¿Cuenta con Acta?</t>
  </si>
  <si>
    <t>Medio/ mecanismo de promoción y/o convocatoria</t>
  </si>
  <si>
    <t>Interna</t>
  </si>
  <si>
    <t>Externa</t>
  </si>
  <si>
    <t>Líder</t>
  </si>
  <si>
    <t>Asistente</t>
  </si>
  <si>
    <t>Interior</t>
  </si>
  <si>
    <t xml:space="preserve">Dirección de Fortalecimiento a la Gestión Territorial </t>
  </si>
  <si>
    <t>Sesiones ordinarias de la CONTCEPI</t>
  </si>
  <si>
    <t>Ministerio del Interior</t>
  </si>
  <si>
    <t>Decreto 2406 de 2007</t>
  </si>
  <si>
    <t>Continuar con la construcción de la norma SEIP</t>
  </si>
  <si>
    <t>Decisorio</t>
  </si>
  <si>
    <t>6</t>
  </si>
  <si>
    <t>Grupos Que Lideran Espacios de Diálogo y Concertación;</t>
  </si>
  <si>
    <t>No</t>
  </si>
  <si>
    <t xml:space="preserve">6 al 9 de marzo </t>
  </si>
  <si>
    <t>correo electronico</t>
  </si>
  <si>
    <t>Inversión</t>
  </si>
  <si>
    <t>Avance en la construcción del Sistema Educativo Indígena Propio con la Mesa Regional Amazónica</t>
  </si>
  <si>
    <t>Educación</t>
  </si>
  <si>
    <t>Subcomisión de la CONTCEPI para concertar los lineamientos de residencias escolares que atienden población indígena.</t>
  </si>
  <si>
    <t>De incidencia</t>
  </si>
  <si>
    <t>N/A</t>
  </si>
  <si>
    <t xml:space="preserve">Subdirección de Permanencia </t>
  </si>
  <si>
    <t>Subcomités Técnicos del Comité Ejecutivo para la Atención y Reparación Integral a las Víctimas: Subcomité de Atención y Asistencia</t>
  </si>
  <si>
    <t>Sistema Nacional de Atención y Reparación Integral a las Víctimas - SNARIV</t>
  </si>
  <si>
    <t>Ley 1448 de 2011 y Decreto 4800 de 2011</t>
  </si>
  <si>
    <t>Articular la implementación de acciones estratégicas orientadas a garantizar el acceso de las víctimas del conflicto armado a las medidas de asistencia y atención en todo el territorio nacional.</t>
  </si>
  <si>
    <t>4</t>
  </si>
  <si>
    <t>Entidades Del Sector Educación;Entes de Control;Poder Ejecutivo;</t>
  </si>
  <si>
    <t>si</t>
  </si>
  <si>
    <t>Oficio de convocatoria emitido por el SGDEA del MEN</t>
  </si>
  <si>
    <t>Ejecución u Seguimiento al plan Operativo anual del Comité de Atención y Asistencia y del Comité de Prevención, Protección y Garantías de no Repetición 2024</t>
  </si>
  <si>
    <t>Actas y memorias de las sesiones realizadas.</t>
  </si>
  <si>
    <t>Justicia</t>
  </si>
  <si>
    <t>Oficina Asesora Jurídica</t>
  </si>
  <si>
    <t>Comité Técnico del Consejo Superior de Política Criminal</t>
  </si>
  <si>
    <t>Ministerio de Justicia y del Derecho</t>
  </si>
  <si>
    <t>Artículo 16 del Decreto 2055 del 16 de octubre de 2014</t>
  </si>
  <si>
    <t>Asesorar al Consejo Superior de Política Criminal para el adecuado ejercicio de sus funciones, en tal propósito, adelanta estudios encomendados por tal instancia, examina proyectos de ley y actos legislativos en materia penal, rinde informes periódicos y atiende solicitudes relacionadas con su propósito en materia de política criminal.</t>
  </si>
  <si>
    <t>40</t>
  </si>
  <si>
    <t>Poder Legislativo;Poder Ejecutivo;Entidades Del Sector Educación;Poder Judicial;Entes de Control;</t>
  </si>
  <si>
    <t xml:space="preserve">1 de febrero al 21 de marzo
</t>
  </si>
  <si>
    <t>Se avanza en la socialización. revisión y discusión de varios proyectos de ley entre los cuales se encuentran el 225, el 340, el 213, el 372 de 2024.</t>
  </si>
  <si>
    <t>Convocatorias y memorias de las sesiones</t>
  </si>
  <si>
    <t xml:space="preserve">
11 de abril a 27 de junio</t>
  </si>
  <si>
    <t>Se avanza en la socialización. revisión y discusión de varios proyectos de ley entre los cuales se encuentran el proyecto de ley 371, el proyecto de ley 233. el articulo 46 de la ley 1762 de 2015, el acto legislativo 407 y le proyecto de ley 262.</t>
  </si>
  <si>
    <t>04 de julio al 26 de septiembre</t>
  </si>
  <si>
    <t>Correo electronico</t>
  </si>
  <si>
    <t>Se avanza en la socialización y discusión del tratado de extradición entre la Republica de Colombia y la Republica Oriental de Uruguay, asi como tambien en lo referente al Por medio de la cual se modifica el Capitulo Único del Título XI-A de la Ley 599 de 2000 y la Por medio de la cual se expide el procedimiento de la Comisión de Investigación y Acusación de la Cámara de Representantes y se dictan otras disposiciones, entre otras en las cuales se ha realizado el respectivo ejercicio emitiendo los votos favorable cuando asi se considera pertinentes o desfavorable de acuerdo al tema estudiado.</t>
  </si>
  <si>
    <t>03 de octubre al 05 de diciembre</t>
  </si>
  <si>
    <t>Se emite voto favorable para la 2 socialización, revisión, discusión y aprobación del concepto del Proyecto de Ley Estatutaria 138 de 2024 Senado “Por medio de la cual se fortalece el Banco Nacional de Perfiles Genéticos con fines de investigación judicial en materia penal y se dictan otras disposiciones””, asi como también, se emitio voto de acuerdo con el concepto desfavorable a “Socialización, revisión, discusión y aprobación del concepto del Proyecto de Ley 379 de 2024 Senado “Por medio del cual se crea el artículo 36A y se modifica el artículo 255 de la Ley 599 de 2000 sobre retractación en lo delitos de injuria y calumnia".</t>
  </si>
  <si>
    <t>Ministerio de Educación Nacional</t>
  </si>
  <si>
    <t>Subdirección de Desarrollo Organizacional</t>
  </si>
  <si>
    <t>Comité sectorial de Gestión y Desempeño</t>
  </si>
  <si>
    <t>009319 06 DE JUNIO 2023</t>
  </si>
  <si>
    <t xml:space="preserve">Dirigir y orientar la planeación estratégica del sector; dirigir y articular a las entidades del sector administrativo en la implementación, desarrollo y evaluación del Modelo Integrado de Planeación y Gestión - MIPG hacer seguimiento a la gestión y desempeño del sector y proponer estrategias para el logro de los resultados, por lo menos una vez cada semestre entre otras. </t>
  </si>
  <si>
    <t>Se realizó la primera sesión del Comité Sectorial de Gestión y Desempeño para la vigencia 2024, en el marco de las funciones establecidas en la Resolución 009319 de 2023, y conforme a la convocatoria realizada el 21 de febrero de 2024 por parte de la Secretaria General del Ministerio , se realizaron las siguientes actividades:
- Presentación cierre vigencia 2023 plan de acción sectorial.
- Presentación desagregación por trimestres del plan de acción sectorial.
- Plan de asistencia técnica, propuesta por cada entidad, esto en concordancia con el plan de acción sectorial 2024, se adjunta formato
- Presentación Plan de Trabajo para dar cumplimiento a las líneas del Plan de Acción relacionadas con la ruta de la felicidad y fortalecer las competencias en liderazgo y trabajo en equipo.
- Presentación del estado de la formalización laboral</t>
  </si>
  <si>
    <t>Acta de reunión 001- 07-03-2024</t>
  </si>
  <si>
    <t>009319 06 DE JUNIO 2024</t>
  </si>
  <si>
    <t>5</t>
  </si>
  <si>
    <t>Realizar la tercera sesión del Comité Sectorial de Gestión y Desempeño para la vigencia 2024, en el marco de las funciones establecidas en la Resolución No. 009319 de 2023, y conforme con la convocatoria realizada el 21 de octubre de 2024 por parte de la Secretaría General del Ministerio, en el cual se realizo seguimiento al cumplimiento del tercer trimestre plan de acción sectorial, presentación ejecución presupuestal EAV´S, estado Formalización Laboral, avance recomendaciones FURAG</t>
  </si>
  <si>
    <t>Acta de reunión 003- 21-10-2024</t>
  </si>
  <si>
    <t>Comité Institucional de Gestión y Desempeño</t>
  </si>
  <si>
    <t xml:space="preserve">Definir lineamientos institucionales para  la implementación de las políticas de gestión y desempeño </t>
  </si>
  <si>
    <t>Alta  Dirección;</t>
  </si>
  <si>
    <t>Se realizó  la primera sesión del Comité Institucional de Gestión y Desempeño, con el fin de aprobar los planes institucionales y estratégicos al Plan de Acción en el marco del Decreto 612 de 2018.</t>
  </si>
  <si>
    <t>Acta de reunión 001- 26-02-2024</t>
  </si>
  <si>
    <t>Subdirección de Cobertura de Primera Infancia</t>
  </si>
  <si>
    <t>Mesa nacional de tránsito armónico</t>
  </si>
  <si>
    <t>Decreto 1416 de 2018</t>
  </si>
  <si>
    <t>Gestionar los acuerdos entre las entidades que hacen parte de la CIPI para acompañar, orientar y hacer seguimiento al transito efectivo de las niñas y los niños al sistema educativo formal.Prosperidad Social, el Instituto Colombiano de Bienestar Familiar ICBF, la Unidad de Atención y Reparación a las víctimas, UARIV, delegados del equipo de la Secretaría Técnica de CIPI- y otras entidades invitadas a los que se convoca de acuerdo con los temas a tratar en la agenda de la mesa.</t>
  </si>
  <si>
    <t>Entidades Del Sector Educación;Equipos de Trabajo;Poder Ejecutivo;</t>
  </si>
  <si>
    <t>Sí</t>
  </si>
  <si>
    <t xml:space="preserve">Se realizó la primera mesa nacional de tránsito armónico con el propósito de dar a conocer a los participantes el cierre del tránsito 2023, verificación de casos críticos, así como las acciones para el tránsito de las niñas y niños con discapacidad y definición conjunta de estrategias para acompañar la matrícula/tránsito 2024. Y los temas de la agenda fueron los siguientes:
*Cierre tránsito 2023 – casos críticos
*Avance matrícula - febrero 2024
*Avance tránsito preliminar – febrero 2024
*Información de víctimas febrero 2024
*Acciones para el tránsito de las niñas y niños con discapacidad
*Avance revisión y ajuste ruta de tránsito
*Propuesta construcción plan de trabajo 2024
</t>
  </si>
  <si>
    <t>Acta, Presentación, Listado de asistencia y correo de convocatoria.</t>
  </si>
  <si>
    <t>Mesa de Diversidad</t>
  </si>
  <si>
    <t>ICBF</t>
  </si>
  <si>
    <t>Articular los diferentes sectores que conforman la CIPI para que se incluya la perspectiva de diversidad y enfoque diferencial en las acciones dirigidas a la primera infancia en el orden nacional y territorial.</t>
  </si>
  <si>
    <t>Cada dos meses</t>
  </si>
  <si>
    <t>Entidades Del Sector Educación;Equipos de Trabajo;Empleados;</t>
  </si>
  <si>
    <t>17/04/2024
08/05/2024</t>
  </si>
  <si>
    <t>Estructuración de documento insumo para la CIPI, cronograma parcial de trabajo</t>
  </si>
  <si>
    <t xml:space="preserve">Acta de reunión </t>
  </si>
  <si>
    <t>CONTCEPI</t>
  </si>
  <si>
    <t xml:space="preserve"> Ley 21 de 1991-Decreto 2406 de 2007</t>
  </si>
  <si>
    <t>Formular, seguimiento y evaluación de las políticas públicas educativas, de manera concertada y basada en las necesidades educativas de los mismos, articulada a la construcción de la política pública integral de Estado para los Pueblos Indígenas.</t>
  </si>
  <si>
    <t>Alta  Dirección;Empleados;Equipos de Trabajo;</t>
  </si>
  <si>
    <t>Si</t>
  </si>
  <si>
    <t>11, 12, 13 y 14/06/2024</t>
  </si>
  <si>
    <t>convocatoria formal MIninterior/Mineducación</t>
  </si>
  <si>
    <t>más de 100 delegados</t>
  </si>
  <si>
    <t>Acuerdos en la redacción de articulado referente a la expedición del Sistema Educativo Indígena Porpio -SEIP.
Siguen pendientes artículos por concertar.</t>
  </si>
  <si>
    <t>Oficina de Control Interno</t>
  </si>
  <si>
    <t>Comité Interinstitucional de Coordinación de Control Interno</t>
  </si>
  <si>
    <t>Comité Sectorial de Auditoria</t>
  </si>
  <si>
    <t>Resolución 013090 de 2019</t>
  </si>
  <si>
    <t>Facilitar el ejercicio de las funciones de los Jefes de Control Interno del Sector Administrativo de Educación en el marco del rol de "evaluación y seguimiento" y las auditorias internas y como fuente de retroalimentación a la Alta Dirección para la toma de decisiones y generaciones de acciones de mejora para lograr el cumplimiento de los objetivos institucionales. Decreto 648 de 2017 y el Decreto 1083 de 2015</t>
  </si>
  <si>
    <t>SI</t>
  </si>
  <si>
    <t>CORREOS ELECTRÓNICOS</t>
  </si>
  <si>
    <t>N.A.</t>
  </si>
  <si>
    <t>1. Se tendrá en cuenta las preguntas de Formulario Único de Reporte de Avances de la Gestión (FURAG vigencia 2023), para el reporte del Formulario Único de Reporte de Avances de la Gestión (FURAG) vigencia 2024.
2. Según el acuerdo 01 de la AGN del 29 de febrero de 2024 “Por el cual se establece el Acuerdo Único de la Función Archivística, se definen los criterios técnicos y jurídicos para su implementación en el Estado Colombiano y se fijan otras disposiciones.”, se realizará el plan de auditoria las acciones tendientes a verificar el cumplimiento del presente Acuerdo en desarrollo del Programa de Gestión Documental y establecer acciones correctivas a través de planes de mejoramiento .
3. Se explico a los jefes de la Oficina de Control Interno de las entidades adscritas y vinculadas al MEN, lo relacionado con las funciones, responsabilidades, facultades y deberes de Supervisión e Interventoría en la contratación estatal.</t>
  </si>
  <si>
    <t>Acta, listado de asistencia, correos de invitación y presentaciones.</t>
  </si>
  <si>
    <t>Se realizó sesión extraordinaria en el marco de las funciones establecidas en la Resolución 009319 de 2023, y conforme la convocatoria realizada el 16 de febrero de 2024 por parte de la Secretaria General del Ministerio se realizo la presentación resultados de desempeño 2023, presentación y aprobación del plan de Intervención de Gestión del Cambio, el estudio y Aprobación a la modificación de la Resolución 009319 de 2023, por medio de la cual se actualizan los comités sectorial e institucional de gestión y desempeño y finalmente el estudio y aprobación a la modificación de la Resolución 10491 de 2019, Por medio de la cual se adoptan y ratifican las Políticas de Gestión y Desempeño Institucional y de Operación del Ministerio de Educación Nacional.</t>
  </si>
  <si>
    <t>Acta de reunion 002 - 29-02-2024</t>
  </si>
  <si>
    <t xml:space="preserve">Comisión Asesora para la enseñanza de la historia </t>
  </si>
  <si>
    <t>Ley 1874 de 2017 y Decreto 1660 de 2019</t>
  </si>
  <si>
    <t>Realizar las sesiones de la comisión asesora para la enseñanza de la historia de Colombia según lo establecido en el Decreto 1660 de 2019, desde su instalación en diciembre de 2019 la comisión ha desarrollado sesiones ordinarias y extraordinarias, así como acciones para  la emisión de recomendaciones para la actualización curricular del área de ciencias sociales entregadas en 2022</t>
  </si>
  <si>
    <t>Organismos de asesoría y coordinación</t>
  </si>
  <si>
    <t xml:space="preserve">Definir el plan de trabajo para que la comisión pueda acompañar acciones en torno al proceso de actualización curricular del área de Ciencias Sociales </t>
  </si>
  <si>
    <t>Viceministerio de Educación Superior</t>
  </si>
  <si>
    <t>Mesa de Acuerdo Nacional por la Educasción Superior (MAN+ES)</t>
  </si>
  <si>
    <t>Ley 2294 de 2023, artículo 122</t>
  </si>
  <si>
    <t>Concertar y consolidar un Acuerdo Nacional por la Educación Superior en torno a los grandes desafíos que implican la garantía de su derecho: la financiación, la calidad y pertinencia, la gobernanza, la dignificacion docente y el bienestar</t>
  </si>
  <si>
    <t>Representantes legítimos de organizaciones sociales, sindicales, estudiantiles, gremiales y gubernamentales del orden nacional, con vínculo en la educación superior y que expresen la diversidad del país</t>
  </si>
  <si>
    <t>21/05/2024 a 28/07/2024</t>
  </si>
  <si>
    <t>Invitacion directa</t>
  </si>
  <si>
    <t>Presupuesto General de la Nación</t>
  </si>
  <si>
    <t>Relatorías</t>
  </si>
  <si>
    <t xml:space="preserve">Se realizó sesión del Comité Institucional de Gestión y Desempeño, en el marco de las funciones establecidas en la Resolución 009319 de 2023, y conforme a la convocatoria realizada por parte de la Secretaria General del Ministerio, en el cual se trataron los siguientes temas:
•	Presentación Desempeño Institucional I Trimestre de 2024-Responsable Subdirección de Desarrollo Organizacional
•	Aprobación actualización Mesas Técnicas- Responsable Subdirección de Desarrollo Organizacional
•	Seguimiento a Planes Anexos- Responsables de Planes publicados a 31 de enero
•	Avance Implementación Plan de Gestión del cambio-Responsable Subdirección de Desarrollo Organizacional
•	Avance Implementación Plan de movilización cultura organizacional- Responsable Subdirección de Desarrollo Organizacional
</t>
  </si>
  <si>
    <t>Oficina de Innovación Educativa</t>
  </si>
  <si>
    <t>Estrategia HUB de innovación</t>
  </si>
  <si>
    <t xml:space="preserve">Oficina de Innovación Educativa </t>
  </si>
  <si>
    <t>Consejo Nacional de Discapacidad</t>
  </si>
  <si>
    <t xml:space="preserve">le dije a </t>
  </si>
  <si>
    <t>Desarrollo del segundo Comité Sectorial de Gestión y Desempeño para la vigencia 2024, en el marco de las funciones establecidas en la Resolución No. 009319 de 2023, y conforme con la convocatoria realizada el 06 de agosto de 2024 por parte de la Secretaría General del Ministerio, en el cual se trataron los siguientes temas: Presentación cumplimiento del segundo trimestre plan de acción sectorial, Presentación resultados FURAG – Compromisos plan de mejoramiento en las políticas de gestión y desempeño, Presentación ejecución presupuestal y proposiciones y varios. Como evidencia se adjunta acta de reunión la cual se encuentra en proceso de firmas por parte de los asistentes.</t>
  </si>
  <si>
    <t xml:space="preserve">Acta de reunión 002- 13-08-2024- Proceso de firmas por los asistentes </t>
  </si>
  <si>
    <t>Se realizo la quinta sesión ordinaria del Comité Institucional de Gestión y Desempeño de la vigencia 2024, convocada mediante citación electrónica en las salas del tercer piso del Ministerio de Educación Nacional, en la que se trataron los siguientes temas: ratificación de la Estrategia Integral de Servicio a cargo de la Subdirección de Relacionamiento con la Ciudadanía, aprobación de la asociación de Componentes del Plan de Transparencia a cargo de la Subdirección de Relacionamiento con la Ciudadanía, desempeño II Trimestre de 2024 a cargo de la Subdirección de Desarrollo Organizacional, resultados FURAG medición 2023 a cargo de la Subdirección de Desarrollo Organizacional y eliminación de Archivos a cargo de la Subdirección de Relacionamiento con la Ciudadanía. Se adjunta acta de reunión la cual se encuentra en proceso de firmas.</t>
  </si>
  <si>
    <t>Acta de reunión 005- 27-08-2024- Proceso de firmas por los asistentes</t>
  </si>
  <si>
    <t xml:space="preserve">
Se realizo la sexta sesión ordinaria del Comité Institucional de Gestión y Desempeño de la vigencia 2024, convocada mediante citación electrónica cuyo fin fue realizar la revisión por la Dirección al Sistema de Gestión de Calidad bajo los requisitos de la NTC ISO 9001:2015 y al Sistema de Gestión Ambiental bajo los requisitos de la NTC ISO 14001:2015 del Ministerio de Educación Nacional.</t>
  </si>
  <si>
    <t>Acta de reunión 006- 24/09/2024- Proceso de firmas por los asistentes</t>
  </si>
  <si>
    <t>Celebración del día de las maestras y maestros - Poder Pedagógico Popular: Profes que potencian la vida</t>
  </si>
  <si>
    <t>Decreto 1075 de 2015, DURSE</t>
  </si>
  <si>
    <t>Exaltar las acciones que el Ministerio de Educación ha adelantado para dignificar las condiciones formativas y laborales de los y las docentes del país</t>
  </si>
  <si>
    <t>Redes sociales</t>
  </si>
  <si>
    <t>5000 visualizaciones</t>
  </si>
  <si>
    <t>Funcionamiento</t>
  </si>
  <si>
    <r>
      <rPr>
        <sz val="12"/>
        <color rgb="FF000000"/>
        <rFont val="Arial"/>
        <family val="2"/>
      </rPr>
      <t xml:space="preserve">Temas abordados:
--1.	Desafíos y Estrategias Pedagógicas para la Construcción de Paz y el Cuidado del Territorio en Colombia
--2.	Estrategias y Retos para la Formación Integral y la Educación Contextualizada en los Territorios Colombianos
--3.	Retos y Perspectivas de la Formación Docente en Colombia: Diálogo sobre la Innovación y el Reconocimiento de la Profesión
</t>
    </r>
    <r>
      <rPr>
        <b/>
        <sz val="12"/>
        <color rgb="FF000000"/>
        <rFont val="Arial"/>
        <family val="2"/>
      </rPr>
      <t xml:space="preserve">Conclusiones
</t>
    </r>
    <r>
      <rPr>
        <sz val="12"/>
        <color rgb="FF000000"/>
        <rFont val="Arial"/>
        <family val="2"/>
      </rPr>
      <t xml:space="preserve">•	Rol de las docentes en la construcción de paz: Las maestras itinerantes desempeñan un papel crucial en la promoción de una cultura de paz y en el cuidado del territorio, especialmente en zonas rurales y de conflicto. Su experiencia permite abordar problemas sociales como el racismo, machismo y clasismo, contribuyendo a la educación socioemocional y al cuidado medioambiental.
•	Desafíos en la educación contextualizada: La implementación de estrategias educativas como PTAFI 3.0 y Proyectos Educativos Propios enfrenta retos significativos, incluyendo la necesidad de adaptar los procesos pedagógicos a las particularidades de cada región. Esto subraya la importancia de integrar saberes locales en el aprendizaje y fortalecer el tejido social.
•	Formación docente y reconocimiento profesional: La formación continua es esencial para que los docentes puedan aplicar efectivamente sus conocimientos en contextos diversos. Se requiere un apoyo estructural que permita a los educadores desarrollarse profesionalmente y enfrentar innovaciones pedagógicas que respondan a los nuevos desafíos educativos.
•	Cultura de paz como eje educativo: La educación para la paz debe ser un enfoque integral que fomente el pensamiento crítico y la resolución pacífica de conflictos. Las experiencias previas en construcción de paz son fundamentales para diseñar políticas educativas que respondan a las realidades del posconflicto.
•	Importancia del diálogo y aprendizaje entre pares: Los espacios de aprendizaje colaborativo entre docentes son vitales para compartir experiencias y fortalecer su práctica pedagógica, lo que contribuye al reconocimiento y dignificación de su labor.
</t>
    </r>
  </si>
  <si>
    <t>Dirección de Fortalecimiento a la Gestión Territorial y Subdirección de Fomento de Competencias</t>
  </si>
  <si>
    <t>Encuentro nacional de rectores de escuelas normales superiores</t>
  </si>
  <si>
    <t>Promover un espacio de encuentro, dialogo y reflexión que recoja las voces de los actores de las Escuelas Normales Superiores, para la construcción conjunta de escenarios posibles que permita fortalecer y mejorar la calidad de la formación docente en Colombia.</t>
  </si>
  <si>
    <t>Rectores de ENS</t>
  </si>
  <si>
    <t>22, 23 y 24 de mayo de 2024</t>
  </si>
  <si>
    <r>
      <rPr>
        <sz val="12"/>
        <color rgb="FF000000"/>
        <rFont val="Arial"/>
        <family val="2"/>
      </rPr>
      <t xml:space="preserve">Colombia tiene en la actualidad 138 Escuelas Normales Superiores (ENS), instituciones concebidas desde 1820 y que han aportado a la construcción del país a través de la formación de niños, jóvenes y de maestros especialmente de aquellos que trabajan en las zonas rurales. Cada año los rectores de las ENS se reunían, el último encuentro se realizó en el 2018 en Bogotá, donde analizaron, entre otros temas, las condiciones de calidad de los Programas de Formación Complementaria (PFC).
A lo largo de cinco momentos fundamentales, los participantes tuvieron la oportunidad de:
1.	Identificar las razones por las cuales la formación docente es el elemento fundante de las ENS.
2.	Reconocer las realidades históricas de las ENS a través de las voces de diferentes actores de la Escuela, con el fin de resaltar y apropiar la memoria pedagógica para otros escenarios de cambio.
3.	Analizar las regulaciones y políticas que orientan estas instituciones, identificar sus fortalezas particulares, y explorar experiencias previas para extraer lecciones aprendidas.
4.	Dialogar sobre las perspectivas y retos futuros en la formación docente.
5.	Viabilizar un posible cambio en las ENS y reforzar su papel en la educación de calidad en Colombia.
</t>
    </r>
    <r>
      <rPr>
        <b/>
        <sz val="14"/>
        <color rgb="FF000000"/>
        <rFont val="Arial"/>
        <family val="2"/>
      </rPr>
      <t xml:space="preserve">•	Conclusiones
</t>
    </r>
    <r>
      <rPr>
        <sz val="12"/>
        <color rgb="FF000000"/>
        <rFont val="Arial"/>
        <family val="2"/>
      </rPr>
      <t xml:space="preserve">
El encuentro nacional de rectores y rectoras de las ENS constituye una oportunidad de discusión y proposición con miras al fortalecimiento de las Escuelas Normales como instituciones de naturaleza peculiar que propenden por la formación niños, niñas y educadores en todo el territorio colombiano. Es necesario generar sinergias para su transformación a partir del reconocimiento de su inmenso aporte histórico a la educación rural y a la formación de maestros del país. 
Los cinco ejes sobre los cuales se propone reflexionar son: la financiación, la autonomía, la gobernanza, el currículo y el talento humano. 
Financiación: Los rectores y rectoras del encuentro y los representantes del Gobierno Nacional coinciden en priorizar el principio de la igualdad y de justicia a través de la política de gratuidad y la diversificación de recursos para las ENS. 
Autonomía: Se acuerda sobre la importancia de la transformación de las ENS a la vez que se conserve su naturaleza y su autonomía. Se propone la denominación de “Programa de Formación de Maestros” para los ciclos complementarios.  Las Normales pueden considerarse como una unidad propedéutica completa que permita a su vez la integración al programa de educación superior a través del ciclo complementario.
Gobernanza: Se propone un modelo de gobernanza democrático y participativo que permita una mayor autonomía financiera y promueva el arraigo territorial. Por tanto, es relevante la dinamización de los procesos financieros, académicos, de gestión y comunitarios en las ENS para que en interlocución con el MEN, se logren los objetivos de mejoramiento de la infraestructura, fortalecimiento de los proyectos especiales, así como la creación de diversos escenarios de gobierno escolar (coordinaciones,  comités, centros de investigación y unidades de apoyo administrativo) que promuevan la formación de maestros y el arraigo de los jóvenes en sus territorios. 
Currículo: Se espera que el currículo en las ENS, de forma autónoma, responda a las necesidades de los contextos y territorios, enfatizando en las áreas de formación integral como las artes, el bienestar físico y la educación ciudadana. Así mismo, el currículo enfatizará en la diversidad, la interculturalidad la educación para las infancias, la ruralidad, la socioemocionaidad integrando también los Objetivos de Desarrollo Sostenible. 
Talento Humano:  Es imperativo flexibilizar la carga académica de los docentes que adelantan procesos de investigación y extensión en las ENS. Para ello, se sugiere aumentar la planta docente y aportar un incentivo que se equipare con las horas dedicadas a la labor investigativa.
</t>
    </r>
  </si>
  <si>
    <t>Memorias</t>
  </si>
  <si>
    <t>Día del Directivo Docente _ Liderazgos que transforman.</t>
  </si>
  <si>
    <t>Reconocer y exaltar la labor de liderazgo de los directivos docentes mediante la celebración del Día del Directivo Docente. Esta celebración destacará las estrategias educativas empleadas en su rol, con el fin de contribuir a la transformación y mejora de la calidad educativa. Así como también, la socialización de experiencias destacadas y logros obtenidos en la implementación de la formación integral.</t>
  </si>
  <si>
    <t>04 de octubre de 2024</t>
  </si>
  <si>
    <t>De forma presencial 11 directivos docentes y 3 funcionarios del MEN.
3.500 visualizaciones de video en you tube</t>
  </si>
  <si>
    <t>VES y VEPBM</t>
  </si>
  <si>
    <t xml:space="preserve">NOCHE DE LA EXCELENCIA 2024 “Somos la Revolución del Cambio”. </t>
  </si>
  <si>
    <t>LA NOCHE DE LA EXCELENCIA 2024 “Somos la Revolución del Cambio”, tiene por objetivo resaltar y homenajear a los actores e instituciones del sector educación que durante el último año se han destacado y han aportado a la construcción de una educación para la consolidación de la paz y a poner al sector como eje de transformación social, económica y ambiental del país.</t>
  </si>
  <si>
    <t>04 de diciembre de 2024</t>
  </si>
  <si>
    <t>De manera presencial para otorgar los reconocimientos a los galardonados, así como también, transmisión en vivo.
136 galardonados y demás asistentes, entre directivos y funcionarios del MEN, y ciudadania en general</t>
  </si>
  <si>
    <r>
      <rPr>
        <sz val="12"/>
        <color rgb="FF000000"/>
        <rFont val="Arial"/>
        <family val="2"/>
      </rPr>
      <t xml:space="preserve">Temas Tratados
La Noche de la Excelencia se celebró en la Plaza Central de la Universidad Nacional de Colombia, destacando el compromiso del Ministerio de Educación con la transformación educativa en el país. Los temas principales incluyeron:
•	Reconocimiento a estudiantes y docentes: Se rindió homenaje a aquellos que han sobresalido en el ámbito educativo, incluyendo estudiantes, profesores y directivos.
•	Importancia de la educación: Se enfatizó que la educación es un derecho y un motor de cambio social, económico y ambiental.
•	Premios y distinciones: Se otorgaron reconocimientos como la Distinción Andrés Bello a los mejores estudiantes y al esfuerzo de instituciones educativas.
</t>
    </r>
    <r>
      <rPr>
        <b/>
        <sz val="16"/>
        <color rgb="FF000000"/>
        <rFont val="Arial"/>
        <family val="2"/>
      </rPr>
      <t xml:space="preserve">Conclusiones
</t>
    </r>
    <r>
      <rPr>
        <sz val="12"/>
        <color rgb="FF000000"/>
        <rFont val="Arial"/>
        <family val="2"/>
      </rPr>
      <t xml:space="preserve">
El evento concluyó con un fuerte mensaje sobre el papel crucial que juega la educación en el desarrollo del país. Se reafirmó que:
•	La educación no debe ser vista como un privilegio, sino como un derecho fundamental para todos.
•	La colaboración entre instituciones educativas y comunidades es esencial para mejorar la calidad educativa.
•	Los logros alcanzados en el sector educativo son resultado del esfuerzo conjunto entre estudiantes, docentes y autoridades.
</t>
    </r>
  </si>
  <si>
    <t xml:space="preserve">Se realizó la cuarta mesa nacional de tránsito armónico con el propósito de dar a conocer a los participantes el cierre del tránsito 2024, verificación de casos críticos, así como las acciones para el tránsito de las niñas y niños con discapacidad y definición conjunta de estrategias para acompañar la matrícula/tránsito 2025. 
Y los temas de la agenda fueron los siguientes:
*Revisión de compromisos tercera mesa nacional de tránsito.
*Balance y cierre del tránsito 2024 y proyección tránsito 2025.
*Acciones para el tránsito de las niñas y los niños con discapacidad
*Avances del modelo predictivo
*Documento ruta orientadora para el tránsito de las niñas y los niños a la educación formal </t>
  </si>
  <si>
    <t xml:space="preserve">
Se realizo la septima sesión ordinaria del Comité Institucional de Gestión y Desempeño de la vigencia 2024, convocada mediante citación electrónica cuyo fin fue realizar la aporbación de la ruta cumplimiento publicación planes, presentación revisión por la dirección Seguridad y Salud en el Trabajo y la Medición desempeño institucional III trimestre </t>
  </si>
  <si>
    <t>Acta de reunión 007-02/12/2024- Proceso de firmas por los asistentes</t>
  </si>
  <si>
    <t>CATEGORÍA</t>
  </si>
  <si>
    <t>PARTE INTERESADA</t>
  </si>
  <si>
    <t>Alta  Dirección</t>
  </si>
  <si>
    <t>Ministro de Educación</t>
  </si>
  <si>
    <t>Comité de Dirección (Directores)</t>
  </si>
  <si>
    <t>Comité Institucional de Coordinación de Control Interno</t>
  </si>
  <si>
    <t>Equipo Directivo (Subdirectores y Jefes de Oficina)</t>
  </si>
  <si>
    <t>Funcionarios de Carrera y en Provisionalidad</t>
  </si>
  <si>
    <t>Libre Nombramiento y Remoción</t>
  </si>
  <si>
    <t>Planta Temporal</t>
  </si>
  <si>
    <t>Contratistas Directos</t>
  </si>
  <si>
    <t>Personal de Contacto a Cargo de Terceros</t>
  </si>
  <si>
    <t>Equipos de Trabajo</t>
  </si>
  <si>
    <t>Grupos Internos de Trabajo</t>
  </si>
  <si>
    <t>Enlaces de Reportes</t>
  </si>
  <si>
    <t>Gestores de Conocimiento</t>
  </si>
  <si>
    <t>Mesa Tècnica Ambiental (Evaluación de Desempeño Ambiental)</t>
  </si>
  <si>
    <t>Voceros Ambientales</t>
  </si>
  <si>
    <t>Entidades Del Sector Educación</t>
  </si>
  <si>
    <t>Entidades Adscritas</t>
  </si>
  <si>
    <t>Entidades Vinculadas</t>
  </si>
  <si>
    <t>Comité Sectorial de Gestión y Desempeño</t>
  </si>
  <si>
    <t>Comité Sectorial de Auditoría</t>
  </si>
  <si>
    <t>Secretarías de Educación</t>
  </si>
  <si>
    <t>Organismos de Asesoría y Coordinación</t>
  </si>
  <si>
    <t>Consejo Nacional de Educación Superior – CESU</t>
  </si>
  <si>
    <t>Consejo Nacional de Acreditación – CNA</t>
  </si>
  <si>
    <t>Comisión Nacional Intersectorial de Aseguramiento de La Calidad de La Educación – CONACES</t>
  </si>
  <si>
    <t>Comisión Pedagógica Nacional de Comunidades Negras</t>
  </si>
  <si>
    <t>Comités Regionales de Educación Superior – CRES</t>
  </si>
  <si>
    <t>Comisión Nacional de Trabajo y Concertación de la Educación para los Pueblos Indígenas</t>
  </si>
  <si>
    <t xml:space="preserve">Proveedores con Responsabilidad Ambiental </t>
  </si>
  <si>
    <t>Proveedores de Personal de Contacto Con Cliente</t>
  </si>
  <si>
    <t>Ente Certificador</t>
  </si>
  <si>
    <t>Proveedores de Procesos Transversales y Misionales</t>
  </si>
  <si>
    <t>Cooperantes Nacionales E Internacionales, Públicos y Privados</t>
  </si>
  <si>
    <t>Agencias Para el Desarollo Internacional</t>
  </si>
  <si>
    <t>Agencia Nacional para la Cooperación</t>
  </si>
  <si>
    <t>Fuentes Oficiales  Privadas Interinstitucionales</t>
  </si>
  <si>
    <t>Medios de Comunicación</t>
  </si>
  <si>
    <t>Medios Especializados (Académicos)</t>
  </si>
  <si>
    <t>Líderes de Opinión</t>
  </si>
  <si>
    <t xml:space="preserve">Medios de Comunicación Nacional </t>
  </si>
  <si>
    <t xml:space="preserve">Medios de Comunicación Regional </t>
  </si>
  <si>
    <t>Prensa Escrita Nivel Nacional</t>
  </si>
  <si>
    <t>Radio  Nivel Nacional</t>
  </si>
  <si>
    <t>TV Nivel Nacional</t>
  </si>
  <si>
    <t>Establecimientos Prestadores Del Servicio Educativo</t>
  </si>
  <si>
    <t>Establecimientos Educación Inicial Oficiales</t>
  </si>
  <si>
    <t>Establecimientos Educación Inicial No Oficiales</t>
  </si>
  <si>
    <t>Establecimientos Educación Preescolar Oficiales</t>
  </si>
  <si>
    <t>Establecimientos Educación Preescolar No Oficiales</t>
  </si>
  <si>
    <t>Instituciones Educativas Oficiales</t>
  </si>
  <si>
    <t>Instituciones Educativas No Oficiales</t>
  </si>
  <si>
    <t>Instituciones Técnica Profesional</t>
  </si>
  <si>
    <t>Instituciones Tecnológica</t>
  </si>
  <si>
    <t>Instituciones Universitaria / Escuela Técnologica</t>
  </si>
  <si>
    <t>Universidad</t>
  </si>
  <si>
    <t>Instituciones de Educación Formación para el Trabajo y Desarrollo Humano</t>
  </si>
  <si>
    <t>Sector Privado y Productivo</t>
  </si>
  <si>
    <t>Empresas</t>
  </si>
  <si>
    <t>Fundaciones del Sector Privado</t>
  </si>
  <si>
    <t>Camaras de Comercio</t>
  </si>
  <si>
    <t>Gremios y Asociaciones del Sector Productivo</t>
  </si>
  <si>
    <t>Comunidad Educativa</t>
  </si>
  <si>
    <t>Estudiantes PBM</t>
  </si>
  <si>
    <t>Estudiantes Migrantes PBM</t>
  </si>
  <si>
    <t>Estudiantes (Educación Superior)</t>
  </si>
  <si>
    <t>Talento Humano (Docentes Superior)</t>
  </si>
  <si>
    <t>Talento Humano (Docentes)</t>
  </si>
  <si>
    <t>Talento Humano (Directivos Docentes)</t>
  </si>
  <si>
    <t>Padres y/o Acudientes</t>
  </si>
  <si>
    <t>Asociaciones y Agremiaciones del Sector Educativo</t>
  </si>
  <si>
    <t>Comunidades Educativas y Grupos de Investigación</t>
  </si>
  <si>
    <t>Egresados Del Sistema Educativo</t>
  </si>
  <si>
    <t>Graduados de Educación Superior IES Nacionales</t>
  </si>
  <si>
    <t>Graduados de Educación Superior IES Extranjeras</t>
  </si>
  <si>
    <t>Graduados de Educación Superior Básica Instituciones Nacionales</t>
  </si>
  <si>
    <t>Graduados de Educación Superior Básica Instituciones Extranjeras</t>
  </si>
  <si>
    <t>Graduados de Educación Superior Media  Instituciones Nacionales</t>
  </si>
  <si>
    <t>Graduados de Educación Superior Media Instituciones Extranjeras</t>
  </si>
  <si>
    <t>Organización Social</t>
  </si>
  <si>
    <t>Organizaciones de Minorias</t>
  </si>
  <si>
    <t>Comunitarias</t>
  </si>
  <si>
    <t>Gremial</t>
  </si>
  <si>
    <t>Cabildos y Concejos Comunales</t>
  </si>
  <si>
    <t>Cabildos, Autoridades Tradicionales Indígenas, Asociación de Autoridades Tradicionales Indígenas y Organizaciones Indígenas</t>
  </si>
  <si>
    <t>Asociaciones de Ciudadanos</t>
  </si>
  <si>
    <t>ONG´S</t>
  </si>
  <si>
    <t>Asociaciones de Padres de Familia</t>
  </si>
  <si>
    <t>Veedurías Ciudadanas</t>
  </si>
  <si>
    <t>Grupos Que Lideran Espacios de Diálogo y Concertación</t>
  </si>
  <si>
    <t>FECODE</t>
  </si>
  <si>
    <t>SINTRAMEN</t>
  </si>
  <si>
    <t xml:space="preserve">ASPU </t>
  </si>
  <si>
    <t>SINTRAUNICOL</t>
  </si>
  <si>
    <t>Mesas de Estudiantes de Educación Superior</t>
  </si>
  <si>
    <t>Otros Sindicatos Del Sector</t>
  </si>
  <si>
    <t>Poder Legislativo</t>
  </si>
  <si>
    <t>Congreso de la República</t>
  </si>
  <si>
    <t>Poder Judicial</t>
  </si>
  <si>
    <t>Altas Cortes</t>
  </si>
  <si>
    <t>Fiscalía</t>
  </si>
  <si>
    <t>Tribunales Admistrativos</t>
  </si>
  <si>
    <t>Juzgados Administrativos</t>
  </si>
  <si>
    <t>Poder Ejecutivo</t>
  </si>
  <si>
    <t>Presidente de la República</t>
  </si>
  <si>
    <t>Otros Ministerios</t>
  </si>
  <si>
    <t>Departamentos Administrativos</t>
  </si>
  <si>
    <t>Entidades Líderes de Política de  Desempeño</t>
  </si>
  <si>
    <t>Superintendencias</t>
  </si>
  <si>
    <t>Unidades Administrativas</t>
  </si>
  <si>
    <t>Gobiernos Territoriales</t>
  </si>
  <si>
    <t>Entes de Control</t>
  </si>
  <si>
    <t>Contraloría General de la República</t>
  </si>
  <si>
    <t>Defensoría del Pueblo</t>
  </si>
  <si>
    <t>Procuraduría General de la Nación</t>
  </si>
  <si>
    <t>Secretaría Distrital de Ambiente y Otras Autoridades Ambientales</t>
  </si>
  <si>
    <t xml:space="preserve">Administrador Fiduciario </t>
  </si>
  <si>
    <t xml:space="preserve">Fiduciaria La Previsora S.A. </t>
  </si>
  <si>
    <t>Cuenta de Nombre del espacio de participación</t>
  </si>
  <si>
    <t>(en blanco)</t>
  </si>
  <si>
    <t>Total general</t>
  </si>
  <si>
    <t>Etiquetas de fila</t>
  </si>
  <si>
    <t>Cuenta de Nombre de la Instancia de Participación</t>
  </si>
  <si>
    <t>Espacios programados</t>
  </si>
  <si>
    <t>Con observaciones</t>
  </si>
  <si>
    <t xml:space="preserve">SGDEA
Medios de comunicación del MEN
</t>
  </si>
  <si>
    <t>"-	Encuentro Regional CNA -Febrero 2024
Universidad Autónoma de Bucaramanga – UNAB
•	Instituciones de Educación Superior de la región incluidos Santander y Norte de Santander  (Bucaramanga, Floridablanca, Piedecuesta, San Gil, Socorro, Barrancabermeja, San José de Cúcuta, Ocaña, Pamplona, Villa del Rosario, Simacota) entre otros, con una asistencia de 74 directivos. 
•	Pares Académicos, de la región de los cuales asistieron 78.
-	Encuentro Regional CNA – Marzo 2024
Universidad Autónoma de Occidente – UAO - Cali
Instituciones de Educación Superior de la región Suroccidente (Buenaventura, Buga, Cali, Cartago, Palmira,  Pasto, Popayán, Puerto Tejada, Roldanillo, Sevilla, Tuluá, Tumaco, Timbío, Zarzal), con una asistencia de 89 directivos. 
Pares Académicos, de la región de los cuales asistieron 162.
-	Encuentro Regional Medellín CNA – EIA – Septiembre 2024
Universidad EIA – Rionegro
Se convocaron los directivos de 55 Instituciones de Educación Superior de la región incluidos los municipios de Medellín, Rionegro, Bello, Envigado, Sabaneta, Itagüí, la Ceja, el Retiro, entre otros, con una asistencia de 74 directivos, como representantes de las IES. 
Se convocaron 324 Pares Académicos, de la región de los cuales asistieron 118, capacitación que busca dar orientaciones frente a la evaluación externa, el desarrollo de las visitas y la construcción del informe de EE, junto con la presentación de la rúbrica utilizada por el Consejo para su evaluación. 
-	Encuentro regional  Directivos Facultades de Odontología - Pontificia Universidad Javeriana. Jueves 25 de octubre 2024.
Con la asistencia de 30 directivos de la Asociación Colombiana de Facultades de Odontología – ACFO, la jornada con directivos generó el diálogo  sobre  la acreditación de las especializaciones en dicho campo del conocimiento.
-	Encuentro regional Pares Académicos - Pontificia Universidad Javeriana. Jueves 25 de octubre 2024.
Durante esta fecha, se invitaron los pares académicos registrados en el Banco de Pares de CNA, de Bogotá y las ciudades aledañas al Distrito Capital, (Chía, Cajicá, Duitama, Fusagasugá, evento que contó con la presencia de 164 pares activos, la capacitación generó la participación y apropiación en cuanto al conocimiento de documentos establecidos en la evaluación externa de las visitas de pares académicos, la jornada permitió actualizar la información definida en las guías, cuadros maestros y demás inquietudes académicas, del rol y del proceso de evaluación y los resultados obtenidos durante las visitas.</t>
  </si>
  <si>
    <t>Documento Borrador Ruta técnica y operativa CEI MEN-ICBF 29.2.24
Plan de acción convenio</t>
  </si>
  <si>
    <t>Avanzar en la gestión de condiciones territoriales para ampliar la cobertura para la universalización de garantizar una educación inicial en el marco de la atención integral a niñas y niños en los grados de prejardín, jardín y transición. Soledad(Atlántico)</t>
  </si>
  <si>
    <t>ICFES</t>
  </si>
  <si>
    <t>Decreto 1279 del 2002</t>
  </si>
  <si>
    <t>Grupo de seguimiento al Régimen Salarial y Prestacional de los Docentes de las Universidades Estatales, tiene como función atender todas y cada una de las inquietudes presentadas por los interesados en la aplicación del Decreto 1279 de 2002.</t>
  </si>
  <si>
    <t>Entidades Del Sector Educación;Equipos de Trabajo; Comunidad educativa</t>
  </si>
  <si>
    <t>Dar claridad a los aspectos específicos del decreto 1279 de 2002.	Publicación de los conceptos emitidos a través de la página del MEN</t>
  </si>
  <si>
    <t>https://www.mineducacion.gov.co/portal/micrositios-superior/Inspeccion-y-Vigilancia/</t>
  </si>
  <si>
    <t>Acta de reunión 004 del 21/06/2024
En proceso de firmas por parte de los asistentes</t>
  </si>
  <si>
    <t>Acuerdo por la educacion superior
https://www.mineducacion.gov.co/portal/salaprensa/Comunicados/420869:La-Mesa-del-Acuerdo-Nacional-por-la-Educacion-Superior-inicio-su-primera-sesion-en-Bogota</t>
  </si>
  <si>
    <r>
      <t xml:space="preserve">Temas Abordados:
--1. Formación integral
--2. Liderazgo en el rol de los directivos docentes
</t>
    </r>
    <r>
      <rPr>
        <b/>
        <sz val="16"/>
        <color rgb="FF000000"/>
        <rFont val="Arial"/>
        <family val="2"/>
      </rPr>
      <t>Conclusiones</t>
    </r>
    <r>
      <rPr>
        <sz val="12"/>
        <color rgb="FF000000"/>
        <rFont val="Arial"/>
        <family val="2"/>
      </rPr>
      <t xml:space="preserve">
-	Desde 2015, mediante el Decreto 2237 del mismo año, el 5 de octubre se celebra el día del directivo docente para reconocer la valiosa labor que cumplen estos educadores. 
-	En Colombia hay 20.250 directivos docentes: 11.866 coordinadores, 6.600 rectores, 1.269 directores rurales, 383 directores de núcleo y 132 supervisores de educación.
-	Se logró el objetivo de reconocer y destacar el invaluable rol de los directivos docentes en Colombia, su compromiso y valiosos aportes al sistema educativo.  Se logró un espacio de reflexión y aprendizaje. 
-	Agradecimiento y reconocimiento por liderar los procesos que hacen posible la revolución del cambio para avanzar en una educación digna, inclusiva y de calidad para todos y todas en el territorio colombiano.
</t>
    </r>
  </si>
  <si>
    <t>Mesa de Acuerdo Nacional por la Educación Superior (MAN+ES)</t>
  </si>
  <si>
    <t>30 y 31 de mayo de 2024.
6 y 7 de junio de 2024.
12 y 13 de junio de 2024.
20 y 21 de junio de 2024.
26 y 27 de junio de 2024</t>
  </si>
  <si>
    <t>22/02/2024
11/04/2024
04/11/2024</t>
  </si>
  <si>
    <t>Recursos Nación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</si>
</sst>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50" x14ac:knownFonts="1">
    <font>
      <sz val="11"/>
      <color theme="1"/>
      <name val="Calibri"/>
      <family val="2"/>
      <scheme val="minor"/>
    </font>
    <font>
      <b/>
      <sz val="16"/>
      <color theme="0"/>
      <name val="Arial"/>
      <family val="2"/>
    </font>
    <font>
      <b/>
      <sz val="12"/>
      <color theme="0"/>
      <name val="Arial"/>
      <family val="2"/>
    </font>
    <font>
      <b/>
      <sz val="12"/>
      <color theme="0"/>
      <name val="Calibri"/>
      <family val="2"/>
      <scheme val="minor"/>
    </font>
    <font>
      <b/>
      <sz val="18"/>
      <color rgb="FF0070C0"/>
      <name val="Arial"/>
      <family val="2"/>
    </font>
    <font>
      <b/>
      <sz val="20"/>
      <color theme="1"/>
      <name val="Arial"/>
      <family val="2"/>
    </font>
    <font>
      <b/>
      <sz val="16"/>
      <color rgb="FF7030A0"/>
      <name val="Arial"/>
      <family val="2"/>
    </font>
    <font>
      <sz val="9"/>
      <color indexed="81"/>
      <name val="Tahoma"/>
      <family val="2"/>
    </font>
    <font>
      <sz val="11"/>
      <color theme="1"/>
      <name val="Arial"/>
      <family val="2"/>
    </font>
    <font>
      <b/>
      <sz val="11"/>
      <color theme="0"/>
      <name val="Arial"/>
      <family val="2"/>
    </font>
    <font>
      <b/>
      <sz val="28"/>
      <color rgb="FF0070C0"/>
      <name val="Arial"/>
      <family val="2"/>
    </font>
    <font>
      <sz val="11"/>
      <color theme="1"/>
      <name val="Calibri"/>
      <family val="2"/>
      <scheme val="minor"/>
    </font>
    <font>
      <b/>
      <sz val="11"/>
      <color theme="1"/>
      <name val="Arial"/>
      <family val="2"/>
    </font>
    <font>
      <sz val="9"/>
      <color rgb="FF000000"/>
      <name val="Tahoma"/>
      <family val="2"/>
    </font>
    <font>
      <b/>
      <sz val="8"/>
      <color rgb="FFF2F2F2"/>
      <name val="Calibri"/>
      <family val="2"/>
      <scheme val="minor"/>
    </font>
    <font>
      <b/>
      <sz val="8"/>
      <color theme="1"/>
      <name val="Calibri"/>
      <family val="2"/>
      <scheme val="minor"/>
    </font>
    <font>
      <sz val="8"/>
      <color theme="1"/>
      <name val="Calibri"/>
      <family val="2"/>
      <scheme val="minor"/>
    </font>
    <font>
      <b/>
      <sz val="9"/>
      <color rgb="FF000000"/>
      <name val="Tahoma"/>
      <family val="2"/>
    </font>
    <font>
      <sz val="12"/>
      <color theme="1"/>
      <name val="Arial"/>
      <family val="2"/>
    </font>
    <font>
      <sz val="12"/>
      <color rgb="FF000000"/>
      <name val="Arial"/>
      <family val="2"/>
    </font>
    <font>
      <u/>
      <sz val="11"/>
      <color theme="10"/>
      <name val="Calibri"/>
      <family val="2"/>
      <scheme val="minor"/>
    </font>
    <font>
      <sz val="11"/>
      <color rgb="FF000000"/>
      <name val="Arial"/>
      <family val="2"/>
    </font>
    <font>
      <sz val="11"/>
      <color rgb="FF000000"/>
      <name val="Calibri"/>
      <family val="2"/>
    </font>
    <font>
      <b/>
      <sz val="11"/>
      <color rgb="FF000000"/>
      <name val="Arial"/>
      <family val="2"/>
    </font>
    <font>
      <sz val="11"/>
      <color rgb="FFFF0000"/>
      <name val="Arial"/>
      <family val="2"/>
    </font>
    <font>
      <sz val="12"/>
      <color rgb="FFFF0000"/>
      <name val="Arial"/>
      <family val="2"/>
    </font>
    <font>
      <sz val="11"/>
      <name val="Calibri"/>
      <family val="2"/>
      <scheme val="minor"/>
    </font>
    <font>
      <sz val="10"/>
      <color rgb="FF000000"/>
      <name val="Arial"/>
      <family val="2"/>
    </font>
    <font>
      <sz val="11"/>
      <color theme="4"/>
      <name val="Arial"/>
      <family val="2"/>
    </font>
    <font>
      <sz val="10"/>
      <color theme="1"/>
      <name val="Arial"/>
      <family val="2"/>
    </font>
    <font>
      <sz val="11"/>
      <name val="Arial"/>
      <family val="2"/>
    </font>
    <font>
      <sz val="10"/>
      <name val="Arial"/>
      <family val="2"/>
    </font>
    <font>
      <sz val="12"/>
      <name val="Arial"/>
      <family val="2"/>
    </font>
    <font>
      <b/>
      <sz val="11"/>
      <color rgb="FF0070C0"/>
      <name val="Arial"/>
      <family val="2"/>
    </font>
    <font>
      <sz val="11"/>
      <color theme="1"/>
      <name val="Arial"/>
      <family val="2"/>
    </font>
    <font>
      <b/>
      <sz val="11"/>
      <name val="Arial"/>
      <family val="2"/>
    </font>
    <font>
      <u/>
      <sz val="11"/>
      <color theme="1"/>
      <name val="Arial"/>
      <family val="2"/>
    </font>
    <font>
      <b/>
      <sz val="12"/>
      <color rgb="FF000000"/>
      <name val="Arial"/>
      <family val="2"/>
    </font>
    <font>
      <b/>
      <sz val="14"/>
      <color rgb="FF000000"/>
      <name val="Arial"/>
      <family val="2"/>
    </font>
    <font>
      <b/>
      <sz val="16"/>
      <color rgb="FF000000"/>
      <name val="Arial"/>
      <family val="2"/>
    </font>
    <font>
      <b/>
      <sz val="11"/>
      <color theme="1"/>
      <name val="Calibri"/>
      <family val="2"/>
      <scheme val="minor"/>
    </font>
    <font>
      <sz val="11"/>
      <color theme="1"/>
      <name val="Arial"/>
      <family val="2"/>
    </font>
    <font>
      <sz val="11"/>
      <color rgb="FF000000"/>
      <name val="Arial"/>
      <family val="2"/>
    </font>
    <font>
      <b/>
      <u/>
      <sz val="11"/>
      <color rgb="FF000000"/>
      <name val="Arial"/>
      <family val="2"/>
    </font>
    <font>
      <sz val="11"/>
      <color rgb="FFFF0000"/>
      <name val="Arial"/>
      <family val="2"/>
    </font>
    <font>
      <b/>
      <sz val="11"/>
      <color rgb="FFFF0000"/>
      <name val="Arial"/>
      <family val="2"/>
    </font>
    <font>
      <sz val="12"/>
      <color theme="1"/>
      <name val="Arial"/>
      <family val="2"/>
    </font>
    <font>
      <sz val="10"/>
      <color rgb="FF000000"/>
      <name val="Tahoma"/>
      <family val="2"/>
    </font>
    <font>
      <b/>
      <sz val="11"/>
      <color theme="0"/>
      <name val="Calibri"/>
      <family val="2"/>
      <scheme val="minor"/>
    </font>
    <font>
      <b/>
      <sz val="14"/>
      <color theme="0"/>
      <name val="Arial"/>
      <family val="2"/>
    </font>
  </fonts>
  <fills count="12">
    <fill>
      <patternFill patternType="none"/>
    </fill>
    <fill>
      <patternFill patternType="gray125"/>
    </fill>
    <fill>
      <patternFill patternType="solid">
        <fgColor rgb="FF4478C4"/>
        <bgColor indexed="64"/>
      </patternFill>
    </fill>
    <fill>
      <patternFill patternType="solid">
        <fgColor theme="0"/>
        <bgColor indexed="64"/>
      </patternFill>
    </fill>
    <fill>
      <patternFill patternType="solid">
        <fgColor theme="4" tint="-0.249977111117893"/>
        <bgColor indexed="64"/>
      </patternFill>
    </fill>
    <fill>
      <patternFill patternType="solid">
        <fgColor theme="8"/>
        <bgColor indexed="64"/>
      </patternFill>
    </fill>
    <fill>
      <patternFill patternType="solid">
        <fgColor rgb="FFC00000"/>
        <bgColor rgb="FF000000"/>
      </patternFill>
    </fill>
    <fill>
      <patternFill patternType="solid">
        <fgColor rgb="FF7030A0"/>
        <bgColor indexed="64"/>
      </patternFill>
    </fill>
    <fill>
      <patternFill patternType="solid">
        <fgColor rgb="FFA9BFFC"/>
        <bgColor indexed="64"/>
      </patternFill>
    </fill>
    <fill>
      <patternFill patternType="solid">
        <fgColor theme="5" tint="0.59999389629810485"/>
        <bgColor indexed="64"/>
      </patternFill>
    </fill>
    <fill>
      <patternFill patternType="solid">
        <fgColor theme="2"/>
        <bgColor indexed="64"/>
      </patternFill>
    </fill>
    <fill>
      <patternFill patternType="solid">
        <fgColor theme="6" tint="0.59999389629810485"/>
        <bgColor indexed="64"/>
      </patternFill>
    </fill>
  </fills>
  <borders count="5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rgb="FF0070C0"/>
      </left>
      <right style="thin">
        <color rgb="FF0070C0"/>
      </right>
      <top style="thin">
        <color rgb="FF0070C0"/>
      </top>
      <bottom style="thin">
        <color rgb="FF0070C0"/>
      </bottom>
      <diagonal/>
    </border>
    <border>
      <left style="medium">
        <color theme="0"/>
      </left>
      <right style="thin">
        <color theme="0"/>
      </right>
      <top style="thin">
        <color theme="0"/>
      </top>
      <bottom/>
      <diagonal/>
    </border>
    <border>
      <left style="thin">
        <color theme="0"/>
      </left>
      <right style="thin">
        <color theme="0"/>
      </right>
      <top style="thin">
        <color theme="0"/>
      </top>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bottom style="thin">
        <color rgb="FF0070C0"/>
      </bottom>
      <diagonal/>
    </border>
    <border>
      <left/>
      <right/>
      <top/>
      <bottom style="thin">
        <color theme="0"/>
      </bottom>
      <diagonal/>
    </border>
    <border>
      <left/>
      <right style="medium">
        <color theme="0"/>
      </right>
      <top/>
      <bottom style="thin">
        <color theme="0"/>
      </bottom>
      <diagonal/>
    </border>
    <border>
      <left style="medium">
        <color theme="0"/>
      </left>
      <right/>
      <top/>
      <bottom style="thin">
        <color theme="0"/>
      </bottom>
      <diagonal/>
    </border>
    <border>
      <left style="medium">
        <color theme="0"/>
      </left>
      <right/>
      <top/>
      <bottom/>
      <diagonal/>
    </border>
    <border>
      <left/>
      <right/>
      <top style="thin">
        <color rgb="FF0070C0"/>
      </top>
      <bottom/>
      <diagonal/>
    </border>
    <border>
      <left style="thin">
        <color rgb="FF0070C0"/>
      </left>
      <right/>
      <top style="thin">
        <color rgb="FF0070C0"/>
      </top>
      <bottom style="thin">
        <color rgb="FF0070C0"/>
      </bottom>
      <diagonal/>
    </border>
    <border>
      <left style="medium">
        <color theme="0"/>
      </left>
      <right style="medium">
        <color theme="0"/>
      </right>
      <top style="thin">
        <color rgb="FF0070C0"/>
      </top>
      <bottom/>
      <diagonal/>
    </border>
    <border>
      <left style="medium">
        <color theme="0"/>
      </left>
      <right style="medium">
        <color theme="0"/>
      </right>
      <top/>
      <bottom style="thin">
        <color rgb="FF0070C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theme="0"/>
      </left>
      <right style="medium">
        <color theme="0"/>
      </right>
      <top style="thin">
        <color theme="0"/>
      </top>
      <bottom/>
      <diagonal/>
    </border>
    <border>
      <left/>
      <right style="thin">
        <color rgb="FF0070C0"/>
      </right>
      <top style="thin">
        <color rgb="FF0070C0"/>
      </top>
      <bottom style="thin">
        <color rgb="FF0070C0"/>
      </bottom>
      <diagonal/>
    </border>
    <border>
      <left style="thin">
        <color theme="8" tint="-0.249977111117893"/>
      </left>
      <right style="thin">
        <color theme="8" tint="-0.249977111117893"/>
      </right>
      <top style="thin">
        <color theme="8" tint="-0.249977111117893"/>
      </top>
      <bottom style="thin">
        <color theme="8" tint="-0.249977111117893"/>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70C0"/>
      </left>
      <right style="medium">
        <color theme="0"/>
      </right>
      <top style="thin">
        <color rgb="FF0070C0"/>
      </top>
      <bottom/>
      <diagonal/>
    </border>
    <border>
      <left style="thin">
        <color rgb="FF0070C0"/>
      </left>
      <right style="medium">
        <color theme="0"/>
      </right>
      <top/>
      <bottom style="thin">
        <color theme="8" tint="-0.249977111117893"/>
      </bottom>
      <diagonal/>
    </border>
    <border>
      <left style="medium">
        <color theme="0"/>
      </left>
      <right style="medium">
        <color theme="0"/>
      </right>
      <top/>
      <bottom style="thin">
        <color theme="8" tint="-0.249977111117893"/>
      </bottom>
      <diagonal/>
    </border>
    <border>
      <left style="medium">
        <color theme="0"/>
      </left>
      <right style="thin">
        <color theme="0"/>
      </right>
      <top/>
      <bottom style="thin">
        <color rgb="FF0070C0"/>
      </bottom>
      <diagonal/>
    </border>
    <border>
      <left style="medium">
        <color theme="0"/>
      </left>
      <right/>
      <top style="thin">
        <color theme="0"/>
      </top>
      <bottom style="thin">
        <color theme="0"/>
      </bottom>
      <diagonal/>
    </border>
    <border>
      <left style="thin">
        <color rgb="FF2F75B5"/>
      </left>
      <right style="thin">
        <color rgb="FF2F75B5"/>
      </right>
      <top style="thin">
        <color rgb="FF2F75B5"/>
      </top>
      <bottom style="thin">
        <color rgb="FF2F75B5"/>
      </bottom>
      <diagonal/>
    </border>
    <border>
      <left/>
      <right style="thin">
        <color rgb="FF0070C0"/>
      </right>
      <top/>
      <bottom style="thin">
        <color theme="0"/>
      </bottom>
      <diagonal/>
    </border>
  </borders>
  <cellStyleXfs count="3">
    <xf numFmtId="0" fontId="0" fillId="0" borderId="0"/>
    <xf numFmtId="41" fontId="11" fillId="0" borderId="0" applyFont="0" applyFill="0" applyBorder="0" applyAlignment="0" applyProtection="0"/>
    <xf numFmtId="0" fontId="20" fillId="0" borderId="0" applyNumberFormat="0" applyFill="0" applyBorder="0" applyAlignment="0" applyProtection="0"/>
  </cellStyleXfs>
  <cellXfs count="212">
    <xf numFmtId="0" fontId="0" fillId="0" borderId="0" xfId="0"/>
    <xf numFmtId="0" fontId="1" fillId="2" borderId="1" xfId="0" applyFont="1" applyFill="1" applyBorder="1" applyAlignment="1">
      <alignment horizontal="left" vertical="center"/>
    </xf>
    <xf numFmtId="0" fontId="1"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0" fillId="0" borderId="14" xfId="0" applyBorder="1"/>
    <xf numFmtId="0" fontId="0" fillId="0" borderId="15" xfId="0" applyBorder="1"/>
    <xf numFmtId="0" fontId="0" fillId="0" borderId="16" xfId="0" applyBorder="1"/>
    <xf numFmtId="0" fontId="0" fillId="0" borderId="17" xfId="0" applyBorder="1"/>
    <xf numFmtId="0" fontId="0" fillId="0" borderId="17" xfId="0" applyBorder="1" applyAlignment="1">
      <alignment horizontal="left"/>
    </xf>
    <xf numFmtId="0" fontId="0" fillId="0" borderId="18" xfId="0" applyBorder="1"/>
    <xf numFmtId="0" fontId="0" fillId="0" borderId="19" xfId="0" applyBorder="1"/>
    <xf numFmtId="0" fontId="3" fillId="2" borderId="8" xfId="0" applyFont="1" applyFill="1" applyBorder="1" applyAlignment="1">
      <alignment vertical="center" wrapText="1"/>
    </xf>
    <xf numFmtId="0" fontId="9" fillId="2" borderId="23"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8" fillId="3" borderId="0" xfId="0" applyFont="1" applyFill="1" applyAlignment="1">
      <alignment vertical="center"/>
    </xf>
    <xf numFmtId="0" fontId="8" fillId="0" borderId="0" xfId="0" applyFont="1" applyAlignment="1">
      <alignment horizontal="center" vertical="center"/>
    </xf>
    <xf numFmtId="0" fontId="8" fillId="3" borderId="0" xfId="0" applyFont="1" applyFill="1" applyAlignment="1">
      <alignment horizontal="center" vertical="center"/>
    </xf>
    <xf numFmtId="0" fontId="8" fillId="3" borderId="0" xfId="0" applyFont="1" applyFill="1" applyAlignment="1">
      <alignment vertical="center" wrapText="1"/>
    </xf>
    <xf numFmtId="0" fontId="8" fillId="0" borderId="0" xfId="0" applyFont="1" applyAlignment="1">
      <alignment vertical="center"/>
    </xf>
    <xf numFmtId="0" fontId="8" fillId="0" borderId="0" xfId="0" applyFont="1" applyAlignment="1">
      <alignment vertical="center" wrapText="1"/>
    </xf>
    <xf numFmtId="0" fontId="2" fillId="5" borderId="24" xfId="0" applyFont="1" applyFill="1" applyBorder="1" applyAlignment="1">
      <alignment horizontal="center" vertical="center" wrapText="1"/>
    </xf>
    <xf numFmtId="0" fontId="2" fillId="5" borderId="23" xfId="0" applyFont="1" applyFill="1" applyBorder="1" applyAlignment="1">
      <alignment horizontal="center" vertical="center" wrapText="1"/>
    </xf>
    <xf numFmtId="0" fontId="12" fillId="0" borderId="0" xfId="0" applyFont="1" applyAlignment="1">
      <alignment vertical="center"/>
    </xf>
    <xf numFmtId="0" fontId="15" fillId="0" borderId="37" xfId="0" applyFont="1" applyBorder="1" applyAlignment="1">
      <alignment horizontal="center" vertical="center" wrapText="1"/>
    </xf>
    <xf numFmtId="0" fontId="16" fillId="0" borderId="37" xfId="0" applyFont="1" applyBorder="1" applyAlignment="1">
      <alignment vertical="center" wrapText="1"/>
    </xf>
    <xf numFmtId="0" fontId="12" fillId="0" borderId="33" xfId="0" applyFont="1" applyBorder="1" applyAlignment="1">
      <alignment vertical="center"/>
    </xf>
    <xf numFmtId="0" fontId="8" fillId="0" borderId="0" xfId="0" applyFont="1"/>
    <xf numFmtId="0" fontId="4" fillId="3" borderId="0" xfId="0" applyFont="1" applyFill="1" applyAlignment="1">
      <alignment horizontal="center"/>
    </xf>
    <xf numFmtId="0" fontId="6" fillId="3" borderId="0" xfId="0" applyFont="1" applyFill="1" applyAlignment="1">
      <alignment horizontal="center"/>
    </xf>
    <xf numFmtId="0" fontId="8" fillId="0" borderId="0" xfId="0" applyFont="1" applyAlignment="1">
      <alignment horizontal="center" vertical="center" wrapText="1"/>
    </xf>
    <xf numFmtId="0" fontId="8" fillId="3" borderId="0" xfId="0" applyFont="1" applyFill="1" applyAlignment="1">
      <alignment horizontal="center" vertical="center" wrapText="1"/>
    </xf>
    <xf numFmtId="0" fontId="12" fillId="0" borderId="0" xfId="0" applyFont="1" applyAlignment="1">
      <alignment vertical="center" wrapText="1"/>
    </xf>
    <xf numFmtId="41" fontId="18" fillId="0" borderId="40" xfId="1" applyFont="1" applyFill="1" applyBorder="1" applyAlignment="1">
      <alignment horizontal="center" vertical="center"/>
    </xf>
    <xf numFmtId="41" fontId="18" fillId="0" borderId="40" xfId="1" applyFont="1" applyFill="1" applyBorder="1" applyAlignment="1">
      <alignment horizontal="center" vertical="center" wrapText="1"/>
    </xf>
    <xf numFmtId="0" fontId="0" fillId="0" borderId="0" xfId="0" applyAlignment="1">
      <alignment wrapText="1"/>
    </xf>
    <xf numFmtId="0" fontId="8" fillId="0" borderId="0" xfId="0" applyFont="1" applyAlignment="1">
      <alignment wrapText="1"/>
    </xf>
    <xf numFmtId="41" fontId="8" fillId="0" borderId="40" xfId="1" applyFont="1" applyFill="1" applyBorder="1" applyAlignment="1">
      <alignment horizontal="center" vertical="center" wrapText="1"/>
    </xf>
    <xf numFmtId="0" fontId="0" fillId="0" borderId="0" xfId="0" applyAlignment="1">
      <alignment horizontal="center"/>
    </xf>
    <xf numFmtId="0" fontId="8" fillId="0" borderId="0" xfId="0" applyFont="1" applyAlignment="1">
      <alignment horizontal="center"/>
    </xf>
    <xf numFmtId="0" fontId="34" fillId="0" borderId="0" xfId="0" applyFont="1" applyAlignment="1">
      <alignment horizontal="left" vertical="center"/>
    </xf>
    <xf numFmtId="0" fontId="34" fillId="0" borderId="0" xfId="0" applyFont="1" applyAlignment="1">
      <alignment vertical="center"/>
    </xf>
    <xf numFmtId="0" fontId="8" fillId="0" borderId="0" xfId="0" applyFont="1" applyAlignment="1">
      <alignment horizontal="left" vertical="center"/>
    </xf>
    <xf numFmtId="3" fontId="0" fillId="0" borderId="0" xfId="0" applyNumberFormat="1"/>
    <xf numFmtId="0" fontId="0" fillId="0" borderId="0" xfId="0" pivotButton="1"/>
    <xf numFmtId="0" fontId="0" fillId="0" borderId="37" xfId="0" applyBorder="1" applyAlignment="1">
      <alignment horizontal="left" vertical="center" wrapText="1"/>
    </xf>
    <xf numFmtId="0" fontId="0" fillId="0" borderId="37" xfId="0" applyBorder="1" applyAlignment="1">
      <alignment horizontal="center" vertical="center" wrapText="1"/>
    </xf>
    <xf numFmtId="0" fontId="3" fillId="7" borderId="37" xfId="0" applyFont="1" applyFill="1" applyBorder="1" applyAlignment="1">
      <alignment horizontal="left" vertical="center" wrapText="1"/>
    </xf>
    <xf numFmtId="0" fontId="3" fillId="7" borderId="37" xfId="0" applyFont="1" applyFill="1" applyBorder="1" applyAlignment="1">
      <alignment horizontal="center" vertical="center" wrapText="1"/>
    </xf>
    <xf numFmtId="0" fontId="40" fillId="8" borderId="37" xfId="0" applyFont="1" applyFill="1" applyBorder="1" applyAlignment="1">
      <alignment horizontal="left" vertical="center" wrapText="1"/>
    </xf>
    <xf numFmtId="0" fontId="40" fillId="8" borderId="37" xfId="0" applyFont="1" applyFill="1" applyBorder="1" applyAlignment="1">
      <alignment horizontal="center" vertical="center" wrapText="1"/>
    </xf>
    <xf numFmtId="0" fontId="0" fillId="0" borderId="0" xfId="0" applyAlignment="1">
      <alignment horizontal="left"/>
    </xf>
    <xf numFmtId="0" fontId="8" fillId="0" borderId="32" xfId="0" applyFont="1" applyBorder="1" applyAlignment="1">
      <alignment horizontal="left" vertical="center"/>
    </xf>
    <xf numFmtId="0" fontId="10" fillId="3" borderId="0" xfId="0" applyFont="1" applyFill="1" applyAlignment="1">
      <alignment horizontal="center"/>
    </xf>
    <xf numFmtId="0" fontId="10" fillId="3" borderId="0" xfId="0" applyFont="1" applyFill="1" applyAlignment="1">
      <alignment horizontal="center" wrapText="1"/>
    </xf>
    <xf numFmtId="0" fontId="33" fillId="3" borderId="0" xfId="0" applyFont="1" applyFill="1" applyAlignment="1">
      <alignment horizontal="center"/>
    </xf>
    <xf numFmtId="0" fontId="1" fillId="4" borderId="31" xfId="0" applyFont="1" applyFill="1" applyBorder="1" applyAlignment="1">
      <alignment horizontal="center" vertical="center"/>
    </xf>
    <xf numFmtId="0" fontId="1" fillId="4" borderId="0" xfId="0" applyFont="1" applyFill="1" applyAlignment="1">
      <alignment horizontal="center" vertical="center" wrapText="1"/>
    </xf>
    <xf numFmtId="0" fontId="1" fillId="4" borderId="0" xfId="0" applyFont="1" applyFill="1" applyAlignment="1">
      <alignment horizontal="center" vertical="center"/>
    </xf>
    <xf numFmtId="0" fontId="9" fillId="4" borderId="0" xfId="0" applyFont="1" applyFill="1" applyAlignment="1">
      <alignment horizontal="center" vertical="center"/>
    </xf>
    <xf numFmtId="0" fontId="2" fillId="2" borderId="43"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2" fillId="2" borderId="2" xfId="0" applyFont="1" applyFill="1" applyBorder="1" applyAlignment="1">
      <alignment horizontal="center" vertical="center"/>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2" fillId="5" borderId="38" xfId="0" applyFont="1" applyFill="1" applyBorder="1" applyAlignment="1">
      <alignment horizontal="center" vertical="center" wrapText="1"/>
    </xf>
    <xf numFmtId="0" fontId="2" fillId="5" borderId="35" xfId="0" applyFont="1" applyFill="1" applyBorder="1" applyAlignment="1">
      <alignment horizontal="center" vertical="center" wrapText="1"/>
    </xf>
    <xf numFmtId="0" fontId="2" fillId="5" borderId="47" xfId="0" applyFont="1" applyFill="1" applyBorder="1" applyAlignment="1">
      <alignment horizontal="center" vertical="center" wrapText="1"/>
    </xf>
    <xf numFmtId="0" fontId="2" fillId="5" borderId="25" xfId="0" applyFont="1" applyFill="1" applyBorder="1" applyAlignment="1">
      <alignment horizontal="center" vertical="center" wrapText="1"/>
    </xf>
    <xf numFmtId="0" fontId="4" fillId="3" borderId="0" xfId="0" applyFont="1" applyFill="1" applyAlignment="1">
      <alignment horizontal="center"/>
    </xf>
    <xf numFmtId="0" fontId="6" fillId="3" borderId="0" xfId="0" applyFont="1" applyFill="1" applyAlignment="1">
      <alignment horizontal="center"/>
    </xf>
    <xf numFmtId="0" fontId="2" fillId="2" borderId="23" xfId="0" applyFont="1" applyFill="1" applyBorder="1" applyAlignment="1">
      <alignment horizontal="center" vertical="center" wrapText="1"/>
    </xf>
    <xf numFmtId="0" fontId="2" fillId="2" borderId="46"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9" fillId="2" borderId="28" xfId="0" applyFont="1" applyFill="1" applyBorder="1" applyAlignment="1">
      <alignment horizontal="center" vertical="center" wrapText="1"/>
    </xf>
    <xf numFmtId="0" fontId="9" fillId="2" borderId="29" xfId="0" applyFont="1" applyFill="1" applyBorder="1" applyAlignment="1">
      <alignment horizontal="center" vertical="center" wrapText="1"/>
    </xf>
    <xf numFmtId="0" fontId="5" fillId="3" borderId="0" xfId="0" applyFont="1" applyFill="1" applyAlignment="1">
      <alignment horizontal="center" vertical="center"/>
    </xf>
    <xf numFmtId="0" fontId="5" fillId="3" borderId="0" xfId="0" applyFont="1" applyFill="1" applyAlignment="1">
      <alignment horizontal="center" vertical="center" wrapText="1"/>
    </xf>
    <xf numFmtId="0" fontId="2" fillId="5" borderId="24"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15" fillId="0" borderId="37" xfId="0" applyFont="1" applyBorder="1" applyAlignment="1">
      <alignment horizontal="center" vertical="center" wrapText="1"/>
    </xf>
    <xf numFmtId="0" fontId="15" fillId="0" borderId="36"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11" xfId="0" applyFont="1" applyBorder="1" applyAlignment="1">
      <alignment horizontal="center" vertical="center" wrapText="1"/>
    </xf>
    <xf numFmtId="0" fontId="14" fillId="6" borderId="36" xfId="0" applyFont="1" applyFill="1" applyBorder="1" applyAlignment="1">
      <alignment horizontal="center" vertical="center"/>
    </xf>
    <xf numFmtId="0" fontId="14" fillId="6" borderId="8" xfId="0" applyFont="1" applyFill="1" applyBorder="1" applyAlignment="1">
      <alignment horizontal="center" vertical="center"/>
    </xf>
    <xf numFmtId="0" fontId="14" fillId="6" borderId="36"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0" fillId="0" borderId="0" xfId="0" applyAlignment="1">
      <alignment horizontal="center" vertical="center"/>
    </xf>
    <xf numFmtId="0" fontId="0" fillId="0" borderId="0" xfId="0" applyNumberFormat="1"/>
    <xf numFmtId="41" fontId="18" fillId="0" borderId="40" xfId="1" applyFont="1" applyFill="1" applyBorder="1" applyAlignment="1">
      <alignment vertical="center" wrapText="1"/>
    </xf>
    <xf numFmtId="41" fontId="8" fillId="0" borderId="40" xfId="1" applyFont="1" applyFill="1" applyBorder="1" applyAlignment="1">
      <alignment horizontal="center" vertical="center"/>
    </xf>
    <xf numFmtId="0" fontId="41" fillId="0" borderId="40" xfId="0" applyFont="1" applyFill="1" applyBorder="1" applyAlignment="1">
      <alignment horizontal="center" vertical="center" wrapText="1"/>
    </xf>
    <xf numFmtId="0" fontId="42" fillId="0" borderId="40" xfId="0" applyFont="1" applyFill="1" applyBorder="1" applyAlignment="1">
      <alignment horizontal="left" vertical="center" wrapText="1"/>
    </xf>
    <xf numFmtId="0" fontId="8" fillId="0" borderId="40" xfId="0" applyFont="1" applyFill="1" applyBorder="1" applyAlignment="1">
      <alignment horizontal="center" vertical="center" wrapText="1"/>
    </xf>
    <xf numFmtId="0" fontId="8" fillId="0" borderId="40" xfId="0" applyFont="1" applyFill="1" applyBorder="1" applyAlignment="1">
      <alignment horizontal="left" vertical="center" wrapText="1"/>
    </xf>
    <xf numFmtId="0" fontId="18" fillId="0" borderId="40" xfId="0" applyFont="1" applyFill="1" applyBorder="1" applyAlignment="1">
      <alignment vertical="center" wrapText="1"/>
    </xf>
    <xf numFmtId="0" fontId="18" fillId="0" borderId="40" xfId="0" applyFont="1" applyFill="1" applyBorder="1" applyAlignment="1">
      <alignment horizontal="justify" vertical="center" wrapText="1"/>
    </xf>
    <xf numFmtId="0" fontId="18" fillId="0" borderId="40" xfId="0" applyFont="1" applyFill="1" applyBorder="1" applyAlignment="1">
      <alignment horizontal="justify" vertical="center"/>
    </xf>
    <xf numFmtId="0" fontId="18" fillId="0" borderId="40" xfId="0" applyFont="1" applyFill="1" applyBorder="1" applyAlignment="1">
      <alignment horizontal="center" vertical="center"/>
    </xf>
    <xf numFmtId="14" fontId="18" fillId="0" borderId="40" xfId="0" applyNumberFormat="1" applyFont="1" applyFill="1" applyBorder="1" applyAlignment="1">
      <alignment horizontal="center" vertical="center" wrapText="1"/>
    </xf>
    <xf numFmtId="0" fontId="18" fillId="0" borderId="40" xfId="0" applyFont="1" applyFill="1" applyBorder="1" applyAlignment="1">
      <alignment horizontal="center" vertical="center" wrapText="1"/>
    </xf>
    <xf numFmtId="0" fontId="8" fillId="0" borderId="40" xfId="0" applyFont="1" applyFill="1" applyBorder="1" applyAlignment="1">
      <alignment horizontal="justify" vertical="center" wrapText="1"/>
    </xf>
    <xf numFmtId="0" fontId="18" fillId="0" borderId="0" xfId="0" applyFont="1" applyFill="1" applyAlignment="1">
      <alignment vertical="center"/>
    </xf>
    <xf numFmtId="0" fontId="19" fillId="0" borderId="40" xfId="0" applyFont="1" applyFill="1" applyBorder="1" applyAlignment="1">
      <alignment horizontal="center" vertical="center" wrapText="1"/>
    </xf>
    <xf numFmtId="0" fontId="21" fillId="0" borderId="40" xfId="0" applyFont="1" applyFill="1" applyBorder="1" applyAlignment="1">
      <alignment horizontal="left" vertical="center" wrapText="1"/>
    </xf>
    <xf numFmtId="0" fontId="8" fillId="0" borderId="40" xfId="0" applyFont="1" applyFill="1" applyBorder="1" applyAlignment="1">
      <alignment horizontal="justify" vertical="center"/>
    </xf>
    <xf numFmtId="0" fontId="8" fillId="0" borderId="40" xfId="0" applyFont="1" applyFill="1" applyBorder="1" applyAlignment="1">
      <alignment horizontal="center" vertical="center"/>
    </xf>
    <xf numFmtId="0" fontId="21" fillId="0" borderId="40" xfId="0" applyFont="1" applyFill="1" applyBorder="1" applyAlignment="1">
      <alignment vertical="center" wrapText="1"/>
    </xf>
    <xf numFmtId="0" fontId="8" fillId="0" borderId="0" xfId="0" applyFont="1" applyFill="1" applyAlignment="1">
      <alignment vertical="center"/>
    </xf>
    <xf numFmtId="0" fontId="46" fillId="0" borderId="40" xfId="0" applyFont="1" applyFill="1" applyBorder="1" applyAlignment="1">
      <alignment horizontal="center" vertical="center"/>
    </xf>
    <xf numFmtId="0" fontId="21" fillId="0" borderId="40" xfId="0" applyFont="1" applyFill="1" applyBorder="1" applyAlignment="1">
      <alignment horizontal="center" vertical="center"/>
    </xf>
    <xf numFmtId="0" fontId="21" fillId="0" borderId="40" xfId="0" applyFont="1" applyFill="1" applyBorder="1" applyAlignment="1">
      <alignment vertical="center"/>
    </xf>
    <xf numFmtId="0" fontId="21" fillId="0" borderId="40" xfId="0" applyFont="1" applyFill="1" applyBorder="1" applyAlignment="1">
      <alignment horizontal="center" vertical="center" wrapText="1"/>
    </xf>
    <xf numFmtId="0" fontId="19" fillId="0" borderId="40" xfId="0" applyFont="1" applyFill="1" applyBorder="1" applyAlignment="1">
      <alignment vertical="center" wrapText="1"/>
    </xf>
    <xf numFmtId="0" fontId="22" fillId="0" borderId="40" xfId="0" applyFont="1" applyFill="1" applyBorder="1" applyAlignment="1">
      <alignment vertical="center" wrapText="1"/>
    </xf>
    <xf numFmtId="0" fontId="19" fillId="0" borderId="40" xfId="0" applyFont="1" applyFill="1" applyBorder="1" applyAlignment="1">
      <alignment vertical="center"/>
    </xf>
    <xf numFmtId="3" fontId="21" fillId="0" borderId="40" xfId="0" applyNumberFormat="1" applyFont="1" applyFill="1" applyBorder="1" applyAlignment="1">
      <alignment horizontal="center" vertical="center" wrapText="1"/>
    </xf>
    <xf numFmtId="0" fontId="21" fillId="0" borderId="40" xfId="0" applyFont="1" applyFill="1" applyBorder="1" applyAlignment="1">
      <alignment horizontal="left" vertical="top" wrapText="1"/>
    </xf>
    <xf numFmtId="0" fontId="23" fillId="0" borderId="40" xfId="0" applyFont="1" applyFill="1" applyBorder="1" applyAlignment="1">
      <alignment horizontal="left" vertical="center" wrapText="1"/>
    </xf>
    <xf numFmtId="14" fontId="21" fillId="0" borderId="40" xfId="0" applyNumberFormat="1" applyFont="1" applyFill="1" applyBorder="1" applyAlignment="1">
      <alignment horizontal="center" vertical="center" wrapText="1"/>
    </xf>
    <xf numFmtId="0" fontId="22" fillId="0" borderId="40" xfId="0" applyFont="1" applyFill="1" applyBorder="1" applyAlignment="1">
      <alignment horizontal="center" vertical="center" wrapText="1"/>
    </xf>
    <xf numFmtId="0" fontId="19" fillId="0" borderId="40" xfId="0" applyFont="1" applyFill="1" applyBorder="1" applyAlignment="1">
      <alignment horizontal="center" vertical="center"/>
    </xf>
    <xf numFmtId="0" fontId="8" fillId="0" borderId="0" xfId="0" applyFont="1" applyFill="1" applyAlignment="1">
      <alignment horizontal="center" vertical="center"/>
    </xf>
    <xf numFmtId="0" fontId="8" fillId="0" borderId="40" xfId="0" applyFont="1" applyFill="1" applyBorder="1" applyAlignment="1">
      <alignment vertical="center" wrapText="1"/>
    </xf>
    <xf numFmtId="0" fontId="27" fillId="0" borderId="40" xfId="0" applyFont="1" applyFill="1" applyBorder="1" applyAlignment="1">
      <alignment horizontal="left" vertical="center" wrapText="1"/>
    </xf>
    <xf numFmtId="14" fontId="0" fillId="0" borderId="40" xfId="0" applyNumberFormat="1" applyFill="1" applyBorder="1" applyAlignment="1">
      <alignment horizontal="center" vertical="center" wrapText="1"/>
    </xf>
    <xf numFmtId="0" fontId="24" fillId="0" borderId="40" xfId="0" applyFont="1" applyFill="1" applyBorder="1" applyAlignment="1">
      <alignment vertical="center" wrapText="1"/>
    </xf>
    <xf numFmtId="0" fontId="29" fillId="0" borderId="40" xfId="0" applyFont="1" applyFill="1" applyBorder="1" applyAlignment="1">
      <alignment horizontal="left" vertical="center" wrapText="1"/>
    </xf>
    <xf numFmtId="0" fontId="28" fillId="0" borderId="40" xfId="0" applyFont="1" applyFill="1" applyBorder="1" applyAlignment="1">
      <alignment horizontal="center" vertical="center"/>
    </xf>
    <xf numFmtId="0" fontId="42" fillId="0" borderId="40" xfId="0" applyFont="1" applyFill="1" applyBorder="1" applyAlignment="1">
      <alignment vertical="center" wrapText="1"/>
    </xf>
    <xf numFmtId="3" fontId="8" fillId="0" borderId="40" xfId="0" applyNumberFormat="1" applyFont="1" applyFill="1" applyBorder="1" applyAlignment="1">
      <alignment horizontal="center" vertical="center" wrapText="1"/>
    </xf>
    <xf numFmtId="14" fontId="8" fillId="0" borderId="40" xfId="0" applyNumberFormat="1" applyFont="1" applyFill="1" applyBorder="1" applyAlignment="1">
      <alignment horizontal="center" vertical="center" wrapText="1"/>
    </xf>
    <xf numFmtId="3" fontId="30" fillId="0" borderId="40" xfId="0" applyNumberFormat="1" applyFont="1" applyFill="1" applyBorder="1" applyAlignment="1">
      <alignment horizontal="center" vertical="center" wrapText="1"/>
    </xf>
    <xf numFmtId="0" fontId="30" fillId="0" borderId="40" xfId="0" applyFont="1" applyFill="1" applyBorder="1" applyAlignment="1">
      <alignment horizontal="center" vertical="center" wrapText="1"/>
    </xf>
    <xf numFmtId="0" fontId="30" fillId="0" borderId="40" xfId="0" applyFont="1" applyFill="1" applyBorder="1" applyAlignment="1">
      <alignment vertical="center" wrapText="1"/>
    </xf>
    <xf numFmtId="0" fontId="30" fillId="0" borderId="40" xfId="0" applyFont="1" applyFill="1" applyBorder="1" applyAlignment="1">
      <alignment horizontal="center" vertical="center"/>
    </xf>
    <xf numFmtId="0" fontId="32" fillId="0" borderId="40" xfId="0" applyFont="1" applyFill="1" applyBorder="1" applyAlignment="1">
      <alignment horizontal="center" vertical="center" wrapText="1"/>
    </xf>
    <xf numFmtId="0" fontId="30" fillId="0" borderId="40" xfId="0" applyFont="1" applyFill="1" applyBorder="1" applyAlignment="1">
      <alignment horizontal="justify" vertical="center" wrapText="1"/>
    </xf>
    <xf numFmtId="0" fontId="31" fillId="0" borderId="40" xfId="0" applyFont="1" applyFill="1" applyBorder="1" applyAlignment="1">
      <alignment horizontal="left" vertical="center" wrapText="1"/>
    </xf>
    <xf numFmtId="14" fontId="26" fillId="0" borderId="40" xfId="0" applyNumberFormat="1" applyFont="1" applyFill="1" applyBorder="1" applyAlignment="1">
      <alignment horizontal="center" vertical="center" wrapText="1"/>
    </xf>
    <xf numFmtId="0" fontId="30" fillId="0" borderId="40" xfId="0" applyFont="1" applyFill="1" applyBorder="1" applyAlignment="1">
      <alignment horizontal="justify" vertical="center"/>
    </xf>
    <xf numFmtId="0" fontId="30" fillId="0" borderId="0" xfId="0" applyFont="1" applyFill="1" applyAlignment="1">
      <alignment vertical="center"/>
    </xf>
    <xf numFmtId="0" fontId="44" fillId="0" borderId="40" xfId="0" applyFont="1" applyFill="1" applyBorder="1" applyAlignment="1">
      <alignment vertical="center" wrapText="1"/>
    </xf>
    <xf numFmtId="0" fontId="21" fillId="0" borderId="40" xfId="0" applyFont="1" applyFill="1" applyBorder="1" applyAlignment="1">
      <alignment horizontal="justify" vertical="center" wrapText="1"/>
    </xf>
    <xf numFmtId="0" fontId="21" fillId="0" borderId="40" xfId="0" applyFont="1" applyFill="1" applyBorder="1" applyAlignment="1">
      <alignment horizontal="justify" vertical="center"/>
    </xf>
    <xf numFmtId="0" fontId="21" fillId="0" borderId="48" xfId="0" applyFont="1" applyFill="1" applyBorder="1" applyAlignment="1">
      <alignment horizontal="center" vertical="center"/>
    </xf>
    <xf numFmtId="0" fontId="8" fillId="0" borderId="41" xfId="0" applyFont="1" applyFill="1" applyBorder="1" applyAlignment="1">
      <alignment vertical="center" wrapText="1"/>
    </xf>
    <xf numFmtId="0" fontId="8" fillId="0" borderId="41" xfId="0" applyFont="1" applyFill="1" applyBorder="1" applyAlignment="1">
      <alignment horizontal="center" vertical="center"/>
    </xf>
    <xf numFmtId="0" fontId="8" fillId="0" borderId="41" xfId="0" applyFont="1" applyFill="1" applyBorder="1" applyAlignment="1">
      <alignment vertical="center"/>
    </xf>
    <xf numFmtId="0" fontId="21" fillId="0" borderId="42" xfId="0" applyFont="1" applyFill="1" applyBorder="1" applyAlignment="1">
      <alignment horizontal="center" vertical="center"/>
    </xf>
    <xf numFmtId="0" fontId="21" fillId="0" borderId="41" xfId="0" applyFont="1" applyFill="1" applyBorder="1" applyAlignment="1">
      <alignment horizontal="center" vertical="center"/>
    </xf>
    <xf numFmtId="14" fontId="8" fillId="0" borderId="41" xfId="0" applyNumberFormat="1" applyFont="1" applyFill="1" applyBorder="1" applyAlignment="1">
      <alignment horizontal="center" vertical="center" wrapText="1"/>
    </xf>
    <xf numFmtId="0" fontId="8" fillId="0" borderId="41" xfId="0" applyFont="1" applyFill="1" applyBorder="1" applyAlignment="1">
      <alignment horizontal="center" vertical="center" wrapText="1"/>
    </xf>
    <xf numFmtId="0" fontId="8" fillId="0" borderId="41" xfId="0" applyFont="1" applyFill="1" applyBorder="1" applyAlignment="1">
      <alignment horizontal="left" vertical="center"/>
    </xf>
    <xf numFmtId="0" fontId="8" fillId="0" borderId="40" xfId="0" applyFont="1" applyFill="1" applyBorder="1" applyAlignment="1">
      <alignment vertical="top" wrapText="1"/>
    </xf>
    <xf numFmtId="41" fontId="8" fillId="0" borderId="0" xfId="0" applyNumberFormat="1" applyFont="1" applyAlignment="1">
      <alignment horizontal="center" vertical="center" wrapText="1"/>
    </xf>
    <xf numFmtId="0" fontId="0" fillId="9" borderId="0" xfId="0" applyNumberFormat="1" applyFill="1"/>
    <xf numFmtId="0" fontId="0" fillId="9" borderId="0" xfId="0" applyFill="1"/>
    <xf numFmtId="0" fontId="0" fillId="10" borderId="0" xfId="0" applyNumberFormat="1" applyFill="1"/>
    <xf numFmtId="0" fontId="8" fillId="0" borderId="32" xfId="0" applyFont="1" applyBorder="1" applyAlignment="1">
      <alignment horizontal="center" vertical="center"/>
    </xf>
    <xf numFmtId="0" fontId="8" fillId="0" borderId="22" xfId="0" applyFont="1" applyFill="1" applyBorder="1" applyAlignment="1">
      <alignment horizontal="center" vertical="center" wrapText="1"/>
    </xf>
    <xf numFmtId="0" fontId="18" fillId="0" borderId="22" xfId="0" applyFont="1" applyFill="1" applyBorder="1" applyAlignment="1">
      <alignment vertical="center" wrapText="1"/>
    </xf>
    <xf numFmtId="0" fontId="18" fillId="0" borderId="22" xfId="0" applyFont="1" applyFill="1" applyBorder="1" applyAlignment="1">
      <alignment horizontal="justify" vertical="center" wrapText="1"/>
    </xf>
    <xf numFmtId="0" fontId="18" fillId="0" borderId="22" xfId="0" applyFont="1" applyFill="1" applyBorder="1" applyAlignment="1">
      <alignment horizontal="center" vertical="center" wrapText="1"/>
    </xf>
    <xf numFmtId="1" fontId="18" fillId="0" borderId="22" xfId="0" applyNumberFormat="1" applyFont="1" applyFill="1" applyBorder="1" applyAlignment="1">
      <alignment horizontal="center" vertical="center" wrapText="1"/>
    </xf>
    <xf numFmtId="3" fontId="18" fillId="0" borderId="22" xfId="0" applyNumberFormat="1" applyFont="1" applyFill="1" applyBorder="1" applyAlignment="1">
      <alignment horizontal="center" vertical="center" wrapText="1"/>
    </xf>
    <xf numFmtId="0" fontId="18" fillId="0" borderId="0" xfId="0" applyFont="1" applyFill="1" applyAlignment="1">
      <alignment vertical="center" wrapText="1"/>
    </xf>
    <xf numFmtId="0" fontId="19" fillId="0" borderId="22" xfId="0" applyFont="1" applyFill="1" applyBorder="1" applyAlignment="1">
      <alignment horizontal="center" vertical="center" wrapText="1"/>
    </xf>
    <xf numFmtId="0" fontId="19" fillId="0" borderId="39" xfId="0" applyFont="1" applyFill="1" applyBorder="1" applyAlignment="1">
      <alignment vertical="center" wrapText="1"/>
    </xf>
    <xf numFmtId="0" fontId="19" fillId="0" borderId="39" xfId="0" applyFont="1" applyFill="1" applyBorder="1" applyAlignment="1">
      <alignment horizontal="center" vertical="center"/>
    </xf>
    <xf numFmtId="0" fontId="19" fillId="0" borderId="39" xfId="0" applyFont="1" applyFill="1" applyBorder="1" applyAlignment="1">
      <alignment horizontal="center" vertical="center" wrapText="1"/>
    </xf>
    <xf numFmtId="0" fontId="8" fillId="0" borderId="0" xfId="0" applyFont="1" applyFill="1"/>
    <xf numFmtId="14" fontId="18" fillId="0" borderId="22" xfId="0" applyNumberFormat="1" applyFont="1" applyFill="1" applyBorder="1" applyAlignment="1">
      <alignment horizontal="center" vertical="center" wrapText="1"/>
    </xf>
    <xf numFmtId="0" fontId="18" fillId="0" borderId="22" xfId="0" applyFont="1" applyFill="1" applyBorder="1" applyAlignment="1">
      <alignment horizontal="left" vertical="center" wrapText="1"/>
    </xf>
    <xf numFmtId="0" fontId="18" fillId="0" borderId="22" xfId="0" applyFont="1" applyFill="1" applyBorder="1" applyAlignment="1">
      <alignment horizontal="center" vertical="center"/>
    </xf>
    <xf numFmtId="1" fontId="18" fillId="0" borderId="22" xfId="0" applyNumberFormat="1" applyFont="1" applyFill="1" applyBorder="1" applyAlignment="1">
      <alignment horizontal="center" vertical="center"/>
    </xf>
    <xf numFmtId="14" fontId="18" fillId="0" borderId="22" xfId="0" applyNumberFormat="1" applyFont="1" applyFill="1" applyBorder="1" applyAlignment="1">
      <alignment horizontal="center" vertical="center"/>
    </xf>
    <xf numFmtId="0" fontId="18" fillId="0" borderId="22" xfId="0" applyFont="1" applyFill="1" applyBorder="1" applyAlignment="1">
      <alignment vertical="center"/>
    </xf>
    <xf numFmtId="0" fontId="19" fillId="0" borderId="22" xfId="0" applyFont="1" applyFill="1" applyBorder="1" applyAlignment="1">
      <alignment vertical="center" wrapText="1"/>
    </xf>
    <xf numFmtId="0" fontId="19" fillId="0" borderId="39" xfId="0" applyFont="1" applyFill="1" applyBorder="1" applyAlignment="1">
      <alignment vertical="center"/>
    </xf>
    <xf numFmtId="14" fontId="19" fillId="0" borderId="39" xfId="0" applyNumberFormat="1" applyFont="1" applyFill="1" applyBorder="1" applyAlignment="1">
      <alignment horizontal="center" vertical="center" wrapText="1"/>
    </xf>
    <xf numFmtId="0" fontId="25" fillId="0" borderId="0" xfId="0" applyFont="1" applyFill="1" applyAlignment="1">
      <alignment vertical="center" wrapText="1"/>
    </xf>
    <xf numFmtId="0" fontId="21" fillId="0" borderId="22" xfId="0" applyFont="1" applyFill="1" applyBorder="1" applyAlignment="1">
      <alignment horizontal="center" vertical="center" wrapText="1"/>
    </xf>
    <xf numFmtId="0" fontId="19" fillId="0" borderId="22" xfId="0" applyFont="1" applyFill="1" applyBorder="1" applyAlignment="1">
      <alignment horizontal="justify" vertical="center" wrapText="1"/>
    </xf>
    <xf numFmtId="1" fontId="19" fillId="0" borderId="22" xfId="0" applyNumberFormat="1" applyFont="1" applyFill="1" applyBorder="1" applyAlignment="1">
      <alignment horizontal="center" vertical="center" wrapText="1"/>
    </xf>
    <xf numFmtId="14" fontId="19" fillId="0" borderId="22" xfId="0" applyNumberFormat="1" applyFont="1" applyFill="1" applyBorder="1" applyAlignment="1">
      <alignment horizontal="center" vertical="center" wrapText="1"/>
    </xf>
    <xf numFmtId="0" fontId="19" fillId="0" borderId="0" xfId="0" applyFont="1" applyFill="1" applyAlignment="1">
      <alignment vertical="center"/>
    </xf>
    <xf numFmtId="0" fontId="19" fillId="0" borderId="22" xfId="0" applyFont="1" applyFill="1" applyBorder="1" applyAlignment="1">
      <alignment horizontal="center" vertical="center"/>
    </xf>
    <xf numFmtId="0" fontId="2" fillId="5" borderId="34" xfId="0" applyFont="1" applyFill="1" applyBorder="1" applyAlignment="1">
      <alignment horizontal="center" vertical="center" wrapText="1"/>
    </xf>
    <xf numFmtId="0" fontId="2" fillId="5" borderId="45" xfId="0" applyFont="1" applyFill="1" applyBorder="1" applyAlignment="1">
      <alignment horizontal="center" vertical="center" wrapText="1"/>
    </xf>
    <xf numFmtId="0" fontId="48" fillId="2" borderId="30" xfId="0" applyFont="1" applyFill="1" applyBorder="1" applyAlignment="1">
      <alignment horizontal="center" vertical="center"/>
    </xf>
    <xf numFmtId="0" fontId="48" fillId="2" borderId="49" xfId="0" applyFont="1" applyFill="1" applyBorder="1" applyAlignment="1">
      <alignment horizontal="center" vertical="center"/>
    </xf>
    <xf numFmtId="0" fontId="40" fillId="11" borderId="0" xfId="0" applyFont="1" applyFill="1"/>
    <xf numFmtId="0" fontId="49" fillId="5" borderId="30" xfId="0" applyFont="1" applyFill="1" applyBorder="1" applyAlignment="1">
      <alignment horizontal="center" vertical="center" wrapText="1"/>
    </xf>
    <xf numFmtId="0" fontId="49" fillId="5" borderId="28" xfId="0" applyFont="1" applyFill="1" applyBorder="1"/>
    <xf numFmtId="0" fontId="49" fillId="5" borderId="28" xfId="0" applyFont="1" applyFill="1" applyBorder="1" applyAlignment="1">
      <alignment horizontal="center" vertical="center" wrapText="1"/>
    </xf>
    <xf numFmtId="0" fontId="49" fillId="5" borderId="28" xfId="0" applyFont="1" applyFill="1" applyBorder="1" applyAlignment="1">
      <alignment horizontal="justify" vertical="center" wrapText="1"/>
    </xf>
  </cellXfs>
  <cellStyles count="3">
    <cellStyle name="Hyperlink" xfId="2" xr:uid="{00000000-000B-0000-0000-000008000000}"/>
    <cellStyle name="Millares [0]" xfId="1" builtinId="6"/>
    <cellStyle name="Normal" xfId="0" builtinId="0"/>
  </cellStyles>
  <dxfs count="4">
    <dxf>
      <fill>
        <patternFill patternType="solid">
          <bgColor theme="2"/>
        </patternFill>
      </fill>
    </dxf>
    <dxf>
      <fill>
        <patternFill patternType="solid">
          <bgColor theme="2"/>
        </patternFill>
      </fill>
    </dxf>
    <dxf>
      <fill>
        <patternFill patternType="solid">
          <bgColor theme="2"/>
        </patternFill>
      </fill>
    </dxf>
    <dxf>
      <fill>
        <patternFill patternType="solid">
          <bgColor theme="5" tint="0.59999389629810485"/>
        </patternFill>
      </fill>
    </dxf>
  </dxfs>
  <tableStyles count="0" defaultTableStyle="TableStyleMedium2" defaultPivotStyle="PivotStyleLight16"/>
  <colors>
    <mruColors>
      <color rgb="FF4478C4"/>
      <color rgb="FFA9BFFC"/>
      <color rgb="FF7A8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pivotCacheDefinition" Target="pivotCache/pivotCacheDefinition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10</xdr:col>
      <xdr:colOff>1446680</xdr:colOff>
      <xdr:row>0</xdr:row>
      <xdr:rowOff>114301</xdr:rowOff>
    </xdr:from>
    <xdr:to>
      <xdr:col>12</xdr:col>
      <xdr:colOff>358775</xdr:colOff>
      <xdr:row>2</xdr:row>
      <xdr:rowOff>257175</xdr:rowOff>
    </xdr:to>
    <xdr:sp macro="" textlink="">
      <xdr:nvSpPr>
        <xdr:cNvPr id="14" name="3 Rectángulo redondeado">
          <a:extLst>
            <a:ext uri="{FF2B5EF4-FFF2-40B4-BE49-F238E27FC236}">
              <a16:creationId xmlns:a16="http://schemas.microsoft.com/office/drawing/2014/main" id="{555097EF-044C-AF48-BC8B-DB99206BDC9D}"/>
            </a:ext>
          </a:extLst>
        </xdr:cNvPr>
        <xdr:cNvSpPr/>
      </xdr:nvSpPr>
      <xdr:spPr>
        <a:xfrm>
          <a:off x="20506205" y="114301"/>
          <a:ext cx="2245845" cy="600074"/>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1</xdr:col>
      <xdr:colOff>1076325</xdr:colOff>
      <xdr:row>0</xdr:row>
      <xdr:rowOff>133350</xdr:rowOff>
    </xdr:from>
    <xdr:to>
      <xdr:col>10</xdr:col>
      <xdr:colOff>1019175</xdr:colOff>
      <xdr:row>2</xdr:row>
      <xdr:rowOff>114300</xdr:rowOff>
    </xdr:to>
    <xdr:sp macro="" textlink="">
      <xdr:nvSpPr>
        <xdr:cNvPr id="15" name="Rectángulo: esquinas redondeadas 3">
          <a:extLst>
            <a:ext uri="{FF2B5EF4-FFF2-40B4-BE49-F238E27FC236}">
              <a16:creationId xmlns:a16="http://schemas.microsoft.com/office/drawing/2014/main" id="{A6CAB75A-5CE6-D343-97FE-243E99CE6BBD}"/>
            </a:ext>
            <a:ext uri="{147F2762-F138-4A5C-976F-8EAC2B608ADB}">
              <a16:predDERef xmlns:a16="http://schemas.microsoft.com/office/drawing/2014/main" pred="{555097EF-044C-AF48-BC8B-DB99206BDC9D}"/>
            </a:ext>
          </a:extLst>
        </xdr:cNvPr>
        <xdr:cNvSpPr/>
      </xdr:nvSpPr>
      <xdr:spPr>
        <a:xfrm>
          <a:off x="2657475" y="133350"/>
          <a:ext cx="17421225" cy="4381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1266825</xdr:colOff>
      <xdr:row>1</xdr:row>
      <xdr:rowOff>0</xdr:rowOff>
    </xdr:from>
    <xdr:to>
      <xdr:col>10</xdr:col>
      <xdr:colOff>838200</xdr:colOff>
      <xdr:row>2</xdr:row>
      <xdr:rowOff>0</xdr:rowOff>
    </xdr:to>
    <xdr:sp macro="" textlink="">
      <xdr:nvSpPr>
        <xdr:cNvPr id="16" name="CuadroTexto 15">
          <a:extLst>
            <a:ext uri="{FF2B5EF4-FFF2-40B4-BE49-F238E27FC236}">
              <a16:creationId xmlns:a16="http://schemas.microsoft.com/office/drawing/2014/main" id="{3255821B-4992-C94D-B990-1C40C9C167ED}"/>
            </a:ext>
            <a:ext uri="{147F2762-F138-4A5C-976F-8EAC2B608ADB}">
              <a16:predDERef xmlns:a16="http://schemas.microsoft.com/office/drawing/2014/main" pred="{A6CAB75A-5CE6-D343-97FE-243E99CE6BBD}"/>
            </a:ext>
          </a:extLst>
        </xdr:cNvPr>
        <xdr:cNvSpPr txBox="1"/>
      </xdr:nvSpPr>
      <xdr:spPr>
        <a:xfrm>
          <a:off x="2847975" y="190500"/>
          <a:ext cx="1704975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800" b="1">
              <a:solidFill>
                <a:sysClr val="windowText" lastClr="000000"/>
              </a:solidFill>
              <a:latin typeface="Arial" panose="020B0604020202020204" pitchFamily="34" charset="0"/>
              <a:cs typeface="Arial" panose="020B0604020202020204" pitchFamily="34" charset="0"/>
            </a:rPr>
            <a:t>FORMATO</a:t>
          </a:r>
          <a:r>
            <a:rPr lang="es-CO" sz="1800" b="1" baseline="0">
              <a:solidFill>
                <a:sysClr val="windowText" lastClr="000000"/>
              </a:solidFill>
              <a:latin typeface="Arial" panose="020B0604020202020204" pitchFamily="34" charset="0"/>
              <a:cs typeface="Arial" panose="020B0604020202020204" pitchFamily="34" charset="0"/>
            </a:rPr>
            <a:t> DE IDENTIFICACIÓN Y </a:t>
          </a:r>
          <a:r>
            <a:rPr lang="es-CO" sz="1800" b="1">
              <a:solidFill>
                <a:sysClr val="windowText" lastClr="000000"/>
              </a:solidFill>
              <a:latin typeface="Arial" panose="020B0604020202020204" pitchFamily="34" charset="0"/>
              <a:cs typeface="Arial" panose="020B0604020202020204" pitchFamily="34" charset="0"/>
            </a:rPr>
            <a:t>SEGUIMIENTO A</a:t>
          </a:r>
          <a:r>
            <a:rPr lang="es-CO" sz="18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18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12</xdr:col>
      <xdr:colOff>349250</xdr:colOff>
      <xdr:row>0</xdr:row>
      <xdr:rowOff>9525</xdr:rowOff>
    </xdr:from>
    <xdr:to>
      <xdr:col>13</xdr:col>
      <xdr:colOff>1078151</xdr:colOff>
      <xdr:row>2</xdr:row>
      <xdr:rowOff>282001</xdr:rowOff>
    </xdr:to>
    <xdr:pic>
      <xdr:nvPicPr>
        <xdr:cNvPr id="18" name="Imagen 17">
          <a:extLst>
            <a:ext uri="{FF2B5EF4-FFF2-40B4-BE49-F238E27FC236}">
              <a16:creationId xmlns:a16="http://schemas.microsoft.com/office/drawing/2014/main" id="{97CB9120-0DBF-774B-ABE4-370F669DE32A}"/>
            </a:ext>
          </a:extLst>
        </xdr:cNvPr>
        <xdr:cNvPicPr>
          <a:picLocks noChangeAspect="1"/>
        </xdr:cNvPicPr>
      </xdr:nvPicPr>
      <xdr:blipFill>
        <a:blip xmlns:r="http://schemas.openxmlformats.org/officeDocument/2006/relationships" r:embed="rId1"/>
        <a:stretch>
          <a:fillRect/>
        </a:stretch>
      </xdr:blipFill>
      <xdr:spPr>
        <a:xfrm>
          <a:off x="22145625" y="9525"/>
          <a:ext cx="2316401" cy="716976"/>
        </a:xfrm>
        <a:prstGeom prst="rect">
          <a:avLst/>
        </a:prstGeom>
      </xdr:spPr>
    </xdr:pic>
    <xdr:clientData/>
  </xdr:twoCellAnchor>
  <xdr:twoCellAnchor>
    <xdr:from>
      <xdr:col>0</xdr:col>
      <xdr:colOff>481853</xdr:colOff>
      <xdr:row>0</xdr:row>
      <xdr:rowOff>0</xdr:rowOff>
    </xdr:from>
    <xdr:to>
      <xdr:col>1</xdr:col>
      <xdr:colOff>438711</xdr:colOff>
      <xdr:row>2</xdr:row>
      <xdr:rowOff>530469</xdr:rowOff>
    </xdr:to>
    <xdr:pic>
      <xdr:nvPicPr>
        <xdr:cNvPr id="2" name="x_Imagen 2_0">
          <a:extLst>
            <a:ext uri="{FF2B5EF4-FFF2-40B4-BE49-F238E27FC236}">
              <a16:creationId xmlns:a16="http://schemas.microsoft.com/office/drawing/2014/main" id="{B3B1FC4D-5267-8692-440F-437C5350459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81853" y="0"/>
          <a:ext cx="1536887" cy="989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1496785</xdr:colOff>
      <xdr:row>1</xdr:row>
      <xdr:rowOff>1</xdr:rowOff>
    </xdr:from>
    <xdr:to>
      <xdr:col>21</xdr:col>
      <xdr:colOff>997857</xdr:colOff>
      <xdr:row>2</xdr:row>
      <xdr:rowOff>0</xdr:rowOff>
    </xdr:to>
    <xdr:sp macro="" textlink="">
      <xdr:nvSpPr>
        <xdr:cNvPr id="8" name="CuadroTexto 7">
          <a:extLst>
            <a:ext uri="{FF2B5EF4-FFF2-40B4-BE49-F238E27FC236}">
              <a16:creationId xmlns:a16="http://schemas.microsoft.com/office/drawing/2014/main" id="{4E3D99FE-94F3-47D1-989E-6A0788A86C66}"/>
            </a:ext>
          </a:extLst>
        </xdr:cNvPr>
        <xdr:cNvSpPr txBox="1"/>
      </xdr:nvSpPr>
      <xdr:spPr>
        <a:xfrm>
          <a:off x="4807856" y="294822"/>
          <a:ext cx="20115894" cy="340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ysClr val="windowText" lastClr="000000"/>
              </a:solidFill>
              <a:latin typeface="Arial" panose="020B0604020202020204" pitchFamily="34" charset="0"/>
              <a:cs typeface="Arial" panose="020B0604020202020204" pitchFamily="34" charset="0"/>
            </a:rPr>
            <a:t>FORMATO</a:t>
          </a:r>
          <a:r>
            <a:rPr lang="es-CO" sz="2000" b="1" baseline="0">
              <a:solidFill>
                <a:sysClr val="windowText" lastClr="000000"/>
              </a:solidFill>
              <a:latin typeface="Arial" panose="020B0604020202020204" pitchFamily="34" charset="0"/>
              <a:cs typeface="Arial" panose="020B0604020202020204" pitchFamily="34" charset="0"/>
            </a:rPr>
            <a:t> DE IDENTIFICACIÓN Y </a:t>
          </a:r>
          <a:r>
            <a:rPr lang="es-CO" sz="2000" b="1">
              <a:solidFill>
                <a:sysClr val="windowText" lastClr="000000"/>
              </a:solidFill>
              <a:latin typeface="Arial" panose="020B0604020202020204" pitchFamily="34" charset="0"/>
              <a:cs typeface="Arial" panose="020B0604020202020204" pitchFamily="34" charset="0"/>
            </a:rPr>
            <a:t>SEGUIMIENTO A</a:t>
          </a:r>
          <a:r>
            <a:rPr lang="es-CO" sz="20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20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21</xdr:col>
      <xdr:colOff>440267</xdr:colOff>
      <xdr:row>0</xdr:row>
      <xdr:rowOff>85725</xdr:rowOff>
    </xdr:from>
    <xdr:to>
      <xdr:col>23</xdr:col>
      <xdr:colOff>630766</xdr:colOff>
      <xdr:row>2</xdr:row>
      <xdr:rowOff>200025</xdr:rowOff>
    </xdr:to>
    <xdr:sp macro="" textlink="">
      <xdr:nvSpPr>
        <xdr:cNvPr id="2" name="3 Rectángulo redondeado">
          <a:extLst>
            <a:ext uri="{FF2B5EF4-FFF2-40B4-BE49-F238E27FC236}">
              <a16:creationId xmlns:a16="http://schemas.microsoft.com/office/drawing/2014/main" id="{2819A261-7C54-4149-8434-7854285D27B1}"/>
            </a:ext>
          </a:extLst>
        </xdr:cNvPr>
        <xdr:cNvSpPr/>
      </xdr:nvSpPr>
      <xdr:spPr>
        <a:xfrm>
          <a:off x="27732567" y="85725"/>
          <a:ext cx="2679699" cy="723900"/>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2</xdr:col>
      <xdr:colOff>14515</xdr:colOff>
      <xdr:row>0</xdr:row>
      <xdr:rowOff>124581</xdr:rowOff>
    </xdr:from>
    <xdr:to>
      <xdr:col>21</xdr:col>
      <xdr:colOff>14515</xdr:colOff>
      <xdr:row>2</xdr:row>
      <xdr:rowOff>117021</xdr:rowOff>
    </xdr:to>
    <xdr:sp macro="" textlink="">
      <xdr:nvSpPr>
        <xdr:cNvPr id="6" name="Rectángulo: esquinas redondeadas 3">
          <a:extLst>
            <a:ext uri="{FF2B5EF4-FFF2-40B4-BE49-F238E27FC236}">
              <a16:creationId xmlns:a16="http://schemas.microsoft.com/office/drawing/2014/main" id="{A0266E35-E19D-5C46-87C3-FD05D4120B4A}"/>
            </a:ext>
          </a:extLst>
        </xdr:cNvPr>
        <xdr:cNvSpPr/>
      </xdr:nvSpPr>
      <xdr:spPr>
        <a:xfrm>
          <a:off x="3773715" y="124581"/>
          <a:ext cx="23533100" cy="60204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28575</xdr:colOff>
      <xdr:row>0</xdr:row>
      <xdr:rowOff>266701</xdr:rowOff>
    </xdr:from>
    <xdr:to>
      <xdr:col>20</xdr:col>
      <xdr:colOff>712108</xdr:colOff>
      <xdr:row>1</xdr:row>
      <xdr:rowOff>304800</xdr:rowOff>
    </xdr:to>
    <xdr:sp macro="" textlink="">
      <xdr:nvSpPr>
        <xdr:cNvPr id="7" name="CuadroTexto 6">
          <a:extLst>
            <a:ext uri="{FF2B5EF4-FFF2-40B4-BE49-F238E27FC236}">
              <a16:creationId xmlns:a16="http://schemas.microsoft.com/office/drawing/2014/main" id="{16D49DF7-F1F7-3F40-9C69-9492DF67D864}"/>
            </a:ext>
          </a:extLst>
        </xdr:cNvPr>
        <xdr:cNvSpPr txBox="1"/>
      </xdr:nvSpPr>
      <xdr:spPr>
        <a:xfrm>
          <a:off x="3787775" y="266701"/>
          <a:ext cx="22883133" cy="330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ysClr val="windowText" lastClr="000000"/>
              </a:solidFill>
              <a:latin typeface="Arial" panose="020B0604020202020204" pitchFamily="34" charset="0"/>
              <a:cs typeface="Arial" panose="020B0604020202020204" pitchFamily="34" charset="0"/>
            </a:rPr>
            <a:t>FORMATO</a:t>
          </a:r>
          <a:r>
            <a:rPr lang="es-CO" sz="2000" b="1" baseline="0">
              <a:solidFill>
                <a:sysClr val="windowText" lastClr="000000"/>
              </a:solidFill>
              <a:latin typeface="Arial" panose="020B0604020202020204" pitchFamily="34" charset="0"/>
              <a:cs typeface="Arial" panose="020B0604020202020204" pitchFamily="34" charset="0"/>
            </a:rPr>
            <a:t> DE IDENTIFICACIÓN Y </a:t>
          </a:r>
          <a:r>
            <a:rPr lang="es-CO" sz="2000" b="1">
              <a:solidFill>
                <a:sysClr val="windowText" lastClr="000000"/>
              </a:solidFill>
              <a:latin typeface="Arial" panose="020B0604020202020204" pitchFamily="34" charset="0"/>
              <a:cs typeface="Arial" panose="020B0604020202020204" pitchFamily="34" charset="0"/>
            </a:rPr>
            <a:t>SEGUIMIENTO A</a:t>
          </a:r>
          <a:r>
            <a:rPr lang="es-CO" sz="20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20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24</xdr:col>
      <xdr:colOff>542925</xdr:colOff>
      <xdr:row>0</xdr:row>
      <xdr:rowOff>57150</xdr:rowOff>
    </xdr:from>
    <xdr:to>
      <xdr:col>24</xdr:col>
      <xdr:colOff>2802729</xdr:colOff>
      <xdr:row>2</xdr:row>
      <xdr:rowOff>135058</xdr:rowOff>
    </xdr:to>
    <xdr:pic>
      <xdr:nvPicPr>
        <xdr:cNvPr id="10" name="Imagen 9">
          <a:extLst>
            <a:ext uri="{FF2B5EF4-FFF2-40B4-BE49-F238E27FC236}">
              <a16:creationId xmlns:a16="http://schemas.microsoft.com/office/drawing/2014/main" id="{A276519E-D990-CE43-AC4C-F8480FDB32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1645225" y="57150"/>
          <a:ext cx="2259804" cy="687508"/>
        </a:xfrm>
        <a:prstGeom prst="rect">
          <a:avLst/>
        </a:prstGeom>
      </xdr:spPr>
    </xdr:pic>
    <xdr:clientData/>
  </xdr:twoCellAnchor>
  <xdr:twoCellAnchor>
    <xdr:from>
      <xdr:col>0</xdr:col>
      <xdr:colOff>800965</xdr:colOff>
      <xdr:row>0</xdr:row>
      <xdr:rowOff>0</xdr:rowOff>
    </xdr:from>
    <xdr:to>
      <xdr:col>1</xdr:col>
      <xdr:colOff>974147</xdr:colOff>
      <xdr:row>3</xdr:row>
      <xdr:rowOff>142180</xdr:rowOff>
    </xdr:to>
    <xdr:pic>
      <xdr:nvPicPr>
        <xdr:cNvPr id="3" name="x_Imagen 2_0">
          <a:extLst>
            <a:ext uri="{FF2B5EF4-FFF2-40B4-BE49-F238E27FC236}">
              <a16:creationId xmlns:a16="http://schemas.microsoft.com/office/drawing/2014/main" id="{A8B22024-3446-A949-45CB-B6C7C6D233E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00965" y="0"/>
          <a:ext cx="1179801" cy="1029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ba  suarez" refreshedDate="45674.513781250003" createdVersion="8" refreshedVersion="8" minRefreshableVersion="3" recordCount="78" xr:uid="{CA1D88D9-0222-D54E-9C93-2A3AC90C0C8E}">
  <cacheSource type="worksheet">
    <worksheetSource ref="A6:R84" sheet="Form_RdC Ident_Espacios Part"/>
  </cacheSource>
  <cacheFields count="18">
    <cacheField name="Dependencia" numFmtId="0">
      <sharedItems containsBlank="1"/>
    </cacheField>
    <cacheField name="Nombre del espacio de participación" numFmtId="0">
      <sharedItems containsBlank="1" count="45">
        <m/>
        <s v="Retos de innovación"/>
        <s v="Grupos Focales trámites"/>
        <s v="Encuentro Nacional de Secretarios de Educación"/>
        <s v="Encuentro Nacional de Líderes de Inspección y Vigilancia"/>
        <s v="Encuentro Nacional de Líderes de Educación Inicial"/>
        <s v="Encuentro Intercambio de saberes Grupos étnicos (diseño e implementación)"/>
        <s v="Diálogo con regiones - universalización de la educación"/>
        <s v="Convocatoria ICT Training forColombian Teachers Corea 2024"/>
        <s v="Curso en ciberseguridad para mujeres"/>
        <s v="Estrategia MEN Territorio Creativo"/>
        <s v="Mesa Territorial para la construcción colectiva de Lineamientos Curriculares para la Formación Integral"/>
        <s v="Ferias de Nacional Servicio "/>
        <s v="Diálogo de Saberes Comité Técnico Nacional de Educación en el Océano "/>
        <s v="Mesa Académica Actualización Curricular Ciencias Sociales "/>
        <s v="Seminario Internacional de Formación Integral"/>
        <s v="1° Mesa técnica de Evaluación Formativa: Quiero Ser, Quiero Saber"/>
        <s v="Mesa de actualización curricular - Ley 2170"/>
        <s v="Encuentro Regional de Secretarios de Educación -Caribe"/>
        <s v="Encuentro Regional de Secretarios de Educación Amazonas-Oronoquía"/>
        <s v="Encuentro Regional de Secretarios de Educación Pacífico"/>
        <s v="Foro Educativo Nacional FEN2024"/>
        <s v="Ofertas Centros de Interés para la Formación Integral"/>
        <s v="Jornada Única y Jornada Escolar Complementaria"/>
        <s v="Componentes de la Jornada Única"/>
        <s v="Componente pedagógico de la Jornada Única"/>
        <s v="Mesas de concertación Sistema Integrados de Educación Media y Superior - SIMES Tolima (Chaparral)"/>
        <s v="Mesas de concertación Sistema Integrados de Educación Media y Superior - SIMES Tolima (Rioblanco)"/>
        <s v="Mesas de concertación Sistema Integrados de Educación Media y Superior - SIMES Catatumbo (Hacarí)"/>
        <s v="Mesas de concertación Sistema Integrados de Educación Media y Superior - SIMES Tolima (Ataco)"/>
        <s v="Mesas de concertación Sistema Integrados de Educación Media y Superior - SIMES Tolima (Planadas)"/>
        <s v="Mesas de concertación Sistema Integrados de Educación Media y Superior - SIMES Perija (municipio de Curumani)"/>
        <s v="Mesas de concertación Sistema Integrados de Educación Media y Superior - SIMES Perija (municipio de Becerril)"/>
        <s v="_x000a_Mesas de concertación Sistema Integrados de Educación Media y Superior - SIMES Triángulo de Telembí"/>
        <s v="_x000a_Mesas de concertación Sistema Integrados de Educación Media y Superior - SIMES Arauca -Tame"/>
        <s v="_x000a_Mesas de concertación Sistema Integrados de Educación Media y Superior - SIMES Chocó-Istmina"/>
        <s v="_x000a_Mesas de concertación Sistema Integrados de Educación Media y Superior - SIMES Guainía"/>
        <s v="_x000a_Mesas de concertación Sistema Integrados de Educación Media y Superior - SIMES Catatumbo (Tibú)"/>
        <s v="_x000a_Mesas de concertación Sistema Integrados de Educación Media y Superior - SIMES Guaviare"/>
        <s v="_x000a_Mesas de concertación Sistema Integrados de Educación Media y Superior - SIMES Casanare - Arauca"/>
        <s v="_x000a_Mesas de concertación Sistema Integrados de Educación Media y Superior - SIMESPacífico Nariñense"/>
        <s v="Mesas de concertación Sistema Integrados de Educación Media y Superior - SIMES Alto Sinú"/>
        <s v="Mesas de concertación Sistema Integrados de Educación Media y Superior - SIMES Catatumbo (El Cármen)"/>
        <s v="Mesas de concertación Sistema Integrados de Educación Media y Superior - SIMES Putumayo"/>
        <s v="Encuentros Regionales a Directivos y Pares Académicos"/>
      </sharedItems>
    </cacheField>
    <cacheField name="Objetivo del espacio de diálogo" numFmtId="0">
      <sharedItems containsBlank="1" longText="1"/>
    </cacheField>
    <cacheField name="Tipo" numFmtId="0">
      <sharedItems containsBlank="1"/>
    </cacheField>
    <cacheField name="Presencial" numFmtId="0">
      <sharedItems containsBlank="1"/>
    </cacheField>
    <cacheField name="Uso medios digitales" numFmtId="0">
      <sharedItems containsBlank="1"/>
    </cacheField>
    <cacheField name="Cantidad programada" numFmtId="0">
      <sharedItems containsString="0" containsBlank="1" containsNumber="1" containsInteger="1" minValue="1" maxValue="8"/>
    </cacheField>
    <cacheField name="Periodicidad" numFmtId="0">
      <sharedItems containsBlank="1"/>
    </cacheField>
    <cacheField name="Fecha realización _x000a_(dd/mm/aaaa)" numFmtId="0">
      <sharedItems containsDate="1" containsBlank="1" containsMixedTypes="1" minDate="2024-02-29T00:00:00" maxDate="2024-12-10T00:00:00"/>
    </cacheField>
    <cacheField name="Medio/ mecanismo de convocatoria" numFmtId="0">
      <sharedItems containsBlank="1"/>
    </cacheField>
    <cacheField name="Grupos de interés participante" numFmtId="0">
      <sharedItems containsBlank="1" longText="1"/>
    </cacheField>
    <cacheField name="No. Asistentes" numFmtId="0">
      <sharedItems containsString="0" containsBlank="1" containsNumber="1" containsInteger="1" minValue="11" maxValue="10000"/>
    </cacheField>
    <cacheField name="Ciclo de la gestión " numFmtId="0">
      <sharedItems containsBlank="1"/>
    </cacheField>
    <cacheField name="Tipo de conversación " numFmtId="0">
      <sharedItems containsBlank="1"/>
    </cacheField>
    <cacheField name="Presupuesto asociado" numFmtId="0">
      <sharedItems containsBlank="1" containsMixedTypes="1" containsNumber="1" containsInteger="1" minValue="0" maxValue="980000000"/>
    </cacheField>
    <cacheField name="Origen de los recursos" numFmtId="0">
      <sharedItems containsBlank="1"/>
    </cacheField>
    <cacheField name="Resultados del ejercicio" numFmtId="0">
      <sharedItems containsBlank="1" longText="1"/>
    </cacheField>
    <cacheField name="Soporte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ba  suarez" refreshedDate="45674.519879282409" createdVersion="8" refreshedVersion="8" minRefreshableVersion="3" recordCount="28" xr:uid="{377C24CF-9EE8-844D-B2A8-6ACD8EF8ECEE}">
  <cacheSource type="worksheet">
    <worksheetSource ref="A8:Z33" sheet="Form_RdC Ident_Instancias Part"/>
  </cacheSource>
  <cacheFields count="26">
    <cacheField name="Sector" numFmtId="0">
      <sharedItems/>
    </cacheField>
    <cacheField name="Dependencia" numFmtId="0">
      <sharedItems/>
    </cacheField>
    <cacheField name="Nombre de la Instancia de Participación" numFmtId="0">
      <sharedItems count="19">
        <s v="Sesiones ordinarias de la CONTCEPI"/>
        <s v="Subcomisión de la CONTCEPI para concertar los lineamientos de residencias escolares que atienden población indígena."/>
        <s v="Subcomités Técnicos del Comité Ejecutivo para la Atención y Reparación Integral a las Víctimas: Subcomité de Atención y Asistencia"/>
        <s v="Comité Técnico del Consejo Superior de Política Criminal"/>
        <s v="Comité sectorial de Gestión y Desempeño"/>
        <s v="Comité Institucional de Gestión y Desempeño"/>
        <s v="Mesa nacional de tránsito armónico"/>
        <s v="Mesa de Diversidad"/>
        <s v="CONTCEPI"/>
        <s v="Comité Interinstitucional de Coordinación de Control Interno"/>
        <s v="Comité Sectorial de Auditoria"/>
        <s v="Comisión Asesora para la enseñanza de la historia "/>
        <s v="Mesa de Acuerdo Nacional por la Educasción Superior (MAN+ES)"/>
        <s v="Estrategia HUB de innovación"/>
        <s v="Consejo Nacional de Discapacidad"/>
        <s v="Celebración del día de las maestras y maestros - Poder Pedagógico Popular: Profes que potencian la vida"/>
        <s v="Encuentro nacional de rectores de escuelas normales superiores"/>
        <s v="Día del Directivo Docente _ Liderazgos que transforman."/>
        <s v="NOCHE DE LA EXCELENCIA 2024 “Somos la Revolución del Cambio”. "/>
      </sharedItems>
    </cacheField>
    <cacheField name="Interna" numFmtId="0">
      <sharedItems containsBlank="1"/>
    </cacheField>
    <cacheField name="Externa" numFmtId="0">
      <sharedItems containsBlank="1"/>
    </cacheField>
    <cacheField name="Líder" numFmtId="0">
      <sharedItems containsBlank="1"/>
    </cacheField>
    <cacheField name="Asistente" numFmtId="0">
      <sharedItems containsBlank="1"/>
    </cacheField>
    <cacheField name="Entidad responsable de la Instancia" numFmtId="0">
      <sharedItems/>
    </cacheField>
    <cacheField name="Norma que ampara creación" numFmtId="0">
      <sharedItems containsBlank="1"/>
    </cacheField>
    <cacheField name="Objetivo de la instancia" numFmtId="0">
      <sharedItems longText="1"/>
    </cacheField>
    <cacheField name="Alcance" numFmtId="0">
      <sharedItems/>
    </cacheField>
    <cacheField name="Periodicidad" numFmtId="0">
      <sharedItems containsBlank="1"/>
    </cacheField>
    <cacheField name="Cantidad Programada" numFmtId="0">
      <sharedItems containsMixedTypes="1" containsNumber="1" containsInteger="1" minValue="1" maxValue="6"/>
    </cacheField>
    <cacheField name="Ciclo de la Gestión " numFmtId="0">
      <sharedItems containsBlank="1"/>
    </cacheField>
    <cacheField name="Tipo de conversación" numFmtId="0">
      <sharedItems/>
    </cacheField>
    <cacheField name="Grupos de interés al cual está dirigida" numFmtId="0">
      <sharedItems/>
    </cacheField>
    <cacheField name="¿Cuenta con Acta?" numFmtId="0">
      <sharedItems containsBlank="1"/>
    </cacheField>
    <cacheField name="Presencial" numFmtId="0">
      <sharedItems containsBlank="1"/>
    </cacheField>
    <cacheField name="Uso medios digitales" numFmtId="0">
      <sharedItems containsBlank="1"/>
    </cacheField>
    <cacheField name="Fecha realización _x000a_(dd/mm/aaaa)" numFmtId="0">
      <sharedItems containsDate="1" containsBlank="1" containsMixedTypes="1" minDate="2024-02-26T00:00:00" maxDate="2024-10-26T00:00:00"/>
    </cacheField>
    <cacheField name="Medio/ mecanismo de promoción y/o convocatoria" numFmtId="0">
      <sharedItems containsBlank="1"/>
    </cacheField>
    <cacheField name="No. Asistentes" numFmtId="0">
      <sharedItems containsBlank="1" containsMixedTypes="1" containsNumber="1" containsInteger="1" minValue="8" maxValue="120"/>
    </cacheField>
    <cacheField name="Presupuesto asociado" numFmtId="0">
      <sharedItems containsBlank="1" containsMixedTypes="1" containsNumber="1" containsInteger="1" minValue="539808" maxValue="1400000000"/>
    </cacheField>
    <cacheField name="Origen de los recursos" numFmtId="0">
      <sharedItems containsBlank="1"/>
    </cacheField>
    <cacheField name="Resultados del ejercicio" numFmtId="0">
      <sharedItems containsBlank="1" longText="1"/>
    </cacheField>
    <cacheField name="Soporte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8">
  <r>
    <m/>
    <x v="0"/>
    <m/>
    <m/>
    <m/>
    <m/>
    <m/>
    <m/>
    <m/>
    <m/>
    <m/>
    <m/>
    <m/>
    <m/>
    <m/>
    <m/>
    <m/>
    <m/>
  </r>
  <r>
    <s v="Subdirección de Desarrollo organizacional"/>
    <x v="1"/>
    <s v="Desde el Modelo Integrado de Planeación y Gestión MIPG, se promueve el desarrollo de mecanismos de experimentación e innovación para proporcionar soluciones efectivas, que permitan orientar la gestión al servicio de los ciudadanos. En razón a lo anterior, y en el marco de la gestión y la innovación, los espacios de innovación permitirán introducir a los servidores y demás actores del sector descubrir nuevas posibilidades para resolver problemas y mejorar el ciclo de la política pública. "/>
    <s v="Grupo focal"/>
    <s v="X"/>
    <m/>
    <n v="1"/>
    <s v="Semestral"/>
    <d v="2024-06-06T00:00:00"/>
    <s v="Por definir"/>
    <s v="Entidades Del Sector Educación;Comunidad Educativa;"/>
    <n v="20"/>
    <s v="Todas las fases"/>
    <s v="Académicas_x000a_"/>
    <s v="NA"/>
    <s v="NA"/>
    <s v="En el marco de Mesa Sectorial Gestión del Conocimiento y la Innovación se realizaron las siguientes actividades:_x000a_•_x0009_Presentación de los gestores de conocimiento de las EAV´S _x000a_•_x0009_Conformación Mesa Sectorial de Gestión del Conocimiento_x000a_•_x0009_Medición Política de Gestión del Conocimiento_x000a_•_x0009_Lineamientos Plan de Trabajo Mesa Sectorial Gestión del Conocimiento_x000a_Finalmente, se presentaron los indices de  desempeño evaluados en la Política_x000a_•_x0009_Planeación de la gestión del conocimiento Y la innovación_x000a_•_x0009_Generación y producción del conocimiento_x000a_•_x0009_Generación de herramientas de uso y apropiación del conocimiento_x000a_•_x0009_Generación de una cultura de propicia para la gestión del conocimiento y la innovación"/>
    <s v="Presentación Mesa Sectorial Gestión del Conocimiento y la Innovación "/>
  </r>
  <r>
    <s v="Subdirección de Desarrollo Organizacional "/>
    <x v="2"/>
    <s v="Identificar necesidades de mejora sobre los trámites del Ministerio de Educación más solicitados por los ciudadanos así como evaluar la satisfacción de los usuarios sobre las mejoras ya implementadas sobre los trámites"/>
    <s v="Grupo focal"/>
    <m/>
    <s v="x"/>
    <n v="4"/>
    <s v="Semestral"/>
    <s v="29/10/2024_x000a_01/11/2024"/>
    <s v="Virtual"/>
    <s v="Equipos de Trabajo;Empleados;"/>
    <n v="45"/>
    <s v="Todas las fases"/>
    <s v="Estratégicas"/>
    <s v="NA"/>
    <s v="NA"/>
    <s v="Durante el tercer trimestre, se realizaron cuatro grupos focales orientados al proceso de Registro Calificado, en los cuales participaron 46 representantes de diversas instituciones de educación superior. El objetivo principal de estas sesiones fue comprender, desde la perspectiva de las IES, las dificultades y áreas de mejora asociadas al trámite. La información recopilada se utilizará como insumo clave para las mejoras en curso del Sistema de Aseguramiento de la Calidad."/>
    <s v="Presentación Grupo Focal Convalidaciones de Estudios de Educación Preescolar básica y media"/>
  </r>
  <r>
    <s v="Subdirección de Desarrollo Organizacional "/>
    <x v="2"/>
    <s v="Identificar necesidades de mejora sobre los trámites del Ministerio de Educación más solicitados por los ciudadanos así como evaluar la satisfacción de los usuarios sobre las mejoras ya implementadas sobre los trámites"/>
    <s v="Grupo focal"/>
    <s v="X"/>
    <m/>
    <n v="2"/>
    <s v="Semestral"/>
    <d v="2024-07-21T00:00:00"/>
    <s v="Virtual"/>
    <s v="Equipos de Trabajo;Empleados;"/>
    <n v="22"/>
    <s v="Todas las fases"/>
    <s v="Estratégicas"/>
    <s v="NA"/>
    <s v="NA"/>
    <s v="Se realizó grupo focal en articulación con la Dirección de Calidad para la Educación Preescolar Básica y Media y Subdirección de Desarrollo Organizacional en donde se aclararon dudas de aspectos generales del trámite de convalidación de estudios de educación preescolar básica y media. También se midió la percepción de los usuarios frente al trámite y las oportunidades de mejora."/>
    <s v="Presentación Grupo Focal Convalidaciones de Estudios de Educación Preescolar bárica y media"/>
  </r>
  <r>
    <s v="Subdirección de Fortalecimiento Institucional"/>
    <x v="3"/>
    <s v="Promover un diálogo para la armonización e inclusión de las apuestas de educación expuestas en el Plan Nacional de Desarrollo, en los futuros planes de desarrollo territorial 2024-2027."/>
    <s v="Conversatorio"/>
    <s v="X"/>
    <m/>
    <n v="1"/>
    <s v="Anual"/>
    <s v="22 - 24 de Febrero de 2024"/>
    <s v="Correo institucional, chat de whatsapp"/>
    <s v="Entidades Del Sector Educación;Poder Ejecutivo;"/>
    <n v="296"/>
    <s v="3. Implementación"/>
    <s v="Estratégicas"/>
    <n v="980000000"/>
    <s v="C-2201-0700-24-20203F-2201089-02"/>
    <s v="El Encuentro Nacional de Secretarios de Educación; desarrollado en la ciudad de Villa de leyva, se logró realizar un diálogo con las ETC para trazar metas medibles para garantizar el mejoramiento de la calidad educativa. Tambien se realizó el ejercicio de armonización de las apuestas en educación; el MEN socializó las apuestas del PND e invitó a los secretarios de educación para armonizar las bases de los planes de desarrollo territorial 2024 – 2027. Finalmente se socializaron de estrategias: Ley Estatutaria, Poder Pedagógico Popular, INSOR, y conectividad escolar._x000a_Se hizo entrega a través de un amatriz de las apuestas en educación de las Entidades Territoriales Certificadas, cruzadas con las apuestas en educación del Plan Nacional de Desarrollo."/>
    <s v="1. Invitación_x000a_2.  Agenda_x000a_3. Lista de asistencia_x000a_4. Memoria Gráfica_x000a_5. Informe"/>
  </r>
  <r>
    <s v="Subdirección de Fortalecimiento Institucional"/>
    <x v="4"/>
    <s v="Fortalecer el proceso de Inspección y Vigilancia de las Entidades Territoriales Certificadas para garantizar su calidad y eficiencia en la vigilancia y control sobre la prestación del servicio en los establecimientos de educación inicial, preescolar, básica y media y en los de educación para el trabajo y desarrollo humano que operan en su jurisdicción, a través de un espacio de diálogo._x000a_"/>
    <s v="Reunión en Teams"/>
    <s v="X"/>
    <m/>
    <n v="1"/>
    <s v="Semestral"/>
    <s v="13 de febrero de 2024"/>
    <s v="Correo institucional, chat de whatsapp"/>
    <s v="Entidades Del Sector Educación;Poder Ejecutivo;"/>
    <n v="340"/>
    <s v="3. Implementación"/>
    <s v="Estratégicas"/>
    <s v="No aplica"/>
    <s v="No aplica"/>
    <s v="Se socializó con los líderes de Inspección y Vigilancia y sus equipos el Ciclo para la formulación y ejecución del Plan Operativo Anual de Inspección y Vigilancia, así como los instrumentos implementados para la consolidación y reporte de la información pertinente."/>
    <s v="https://mineducaciongovco.sharepoint.com/:f:/r/sites/ParticipacionCiudadana/Documentos%20compartidos/PC%202024/Seguimiento/Espacios%202024/Encuentro%20Nacional%20de%20L%C3%ADderes%20de%20Inspecci%C3%B3n%20y%20Vigilancia/Febrero?csf=1&amp;web=1&amp;e=C2BZdo_x000a__x000a_1. Invitación_x000a_2. Agenda_x000a_3. Presentacion_x000a_4, Grabación_x000a_5. Listado de Asistencia"/>
  </r>
  <r>
    <s v="Subdirección de Fortalecimiento Institucional"/>
    <x v="4"/>
    <s v="Fortalecer el proceso de Inspección y Vigilancia de las Entidades Territoriales Certificadas para garantizar su calidad y eficiencia en la vigilancia y control sobre la prestación del servicio en los establecimientos de educación inicial, preescolar, básica y media y en los de educación para el trabajo y desarrollo humano que operan en su jurisdicción, a través de un espacio de diálogo._x000a_"/>
    <s v="Reunión en Teams"/>
    <s v="X"/>
    <m/>
    <n v="1"/>
    <s v="Semestral"/>
    <s v="21 de junio de 2024"/>
    <s v="Correo institucional, chat de whatsapp"/>
    <s v="Entidades Del Sector Educación;Poder Ejecutivo;"/>
    <n v="340"/>
    <s v="3. Implementación"/>
    <s v="Estratégicas"/>
    <s v="No aplica"/>
    <s v="No aplica"/>
    <s v="Se socializó con los líderes de Inspección y Vigilancia y sus equipos el Ciclo para la formulación y ejecución del Plan Operativo Anual de Inspección y Vigilancia, así como los instrumentos implementados para la consolidación y reporte de la información pertinente."/>
    <s v="_x000a_https://mineducaciongovco.sharepoint.com/:f:/r/sites/ParticipacionCiudadana/Documentos%20compartidos/PC%202024/Seguimiento/Espacios%202024/Encuentro%20Nacional%20de%20L%C3%ADderes%20de%20Inspecci%C3%B3n%20y%20Vigilancia/Junio?csf=1&amp;web=1&amp;e=xzzKCn_x000a__x000a_1. Invitación_x000a_2. Agenda_x000a_3. Presentacion_x000a_4, Grabación_x000a_5. Listado de Asistencia"/>
  </r>
  <r>
    <s v="Dirección de Primera Infancia Ministerio de Educación Nacional"/>
    <x v="5"/>
    <s v="A partir de los dialogos con las regiones concretar las metas y rutas de universalización de la educación inicial en el marco de la atención integral con enfoque territorial."/>
    <s v="Conversatorio"/>
    <s v="X"/>
    <m/>
    <n v="2"/>
    <s v="Semestral"/>
    <s v="25 y 26 Abril de 2024_x000a__x000a_Diciembre de 2024"/>
    <s v="Correo institucional, chat de whatsapp"/>
    <s v="Alta  Dirección;Comunidad Educativa;Grupos Que Lideran Espacios de Diálogo y Concertación;Entidades Del Sector Educación;Equipos de Trabajo;Empleados;"/>
    <n v="123"/>
    <s v="Fase 2 y 3"/>
    <s v="Estratégicas"/>
    <n v="213947999"/>
    <s v="C-2201-0700-20-20203A-2201089-02"/>
    <s v="El encuentro de líderes de educación inicial, se llevo acabo los días 25 y 26  de abril del 2024, en la ciudad de Bogotá, con el fin de promover el intercambio de experiencias y desarrollo de capacidades en la gestión de la universalización de la Educación Inicial con calidad a nivel territorial. En el espacio se convocaron a las 97 SEC, pero solo asistieron 93 Secretarias de educación certificadas, donde de se dió cumplimiento al objetivo de intercambio de experiencias territoriales y se promovió el desarrollo de capacidades en algunos campos, igualmente se identificaron algunas propuestas territoriales como insumo para esbozar Ruta de Trabajo 2024._x000a__x000a_El encuentro programado para el mes de diciembre, no se realizó "/>
    <s v="Presentación, Agenda, Listados de asistencias y correo con la invitación"/>
  </r>
  <r>
    <s v="Dirección de Primera Infancia Ministerio de Educación Nacional"/>
    <x v="6"/>
    <s v="Intercambio de saberes del proceso de construcción de las estrategias educativas en educación inicial rural en el país. _x000a_"/>
    <s v="Conversatorio"/>
    <s v="X"/>
    <m/>
    <n v="1"/>
    <s v="Anual"/>
    <s v="Noviembre de 2024"/>
    <s v="Por definir"/>
    <s v="Organización Social;Comunidad Educativa;Equipos de Trabajo;Grupos Que Lideran Espacios de Diálogo y Concertación;Entidades Del Sector Educación;Alta  Dirección;Empleados;"/>
    <n v="70"/>
    <s v="Fase 1, 2 y 3"/>
    <s v="Estratégicas"/>
    <n v="180000000"/>
    <s v="C-2201-0700-20-20203F-2201089-0201"/>
    <s v="Mediante préstamo No 4902/OC-CO con el Banco Interamericano de Desarrollo(BID), se celebra el contrato CO1.PCCNTR.6909060CO1 con la Fundación Mujer Con Valor en octubre de 2024, con el objeto de Diseñar el programa de formación con enfoque étnico diferencial Negro, Afrocolombiano, Raizal y Palenquero dirigido maestros, maestras, etnoeducadores, madres y padres comunitarios, sabedores y sabedoras que atienden a niños y niñas de primera infancia. La ejecución de este contrato inicia con la construcción de manera participativa de los referentes necesarios para la creación de un programa de formación docente que integre saberes ancestrales, cosmovisiones y prácticas culturales de la comunidad NARP, asegurando la participación activa de todos los actores involucrados en la educación de la primera infancia. De acuerdo con la propuesta del operador, se definió la Ruta de trabajo con la metodología de los espacios de construcción colectiva, desarrollada en los meses de octubre y noviembre que incluyó 2 sesiones presenciales con la comunidad educativa (Maestros y maestras, estudiantes de Instituciones Educativas, lideres y lideresas, sabedores y sabedoras),  para la recolección de información y acuerdos para la construcción del programa de formación a maestros y maestras. Estos encuentros se desarrollaron de manera itinerante en territorios diversos (Timbiqui, Patía y Popayán en el departamento del Cauca, buenaventura en el departamento del valle del cauca). Los encuentros incluyen las siguientes actividades: _x000a_1: Diagnóstico Participativo: Introducción, Olla Comunitaria, Mapeo de Saberes Ancestrales, Análisis de Contexto, Cierre y Agradecimientos._x000a_2: Diseño Participativo: Introducción,Talleres Colaborativos, Validación colectiva, Validación con la comunidad, Cierre y compromisos. _x000a_Se definió como herramienta para la recolección de la información un cuestionario que busca conocer las necesidades educativas, las prácticas culturales y los saberes ancestrales de cada comunidad. Las respuestas, asi como los encuentros, fueron fundamentales para cocrear el programa de formación que responda a la realidad de cada contexto._x000a_"/>
    <s v="* Estudio Previo_x000a_* Propuesta Fundación Mujer con Valor_x000a_* Contrato CO1.PCCNTR.6909060CO1_x000a_* Propuesta Programa de Formación_x000a_"/>
  </r>
  <r>
    <s v="Dirección de Primera Infancia Ministerio de Educación Nacional"/>
    <x v="7"/>
    <s v="Avanzar en la gestión de condiciones territoriales para ampliar la cobertura para la universalización de garantizar una educación inicial en el marco de la atención integral a niñas y niños en los grados de prejardín, jardín y transición. Soledad(Atlántico)"/>
    <s v="Conversatorio"/>
    <s v="X"/>
    <s v="x"/>
    <n v="1"/>
    <s v="Anual"/>
    <s v="Marzo de 2024"/>
    <s v="Por definir"/>
    <s v="Alta  Dirección;Empleados;Establecimientos Prestadores Del Servicio Educativo;Equipos de Trabajo;Comunidad Educativa;"/>
    <n v="35"/>
    <s v="Fase 1, 2 y 3"/>
    <s v="Estratégicas"/>
    <n v="0"/>
    <s v="Asistencia Tecnica"/>
    <s v="En el marco de la implementación del Convenio ICBF - MEN No 01015792023 de 2023, celebrado con el objetivo de lograr la atención y gestión de la universalización progresiva de la educación inicial en el marco de la atención integral, de acuerdo con el plan de trabajo previsto para el 2024. se realizaron mesas técnicas de trabajo con el fin de avanzar en las construcciones técnicas, las gestiones territoriales y el acompañamiento a los avances en la implementación de los 78 Centros de Educación Inicial -CEI en 14 ETC y 29 municipios. Los Centros de Educación Inicial - CEI se conciben como un servicio de educación público, en el marco de la atención integral a las niñas y niños desde la gestación hasta los 6 años.   Este servicio se caracteriza por movilizar la complementariedad y simultaneidad del Sector de la Igualdad y la Equidad representado por el ICBF, y el Sector Educación, liderado por el Ministerio de Educación Nacional en articulación con las Secretarías de Educación, para brindar una oferta educativa conjunta y armonizada, que impulse y asegure trayectorias educativas completas, pertinentes y continuas desde la educación inicial. Bajo la perspectiva de la atención conjunta, los CEI integran los dos ciclos de la educación inicial y consideran el ciclo 1, centrado en la atención de niñas y niños entre 0 hasta antes de cumplir los 3 años y el ciclo 2 desde los 3 años hasta antes de cumplir los 6 años en prejardín, jardín y transición. Se la focalización y acuerdos alcanzados para consolidar y fortalecer el Centro de Educación Inicial (CEI) de Soledad, Atlántico."/>
    <s v="Documento Borrador Ruta técnica y operativa CEI MEN-ICBF 29.2.24_x000a__x000a_Plan de acción convenio"/>
  </r>
  <r>
    <s v="Oficina de Innovación Educativa con uso de nuevas tecnologías"/>
    <x v="8"/>
    <s v="Reconocer e incentivar el trabajo realizado por los docentes de aula de las instituciones educativas oficiales, con la inclusión de prácticas innovadoras, contribuyendo en mejorar las habilidades y destrezas de los estudiantes en el uso, apropiación y aprovechamiento de las TIC en actividades pedagógicas, así como el abordaje de problemáticas del contexto. De esta manera, se fortalece tanto la formación de los docentes colombianos como el proceso educativo de los estudiantes."/>
    <s v="Convocatoria"/>
    <s v=" "/>
    <s v="x"/>
    <n v="1"/>
    <s v="Anual"/>
    <s v="Febrero de 2024_x000a__x000a_Abril de 2024"/>
    <s v="Correo electrónico_x000a_chat de whatsapp_x000a_Web de la entidad_x000a_Redes sociales"/>
    <s v="Entidades Del Sector Educación_x000a_Establecimientos Prestadores Del Servicio Educativo_x000a_Comunidad Educativa"/>
    <n v="208"/>
    <s v="3. Implementación"/>
    <s v="Académicas"/>
    <n v="78000000"/>
    <s v="Inversión_x000a_C-2201-0700-20-20204B-2201089-02"/>
    <s v="El Ministerio de Educación de Colombia y la Oficina Metropolitana de Educación de Incheon realizan el programa de entrenamiento destinado a docentes oficiales, seleccionados a través de la convocatoria abierta denominada “ICT Training for Colombian Teachers”, iniciativa que se ha venido trabajando desde el año 2007. Por lo anterior durante el primer trimestre de 2024, la Oficina de Innovación Educativa. realizó la convocatoria para la presente vigencia, con una de las siguientes categorías de participación: 1) Metodologías de aprendizaje activo en entornos rurales mediante el uso pedagógico de las TIC con enfoque étnico o para la lucha contra el cambio climático. 2) Enfoque STEM+ e inteligencia Artificial. 3) Proyectos de IE del nodo LEAD en las aulas donadas por el Gobierno de Corea: Se inscribieron 208 docentes oficiales y fueron seleccionados 19 como becarios para este programa de entrenamiento."/>
    <s v="EVIDENCIAS_x000a_1) Terminos_Condiciones_x000a_2) Rubrica_Evaluada_2024_x000a_3) Resultado General del proceso de evaluación_x000a_4) Preseleccionados"/>
  </r>
  <r>
    <s v="Oficina de Innovación Educativa con uso de nuevas tecnologías"/>
    <x v="9"/>
    <s v="El Ministerio de Educación Nacional, en alianza con Microsoft, convoca a las mujeres del país a capacitarse en Ciberseguridad para ampliar sus expectativas laborales, minimizar la brecha de conocimiento y aumentar las oportunidades en la industria."/>
    <s v="Convocatoria"/>
    <s v=" "/>
    <s v="x"/>
    <n v="1"/>
    <s v="Anual"/>
    <d v="2024-02-29T00:00:00"/>
    <s v="Web de la entidad_x000a_Redes sociales_x000a_Periódicos regionales_x000a_Mensaje en televisión_x000a_Correo electrónico"/>
    <s v="Entidades Del Sector Educación_x000a_Establecimientos Prestadores Del Servicio Educativo_x000a_Comunidad Educativa"/>
    <n v="10000"/>
    <s v="3. Implementación"/>
    <s v="Académicas"/>
    <s v="                                                   -"/>
    <s v="No aplica"/>
    <s v="El Ministerio de Educación Nacional, en alianza con Microsoft, abrió las inscripciones para el &quot;Curso en ciberseguridad para mujeres&quot;, hasta el 29 de febrero de 2024 en el sitio de Womcy Training Centera través del siguiente enlace: https://womcytrainingcenter.org/account/?action=register. Aquellas que completen el curso recibirán un beneficio adicional: un comprobante para obtener la certificación SC - 900 Microsoft Security, Compliance, and Identity -SCI (Seguridad, cumplimiento normativo y conceptos de identidad), de manera 100% gratuita. Además, las participantes del programa tendrán acceso a sesiones de tutoría para desarrollar habilidades blandas, como la creación del perfil curricular y de LinkedIn."/>
    <s v="EVIDENCIAS_x000a_Publicacion curso gratuito de ciberseguridad"/>
  </r>
  <r>
    <s v="Oficina de Innovación Educativa con uso de nuevas tecnologías"/>
    <x v="10"/>
    <s v="Estrategia de innovación diseñada para brindar herramientas y cocrear soluciones a los desafíos del sector educativo, que responde a la necesidad de integrar la innovación en los retos de la cotidianidad, en el lenguaje, en las relaciones y en todos los desafíos que nos demandan desaprender y aprender para transformarnos rápidamente, leyendo el cambio en el contexto y anticipándonos al mismo de manera crítica y creativa, fortaleciendo nuestra capacidad para generar nuevos conocimientos"/>
    <s v="Laboratorio"/>
    <s v=" "/>
    <s v="x"/>
    <n v="1"/>
    <s v="Anual"/>
    <d v="2024-03-31T00:00:00"/>
    <s v="Correo electrónico_x000a_Web de la entidad_x000a_Redes sociales"/>
    <s v="Entidades Del Sector Educación_x000a_Establecimientos Prestadores Del Servicio Educativo_x000a_Comunidad Educativa"/>
    <n v="47"/>
    <s v="3. Implementación"/>
    <s v="Académicas"/>
    <n v="29000000"/>
    <s v="Inversión_x000a_C-2201-0700-20-20204B-2201089-02"/>
    <s v="Durante el primer trimestre de 2024, la oficina de innovación educativa con uso de nuevas tecnologías, desarrolló la encuesta de diagnóstico con el objetivo de indagar a nuestras partes interesadas acerca de las necesidades de los espacios de cocreación para resolver retos relevantes para resolver a través de innovación educativa. Los resultados de esta medición se tabularon y se tomaron como insumo para formular el Plan de trabajo de la estrategia institucional de innovación &quot;MEN Territorio Creativo&quot; ._x000a_Este instrumento fue publicado para el diligenciamiento, en la sección &quot;colaboración e innovación abierta&quot; del Menú Participa del Portal Institucional de la entidad._x000a__x000a_Durante el segundo trimestre del 2024, se avanzó en la versión final del documento: Plan de trabajo Colaboración e Innovación Abierta, y se publicó en el menú participa, adicionalmente se realizó el lanzamiento del Hub de Innovación , en los que participaron los grupos de valor en la co-creación de programas de formación docente, el objetivo del taller se desarrolló con el fin de diseñar programas formativos innovadores y disruptivos enlas temáticas de Alfabetización Digital, Uso deHerramientas Digitales para la Práctica Docente, yHerramientas de Evaluación y Seguimiento, identificadascomo prioritarias en la fase de diagnóstico._x000a__x000a_El taller se basó en principios de Design Thinking,Brainstorming y SCAMPER para fomentar la creatividad yla colaboración. Se utilizaron dinámicas participativas yherramientas de trabajo en equipo para garantizar una experiencia dinámica y productiva._x000a_"/>
    <s v="EVIDENCIAS: _x000a_Plan de Trabajo versión final_x000a_Pieza comunicativa de convocatoria_x000a_Documento taller de co-creación Hub de Innovación_x000a_Resultados taller de co-creación Hub de innovación"/>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4-03T00:00:00"/>
    <s v="SGDEA_x000a_Correo Electrónico_x000a_Llamada telefónica_x000a_WhatsApp"/>
    <s v="Secretarios de Educación, Líderes de Calidad, Docentes y Directivos Docentes, Estudiantes y Padres de familia"/>
    <n v="46"/>
    <s v="3. Implementación"/>
    <s v="Estratégicas"/>
    <n v="11960974"/>
    <s v="Recursos de Inversión_x000a_C-2201-0700-20-20203B-2201089-02"/>
    <s v="_x000a_La Mesa Territorial para la construcción colectiva de Lineamientos Curriculares para la Formación Integral  se llevo a cabo en la ciudad de Tunja y contó con la participación de docentes, directivos docentes, estudiantes de media, padres de familia y funcionarios de las ETC de  Boyacá, Sogamoso, Tunja y Duitama en donde se recogieron insumos en relación con experiencias de los territorios que aporten a la construcción colectiva de los lineamientos curriculares para la formación integral. "/>
    <s v="Relatoría 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4-10T00:00:00"/>
    <s v="SGDEA_x000a_Correo Electrónico_x000a_Llamada telefónica_x000a_WhatsApp"/>
    <s v="Secretarios de Educación, Líderes de Calidad, Docentes y Directivos Docentes, Estudiantes y Padres de familia"/>
    <n v="90"/>
    <s v="3. Implementación"/>
    <s v="Estratégicas"/>
    <n v="12703898"/>
    <s v="Recursos de Inversión_x000a_C-2201-0700-20-20203B-2201089-02"/>
    <s v="La Mesa Territorial para la construcción colectiva de Lineamientos Curriculares para la Formación Integral  se llevo a cabo en la ciudad de Manizales y contó con la participación de docentes, directivos docentes, estudiantes de media, padres de familia y funcionarios de la ETC  de Caldas y sus municipios  en donde se recogieron insumos en relación con experiencias del territorio que aportan a la construcción colectiva de los lineamientos curriculares para la formación integral. "/>
    <s v="Relatoría 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4-10T00:00:00"/>
    <s v="SGDEA_x000a_Correo Electrónico_x000a_Llamada telefónica_x000a_WhatsApp"/>
    <s v="Secretarios de Educación, Líderes de Calidad, Docentes y Directivos Docentes, Estudiantes y Padres de familia"/>
    <n v="62"/>
    <s v="3. Implementación"/>
    <s v="Estratégicas"/>
    <n v="13715632"/>
    <s v="Recursos de Inversión_x000a_C-2201-0700-20-20203B-2201089-02"/>
    <s v="La Mesa Territorial para la construcción colectiva de Lineamientos Curriculares para la Formación Integral  se llevo a cabo en la ciudad de Mocoa y contó con la participación de docentes, directivos docentes, estudiantes de media, padres de familia y funcionarios de la ETC Putumayo en donde se recogieron insumos en relación con experiencias del territorio que aportan a la construcción colectiva de los lineamientos curriculares para la formación integral. "/>
    <s v="Relatoría 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4-17T00:00:00"/>
    <s v="SGDEA_x000a_Correo Electrónico_x000a_Llamada telefónica_x000a_WhatsApp"/>
    <s v="Secretarios de Educación, Líderes de Calidad, Docentes y Directivos Docentes, Estudiantes y Padres de familia"/>
    <n v="85"/>
    <s v="3. Implementación"/>
    <s v="Estratégicas"/>
    <n v="11385126"/>
    <s v="Recursos de Inversión_x000a_C-2201-0700-20-20203B-2201089-02"/>
    <s v="La Mesa Territorial para la construcción colectiva de Lineamientos Curriculares para la Formación Integral  se llevo a cabo en la ciudad de Bucaramanga y contó con la participación de docentes, directivos docentes, estudiantes de media, padres de familia y funcionarios de la ETC Bucaramanga en donde se recogieron insumos en relación con experiencias del territorio que aportan a la construcción colectiva de los lineamientos curriculares para la formación integral. _x000a_"/>
    <s v="Relatoria_x000a_Listado de asistencia_x000a_Evaluació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4-17T00:00:00"/>
    <s v="SGDEA_x000a_Correo Electrónico_x000a_Llamada telefónica_x000a_WhatsApp"/>
    <s v="Secretarios de Educación, Líderes de Calidad, Docentes y Directivos Docentes, Estudiantes y Padres de familia"/>
    <n v="41"/>
    <s v="3. Implementación"/>
    <s v="Estratégicas"/>
    <n v="12155806"/>
    <s v="Recursos de Inversión_x000a_C-2201-0700-20-20203B-2201089-02"/>
    <s v="La Mesa Territorial para la construcción colectiva de Lineamientos Curriculares para la Formación Integral se llevó a cabo en la ciudad de Mitú contó con la participación de docentes, directivos docentes, estudiantes de media, padres de familia y funcionarios de la ETC Vaupés en donde se recogieron insumos en relación con experiencias del territorio que aportan a la construcción colectiva de los lineamientos curriculares para la formación integral."/>
    <s v="Relatoria_x000a_Listado de asistencia_x000a_Evaluació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4-24T00:00:00"/>
    <s v="SGDEA_x000a_Correo Electrónico_x000a_Llamada telefónica_x000a_WhatsApp"/>
    <s v="Secretarios de Educación, Líderes de Calidad, Docentes y Directivos Docentes, Estudiantes y Padres de familia"/>
    <n v="95"/>
    <s v="3. Implementación"/>
    <s v="Estratégicas"/>
    <n v="11078942"/>
    <s v="Recursos de Inversión_x000a_C-2201-0700-20-20203B-2201089-02"/>
    <s v="La Mesa Territorial para la construcción colectiva de Lineamientos Curriculares para la Formación Integral  se llevo a cabo en la ciudad de Cúcuta y contó con la participación de docentes, directivos docentes, estudiantes, padres de familia y funcioarios de las ETC de Norte de Santander y Cúcuta en las cuales se recogieron insumos en relación con experiencias de los territorios que aporten a la construcción colectiva de los lineamientos curriculares para la formación integral. "/>
    <s v="Relatoria_x000a_Listado de asistencia_x000a_Evaluació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5-07T00:00:00"/>
    <s v="SGDEA_x000a_Correo Electrónico_x000a_Llamada telefónica_x000a_WhatsApp"/>
    <s v="Secretarios de Educación, Líderes de Calidad, Docentes y Directivos Docentes, Estudiantes y Padres de familia"/>
    <n v="67"/>
    <s v="3. Implementación"/>
    <s v="Estratégicas"/>
    <n v="20567776"/>
    <s v="Recursos de Inversión_x000a_C-2201-0700-20-20203B-2201089-02"/>
    <s v="_x000a_La Mesa Territorial para la construcción colectiva de Lineamientos Curriculares para la Formación Integral  se llevo a cabo en la ciudad de Ibagué y contó con la participación de docentes, directivos docentes, estudiantes, padres de familia y funcioarios de las ETC de Ibagué y Tolima en donde se recogieron insumos en relación con experiencias de los territorios que aporten a la construcción colectiva de los lineamientos curriculares para la formación integral. "/>
    <s v="Relatoria_x000a_Listado de asistencia_x000a_Evaluació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5-08T00:00:00"/>
    <s v="SGDEA_x000a_Correo Electrónico_x000a_Llamada telefónica_x000a_WhatsApp"/>
    <s v="Secretarios de Educación, Líderes de Calidad, Docentes y Directivos Docentes, Estudiantes y Padres de familia"/>
    <n v="72"/>
    <s v="3. Implementación"/>
    <s v="Estratégicas"/>
    <n v="10831652"/>
    <s v="Recursos de Inversión_x000a_C-2201-0700-20-20203B-2201089-02"/>
    <s v="_x000a_La Mesa Territorial para la construcción colectiva de Lineamientos Curriculares para la Formación Integral  se llevo a cabo en la ciudad de Popayán y contó con la participación de docentes, directivos docentes, estudiantes, padres de familia y funcioarios de las ETC de Popayán y Cauca en donde se recogieron insumos en relación con experiencias de los territorios que aporten a la construcción colectiva de los lineamientos curriculares para la formación integral. "/>
    <s v="Relatoría 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5-10T00:00:00"/>
    <s v="SGDEA_x000a_Correo Electrónico_x000a_Llamada telefónica_x000a_WhatsApp"/>
    <s v="Secretarios de Educación, Líderes de Calidad, Docentes y Directivos Docentes, Estudiantes y Padres de familia"/>
    <n v="40"/>
    <s v="3. Implementación"/>
    <s v="Estratégicas"/>
    <n v="11922738"/>
    <s v="Recursos de Inversión_x000a_C-2201-0700-20-20203B-2201089-02"/>
    <s v="_x000a_La Mesa Territorial para la construcción colectiva de Lineamientos Curriculares para la Formación Integral  se llevo a cabo en la ciudad de Leticia y contó con la participación de docentes, directivos docentes, estudiantes, padres de familia y funcionarios de la ETC de Amazonas en donde se recogieron insumos en relación con experiencias de los territorios que aporten a la construcción colectiva de los lineamientos curriculares para la formación integral. "/>
    <s v="Relatoría 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5-15T00:00:00"/>
    <s v="SGDEA_x000a_Correo Electrónico_x000a_Llamada telefónica_x000a_WhatsApp"/>
    <s v="Secretarios de Educación, Líderes de Calidad, Docentes y Directivos Docentes, Estudiantes y Padres de familia"/>
    <n v="25"/>
    <s v="3. Implementación"/>
    <s v="Estratégicas"/>
    <n v="11909861"/>
    <s v="Recursos de Inversión_x000a_C-2201-0700-20-20203B-2201089-02"/>
    <s v="La Mesa Territorial para la construcción colectiva de Lineamientos Curriculares para la Formación Integral  se llevo a cabo en la ciudad de Inírida y contó con la participación de docentes, directivos docentes, estudiantes, padres de familia y funcionarios de la ETC de Guainía en donde se recogieron insumos en relación con experiencias de los territorios que aporten a la construcción colectiva de los lineamientos curriculares para la formación integral. "/>
    <s v="Relatoría 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5-22T00:00:00"/>
    <s v="SGDEA_x000a_Correo Electrónico_x000a_Llamada telefónica_x000a_WhatsApp"/>
    <s v="Secretarios de Educación, Líderes de Calidad, Docentes y Directivos Docentes, Estudiantes y Padres de familia"/>
    <n v="153"/>
    <s v="3. Implementación"/>
    <s v="Estratégicas"/>
    <n v="23710082"/>
    <s v="Recursos de Inversión_x000a_C-2201-0700-20-20203B-2201089-02"/>
    <s v="La Mesa Territorial para la construcción colectiva de Lineamientos Curriculares para la Formación Integral  se llevo a cabo en la ciudad de Pasto y contó con la participación de docentes, directivos docentes, estudiantes, padres de familia y funcioarios de la ETC de Nariño, ETC Pasto, ETC Ipiales en las que se recogieron insumos en relación con experiencias de los territorios que aporten a la construcción colectiva de los lineamientos curriculares para la formación integral, con acento en las áreas de educación física, recreación y deporte, educación en tecnología e informática y educación artística y cultural_x000a_"/>
    <s v="Relatoria_x000a_Listado de asistencia_x000a_Evaluació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5-29T00:00:00"/>
    <s v="SGDEA_x000a_Correo Electrónico_x000a_Llamada telefónica_x000a_WhatsApp"/>
    <s v="Secretarios de Educación, Líderes de Calidad, Docentes y Directivos Docentes, Estudiantes y Padres de familia"/>
    <n v="162"/>
    <s v="3. Implementación"/>
    <s v="Estratégicas"/>
    <n v="23590566"/>
    <s v="Recursos de Inversión_x000a_C-2201-0700-20-20203B-2201089-02"/>
    <s v="La Mesa Territorial para la construcción colectiva de Lineamientos Curriculares para la Formación Integral  se llevo a cabo en la ciudad de Cali y contó con la participación de docentes, directivos docentes, estudiantes, padres de familia y funcioarios de las ETC Cali, Valle del Cauca, Tuluá, Jamundí, Buga, Yumbo y Palmira,  en las que se recogieron insumos en relación con experiencias de los territorios que aporten a la construcción colectiva de los lineamientos curriculares para la formación integral, con acento en las áreas de Lenguaje, Ciencias Naturales y Educación Ambiental; y Matemáticas._x000a__x000a_Ciencias Naturales: En el encuentro territorial para la construcción de los lineamientos curriculares de Formación Integral con énfasis  en Ciencias Naturales y Educación Ambiental, se contó con la participación de 49 maestros, maestras, estudiantes, directivos y funcionarios de las secretarías de educación de las Entidades Territoriales de Cali, Valle del Cauca, Tuluá, Jamundí, Buga, Yumbo y Palmira._x000a__x000a_El desarrollo metodológico del encuentro permitió a los participantes tener un contexto general frente a la formación integral y a la ruta que se plantea para su construcción desde el Ministerio de Educación Nacional. Asimismo, en el desarrollo de la jornada específica para Ciencias Naturales, los participantes reflexionaron y construyeron posturas de manera individual y conjunta a propósito del aporte del área a la formación integral, las posibilidades y retos que supone para el sistema educativo en los territorios."/>
    <s v="Listado de asistencia (Ciencias naturales)_x000a_Encuesta de satisfacción (Ciencias naturales) _x000a_Relatoría (Ciencias naturales)_x000a__x000a_Relatoria Matemáticas_x000a_Listado de asistencia Matemáticas_x000a_Evaluación de satisfacción Matemáticas"/>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5-30T00:00:00"/>
    <s v="SGDEA_x000a_Correo Electrónico_x000a_Llamada telefónica_x000a_WhatsApp"/>
    <s v="Secretarios de Educación, Líderes de Calidad, Docentes y Directivos Docentes, Estudiantes y Padres de familia"/>
    <n v="111"/>
    <s v="3. Implementación"/>
    <s v="Estratégicas"/>
    <n v="21189724"/>
    <s v="Recursos de Inversión_x000a_C-2201-0700-20-20203B-2201089-02"/>
    <s v="_x000a_La Mesa Territorial para la construcción colectiva de Lineamientos Curriculares para la Formación Integral  y la actualización curricular con énfasis en formación ciudadadna y el área de ciencias sociales, se llevo a cabo en la ciudad de Riohacha y contó con la participación de docentes, directivos docentes, estudiantes, padres de familia y funcioarios de las ETC de La Guajira, Riohacha, Maicao y Uribia en donde se recogieron insumos en relación con experiencias de los territorios que aporten al proceso de actualización curricular."/>
    <s v="Relatoría de la mesa de ciencias sociales_x000a_Relatoría de la mesa de formación ciudadana 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6-13T00:00:00"/>
    <s v="SGDEA_x000a_Correo Electrónico_x000a_Llamada telefónica_x000a_WhatsApp"/>
    <s v="Secretarios de Educación, Líderes de Calidad, Docentes y Directivos Docentes, Estudiantes y Padres de familia"/>
    <n v="84"/>
    <s v="3. Implementación"/>
    <s v="Estratégicas"/>
    <n v="20208426"/>
    <s v="Recursos de Inversión_x000a_C-2201-0700-20-20203B-2201089-02"/>
    <s v="La Mesa Territorial para la construcción colectiva de Lineamientos Curriculares para la Formación Integral  se llevo a cabo en la ciudad de Medellín y contó con la participación de docentes, directivos docentes, estudiantes, padres de familia y funcioarios de la ETC ETC Antioquia, ETC Bello, ETC Envigado, ETC Itagüí, ETC Medellín, ETC Rionegro, ETC Sabaneta, ETC La Estrella, en las que se recogieron insumos en relación con experiencias de los territorios que aporten a la construcción colectiva de los lineamientos curriculares para la formación integral, con acento en las áreas de educación física, recreación y deporte, educación en tecnología e informática y educación artística y cultural"/>
    <s v="Relatoria_x000a_Listado de asistencia_x000a_Evaluación de satisfacción "/>
  </r>
  <r>
    <s v="Subdirección de Relacionamiento con la Ciudadanía"/>
    <x v="12"/>
    <s v="Facilitar  a la comunidad el acceso a la oferta institucional de manera integrada y expedita. TIERRALTA - CORDOBA"/>
    <s v="Feria de Servicios"/>
    <s v="X"/>
    <m/>
    <n v="1"/>
    <s v="Mensual"/>
    <d v="2024-06-22T00:00:00"/>
    <s v="Página Web de la Entidad, Redes Sociales"/>
    <s v="Ciudadanía en general del municipio de Tierralta Córdoba, Estudiantes, docentes y directivos de  Instituciones educativas._x000a_"/>
    <n v="140"/>
    <s v="3. Implementación"/>
    <s v="Académicas_x000a_"/>
    <n v="1942366"/>
    <s v="C-2299-0100-10-56105B-2299060-02"/>
    <s v="Se facilitó a la comunidad el acceso a la oferta institucional de manera integrada, frente a los trámites y servicios del Ministerio de Educación Nacional, para el mes de junio se llevó la primera edición de “Juntémonos, el festival para tejer lo público”, un proyecto que busca generar tejido social entre los territorios y el Estado, se programa la Feria para los días sábado 22 y domingo 23 de junio, esta se llevó a cabo en Tierralta - Córdoba. Al evento acudieron habitantes del municipio de Tierralta y municipios cercanos._x000a_Se atendieron 140 ciudadanos en el stand del Ministerio y se gestionaron trámites de legalización de documentos, convalidaciones y radicación de PQRSDF; y también participaron en las diferentes mesas de trabajo convocadas por el DAFP con las demás entidades."/>
    <s v="Presentación y listados de asistencia"/>
  </r>
  <r>
    <s v="Subdirección de Referentes y Evaluación de la Calidad Educativa"/>
    <x v="13"/>
    <s v="Explorar, analizar y reconocer de manera conjunta las estrategias teórico-prácticas que se han desarrollado en la comunidad educativa desde las áreas del currículo que aportan a la construcción colectiva de los lineamientos curriculares para la formación integral._x000a_"/>
    <s v="Espacio Abierto"/>
    <s v="X"/>
    <s v="x"/>
    <n v="1"/>
    <s v="Único"/>
    <d v="2024-07-22T00:00:00"/>
    <s v="SGDEA_x000a_Correo Electrónico_x000a_Llamada telefónica_x000a_WhatsApp"/>
    <s v="Grupos que lideran espacios de diálogo y concertación, Sector privado y productivo"/>
    <n v="24"/>
    <s v="3. Implementación"/>
    <s v="Estratégicas"/>
    <n v="0"/>
    <s v="NA"/>
    <s v="La Mesa Técnica Especializada para la construcción colectiva de Lineamientos Curriculares para la Formación Integral  y la actualización curricular con énfasis en temas correspondiente al océano, se llevó a cabo en la ciudad de Bogotá y contó con la participación de Investigadores y expertos con evidencia académica que aportan al proceso de actualización curricular."/>
    <s v="Relatoría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7-30T00:00:00"/>
    <s v="SGDEA_x000a_Correo Electrónico_x000a_Llamada telefónica_x000a_WhatsApp"/>
    <s v="Secretarios de Educación, Líderes de Calidad, Docentes y Directivos Docentes, Estudiantes y Padres de familia"/>
    <n v="90"/>
    <s v="3. Implementación"/>
    <s v="Estratégicas"/>
    <n v="25455096"/>
    <s v="Recursos de Inversión_x000a_C-2201-0700-20-20203B-2201089-02"/>
    <s v="La Mesa Territorial para la construcción colectiva de Lineamientos Curriculares para la Formación Integral  se llevo a cabo en la ciudad de Armenia y contó con la participación de docentes, directivos docentes, estudiantes de media, padres de familia y funcionarios de la ETC  de Caldas y sus municipios  en donde se recogieron insumos en relación con experiencias del territorio que aportan a la construcción colectiva de los lineamientos curriculares para la formación integral. "/>
    <s v="Relatoría_x000a_Listado de asistencia_x000a_Evaluaciòn de satisfacción "/>
  </r>
  <r>
    <s v="Subdirección de Referentes y Evaluación de la Calidad Educativa"/>
    <x v="14"/>
    <s v="Explorar, analizar y reconocer de manera conjunta las estrategias teórico-prácticas que desde la comunidad educativa se han desarrollado y pueden desarrollarse para la construcción colectiva de los lineamientos curriculares para la formación integral desde el sector académico."/>
    <s v="Espacio Abierto"/>
    <s v="X"/>
    <s v="x"/>
    <n v="1"/>
    <s v="Único"/>
    <d v="2024-08-25T00:00:00"/>
    <s v="SGDEA_x000a_Correo Electrónico_x000a_Llamada telefónica_x000a_WhatsApp"/>
    <s v="Grupos que lideran espacios de diálogo y concertación, Sector privado y productivo"/>
    <n v="54"/>
    <s v="3. Implementación"/>
    <s v="Estratégicas"/>
    <n v="62981988"/>
    <s v="Recursos de Inversión_x000a_C-2201-0700-20-20203B-2201089-02"/>
    <s v="La Mesa Técnica Especializada para la construcción colectiva de Lineamientos Curriculares para la Formación Integral  y la actualización curricular con énfasisen el área de Ciencias Sociales, se llevó a cabo en la ciudad de Bogotá y contó con la participación de Investigadores y expertos con evidencia académica que aportan al proceso de actualización curricular."/>
    <s v="Relatoría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8-28T00:00:00"/>
    <s v="SGDEA_x000a_Correo Electrónico_x000a_Llamada telefónica_x000a_WhatsApp"/>
    <s v="Secretarios de Educación, Líderes de Calidad, Docentes y Directivos Docentes, Estudiantes y Padres de familia"/>
    <n v="61"/>
    <s v="3. Implementación"/>
    <s v="Estratégicas"/>
    <n v="14864168"/>
    <s v="Recursos de Inversión_x000a_C-2201-0700-20-20203B-2201089-02"/>
    <s v="_x000a_La Mesa Territorial para la construcción colectiva de Lineamientos Curriculares para la Formación Integral  y la actualización curricular con énfasis en formación ciudadadna y el área de ciencias sociales, se llevo a cabo en la ciudad de Neiva y contó con la participación de docentes, directivos docentes, estudiantes, padres de familia y funcioarios de las ETC de Neiva y Huila en donde se recogieron insumos en relación con experiencias de los territorios que aporten al proceso de actualización curricular."/>
    <s v="Relatoría de la mesa de ciencias sociales_x000a_Relatoría de la mesa de formación ciudadana 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2"/>
    <s v="Único"/>
    <d v="2024-08-27T00:00:00"/>
    <s v="SGDEA_x000a_Correo Electrónico_x000a_Llamada telefónica_x000a_WhatsApp"/>
    <s v="Secretarios de Educación, Líderes de Calidad, Docentes y Directivos Docentes, Estudiantes y Padres de familia"/>
    <n v="60"/>
    <s v="3. Implementación"/>
    <s v="Estratégicas"/>
    <n v="21761057"/>
    <s v="Recursos de Inversión_x000a_C-2201-0700-20-20203B-2201089-02"/>
    <s v="_x000a_La Mesa Territorial para la construcción colectiva de Lineamientos Curriculares para la Formación Integral  y la actualización curricular, se llevo a cabo en la ciudad de Valledupar y contó con la participación de docentes, directivos docentes, estudiantes, padres de familia y funcionarios de las ETC de ____ en donde se recogieron insumos en relación con experiencias de los territorios que aporten al proceso de actualización curricular."/>
    <s v="Relatoría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8-28T00:00:00"/>
    <s v="SGDEA_x000a_Correo Electrónico_x000a_Llamada telefónica_x000a_WhatsApp"/>
    <s v="Secretarios de Educación, Líderes de Calidad, Docentes y Directivos Docentes, Estudiantes y Padres de familia"/>
    <n v="88"/>
    <s v="3. Implementación"/>
    <s v="Estratégicas"/>
    <n v="27143050"/>
    <s v="Recursos de Inversión_x000a_C-2201-0700-20-20203B-2201089-02"/>
    <s v="_x000a_La Mesa Territorial para la construcción colectiva de Lineamientos Curriculares para la Formación Integral  y la actualización curricular con énfasis en formación ciudadadana y el área de Educación Física, Educación Artística, Tecnología e informática, se llevo a cabo en la ciudad de Cartagena y contó con la participación de docentes, directivos docentes, estudiantes, padres de familia y funcionarios de las ETC de Magangué y Bolivar en donde se recogieron insumos en relación con experiencias de los territorios que aporten al proceso de actualización curricular."/>
    <s v="Relatoría de la mesa de Educación Física_x000a_Relatoría de la mesa de Educación Artística_x000a_Relatoría de la mesa de Tecnología e informática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2"/>
    <s v="Único"/>
    <d v="2024-08-28T00:00:00"/>
    <s v="SGDEA_x000a_Correo Electrónico_x000a_Llamada telefónica_x000a_WhatsApp"/>
    <s v="Secretarios de Educación, Líderes de Calidad, Docentes y Directivos Docentes, Estudiantes y Padres de familia"/>
    <n v="65"/>
    <s v="3. Implementación"/>
    <s v="Estratégicas"/>
    <n v="11610864"/>
    <s v="Recursos de Inversión_x000a_C-2201-0700-20-20203B-2201089-02"/>
    <s v="_x000a_La Mesa Territorial para la construcción colectiva de Lineamientos Curriculares para la Formación Integral  y la actualización curricular, se llevo a cabo en la ciudad de Quibdó y contó con la participación de docentes, directivos docentes, estudiantes, padres de familia y funcionarios de las ETC Chocó y Quibdó en donde se recogieron insumos en relación con experiencias de los territorios que aporten al proceso de actualización curricular."/>
    <s v="Relatoría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9-04T00:00:00"/>
    <s v="SGDEA_x000a_Correo Electrónico_x000a_Llamada telefónica_x000a_WhatsApp"/>
    <s v="Secretarios de Educación, Líderes de Calidad, Docentes y Directivos Docentes, Estudiantes y Padres de familia"/>
    <n v="82"/>
    <s v="3. Implementación"/>
    <s v="Estratégicas"/>
    <n v="23904662"/>
    <s v="Recursos de Inversión_x000a_C-2201-0700-20-20203B-2201089-02"/>
    <s v="_x000a_La Mesa Territorial para la construcción colectiva de Lineamientos Curriculares para la Formación Integral  y la actualización curricular con acento en las áreas de Matémáticas, lenguaje y Ciencias natruales, se llevo a cabo en la ciudad de Yopal y contó con la participación de docentes, directivos docentes, estudiantes, padres de familia y funcionarios de las ETC de ____en donde se recogieron insumos en relación con experiencias de los territorios que aporten al proceso de actualización curricular."/>
    <s v="Relatoría _____x000a_elatoría de la mesa de______ _x000a_Relatoría de la mesa de ________x000a_Relatoría de la mesa de _____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9-05T00:00:00"/>
    <s v="SGDEA_x000a_Correo Electrónico_x000a_Llamada telefónica_x000a_WhatsApp"/>
    <s v="Secretarios de Educación, Líderes de Calidad, Docentes y Directivos Docentes, Estudiantes y Padres de familia"/>
    <n v="64"/>
    <s v="3. Implementación"/>
    <s v="Estratégicas"/>
    <n v="14161784"/>
    <s v="Recursos de Inversión_x000a_C-2201-0700-20-20203B-2201089-02"/>
    <s v="_x000a_La Mesa Territorial para la construcción colectiva de Lineamientos Curriculares para la Formación Integral  y la actualización curricular con énfasis en formación ciudadadana y el área de _____, se llevo a cabo en la ciudad de Apartadó y contó con la participación de docentes, directivos docentes, estudiantes, padres de familia y funcionarios de las ETC de ____en donde se recogieron insumos en relación con experiencias de los territorios que aporten al proceso de actualización curricular."/>
    <s v="Relatoría ____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9-05T00:00:00"/>
    <s v="SGDEA_x000a_Correo Electrónico_x000a_Llamada telefónica_x000a_WhatsApp"/>
    <s v="Secretarios de Educación, Líderes de Calidad, Docentes y Directivos Docentes, Estudiantes y Padres de familia"/>
    <n v="73"/>
    <s v="3. Implementación"/>
    <s v="Estratégicas"/>
    <n v="18406339"/>
    <s v="Recursos de Inversión_x000a_C-2201-0700-20-20203B-2201089-02"/>
    <s v="_x000a_La Mesa Territorial para la construcción colectiva de Lineamientos Curriculares para la Formación Integral, se llevo a cabo en la ciudad de Barranquilla y contó con la participación de docentes, directivos docentes, estudiantes, padres de familia y funcionarios de las ETC de Atlántico, Barranquilla, Ciénaga, Magdalena, Malambo, Santa Marta y Soledad donde se recogieron insumos en relación con experiencias de los territorios que aporten al proceso de actualización curricular."/>
    <s v="Relatoría 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9-13T00:00:00"/>
    <s v="SGDEA_x000a_Correo Electrónico_x000a_Llamada telefónica_x000a_WhatsApp"/>
    <s v="Secretarios de Educación, Líderes de Calidad, Docentes y Directivos Docentes, Estudiantes y Padres de familia"/>
    <n v="93"/>
    <s v="3. Implementación"/>
    <s v="Estratégicas"/>
    <n v="15610960"/>
    <s v="Recursos de Inversión_x000a_C-2201-0700-20-20203B-2201089-02"/>
    <s v="_x000a_La Mesa Territorial para la construcción colectiva de Lineamientos Curriculares para la Formación Integral  y la actualización curricular con énfasis en formación ciudadadana y el área de ciencias sociales, se llevo a cabo en la ciudad de Tumaco y contó con la participación de docentes, directivos docentes, estudiantes, padres de familia y funcionarios de la ETC de Tumaco en donde se recogieron insumos en relación con experiencias de los territorios que aporten al proceso de actualización curricular."/>
    <s v="Relatoría de la mesa de ciencias sociales_x000a_Relatoría de la mesa de formación ciudadana 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9-18T00:00:00"/>
    <s v="SGDEA_x000a_Correo Electrónico_x000a_Llamada telefónica_x000a_WhatsApp"/>
    <s v="Secretarios de Educación, Líderes de Calidad, Docentes y Directivos Docentes, Estudiantes y Padres de familia"/>
    <n v="123"/>
    <s v="3. Implementación"/>
    <s v="Estratégicas"/>
    <n v="25319837"/>
    <s v="Recursos de Inversión_x000a_C-2201-0700-20-20203B-2201089-02"/>
    <s v="_x000a_La Mesa Territorial para la construcción colectiva de Lineamientos Curriculares para la Formación Integral  y la actualización curricular con énfasis en formación ciudadadana y el área de _____, se llevo a cabo en la ciudad de Arauca y contó con la participación de docentes, directivos docentes, estudiantes, padres de familia y funcionarios de las ETC de ____en donde se recogieron insumos en relación con experiencias de los territorios que aporten al proceso de actualización curricular."/>
    <s v="Relatoría _____x000a_Relatoría de la mesa de______ _x000a_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9-18T00:00:00"/>
    <s v="SGDEA_x000a_Correo Electrónico_x000a_Llamada telefónica_x000a_WhatsApp"/>
    <s v="Secretarios de Educación, Líderes de Calidad, Docentes y Directivos Docentes, Estudiantes y Padres de familia"/>
    <n v="70"/>
    <s v="3. Implementación"/>
    <s v="Estratégicas"/>
    <n v="12181726"/>
    <s v="Recursos de Inversión_x000a_C-2201-0700-20-20203B-2201089-02"/>
    <s v="_x000a_La Mesa Territorial para la construcción colectiva de Lineamientos Curriculares para la Formación Integral, se llevo a cabo en la ciudad de Buenaventura y contó con la participación de docentes, directivos docentes, estudiantes, padres de familia y funcionarios de las ETC de ____en donde se recogieron insumos en relación con experiencias de los territorios que aporten al proceso de actualización curricular."/>
    <s v="Relatoría ____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9-25T00:00:00"/>
    <s v="SGDEA_x000a_Correo Electrónico_x000a_Llamada telefónica_x000a_WhatsApp"/>
    <s v="Secretarios de Educación, Líderes de Calidad, Docentes y Directivos Docentes, Estudiantes y Padres de familia"/>
    <n v="53"/>
    <s v="3. Implementación"/>
    <s v="Estratégicas"/>
    <n v="14442983"/>
    <s v="Recursos de Inversión_x000a_C-2201-0700-20-20203B-2201089-02"/>
    <s v="_x000a_La Mesa Territorial para la construcción colectiva de Lineamientos Curriculares para la Formación Integral, se llevo a cabo en la ciudad de San Andrés y contó con la participación de docentes, directivos docentes, estudiantes, padres de familia y funcionarios de las ETC de ____en donde se recogieron insumos en relación con experiencias de los territorios que aporten al proceso de actualización curricular."/>
    <s v="Relatoría ____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9-13T00:00:00"/>
    <s v="SGDEA_x000a_Correo Electrónico_x000a_Llamada telefónica_x000a_WhatsApp"/>
    <s v="Secretarios de Educación, Líderes de Calidad, Docentes y Directivos Docentes, Estudiantes y Padres de familia"/>
    <n v="112"/>
    <s v="3. Implementación"/>
    <s v="Estratégicas"/>
    <n v="29474937"/>
    <s v="Recursos de Inversión_x000a_C-2201-0700-20-20203B-2201089-02"/>
    <s v="_x000a_La Mesa Territorial para la construcción colectiva de Lineamientos Curriculares para la Formación Integral, se llevo a cabo en la ciudad de Montería y contó con la participación de docentes, directivos docentes, estudiantes, padres de familia y funcionarios de las ETC de ____en donde se recogieron insumos en relación con experiencias de los territorios que aporten al proceso de actualización curricular."/>
    <s v="Relatoría ____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09-13T00:00:00"/>
    <s v="SGDEA_x000a_Correo Electrónico_x000a_Llamada telefónica_x000a_WhatsApp"/>
    <s v="Secretarios de Educación, Líderes de Calidad, Docentes y Directivos Docentes, Estudiantes y Padres de familia"/>
    <n v="50"/>
    <s v="3. Implementación"/>
    <s v="Estratégicas"/>
    <n v="5785930"/>
    <s v="Recursos de Inversión_x000a_C-2201-0700-20-20203B-2201089-02"/>
    <s v="La Mesa Territorial para la construcción colectiva de Lineamientos Curriculares para la Formación Integral  y la actualización curricular con énfasis en el área de ciencias sociales, se llevo a cabo en la ciudad de Pitalito y contó con la participación de docentes, directivos docentes, estudiantes, padres de familia y funcioarios de la ETC de Pitalito en donde se recogieron insumos en relación con experiencias de los territorios que aporten al proceso de actualización curricular."/>
    <s v="Relatoría de la mesa de ciencias sociales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s v="02 y 03/10/2024"/>
    <s v="SGDEA_x000a_Correo Electrónico_x000a_Llamada telefónica_x000a_WhatsApp"/>
    <s v="Secretarios de Educación, Líderes de Calidad, Docentes y Directivos Docentes, Estudiantes y Padres de familia"/>
    <n v="146"/>
    <s v="3. Implementación"/>
    <s v="Estratégicas"/>
    <n v="45053079"/>
    <s v="Recursos de Inversión_x000a_C-2201-0700-20-20203B-2201089-02"/>
    <s v="La Mesa Territorial para la construcción colectiva de Lineamientos Curriculares para la Formación Integral  y la actualización curricular con enfoque ambiental, se llevó a cabo en El páramo del Almorzadero y contó con la participación de docentes, directivos docentes y organizaciones sociales y ambientales, entre otros en donde se recogieron insumos en relación con experiencias de los territorios que aporten al proceso de actualización curricular."/>
    <s v="Relatoría _____x000a_Listado de asistencia_x000a_Evaluaciòn de satisfacción "/>
  </r>
  <r>
    <s v="Subdirección de Referentes y Evaluación de la Calidad Educativa"/>
    <x v="15"/>
    <s v="Reflexionar de forma conjunta y participativa sobre las potencialidades e incidencia de la educación en la prevención y eliminación de la violencia en los entornos educativos."/>
    <s v="Espacio Abierto"/>
    <s v="X"/>
    <s v="x"/>
    <n v="2"/>
    <s v="Único"/>
    <s v="Del 05 al 07/11/2024"/>
    <s v="SGDEA_x000a_Correo Electrónico_x000a_Llamada telefónica_x000a_WhatsApp"/>
    <s v="Comunidad educativa; Entidades del sector educación, Establecimientos prestadores del servicio educativo , Cooperantes nacionales e internacionales, públicos y privados y Grupos que lideran espacios de diálogo y concertación"/>
    <n v="199"/>
    <s v="3. Implementación"/>
    <s v="Estratégicas"/>
    <n v="257894764"/>
    <s v="Recursos de Inversión_x000a_C-2201-0700-20-20203B-2201089-02"/>
    <s v="Se intercambiaron experiencias para la prevención y el abordaje de la violencia que afecta_x000a_los entornos educativos escolares y comunitarios, a lo largo de toda la vida incluyendo desafíos y lecciones aprendidas y se contribuyó al desarrollo de una hoja de ruta de trabajo conjunto de las múltiples partes interesadas en la educación y en la erradicación de la violencia, considerando su multidimensionalidad, y un abordaje interseccional e intergeneracional para la promoción de una cultura de paz."/>
    <s v="Relatoría _____x000a_Listado de asistencia_x000a_Evaluaciòn de satisfacción "/>
  </r>
  <r>
    <s v="Subdirección de Referentes y Evaluación de la Calidad Educativa"/>
    <x v="11"/>
    <s v="Explorar, analizar y reconocer de manera conjunta las estrategias teórico-prácticas que desde la comunidad educativa se han desarrollado y pueden desarrollarse para la construcción colectiva de los lineamientos curriculares para la formación integral en las ETC."/>
    <s v="Espacio Abierto"/>
    <s v="X"/>
    <s v="x"/>
    <n v="1"/>
    <s v="Único"/>
    <d v="2024-11-26T00:00:00"/>
    <s v="SGDEA_x000a_Correo Electrónico_x000a_Llamada telefónica_x000a_WhatsApp"/>
    <s v="Secretarios de Educación, Líderes de Calidad, Docentes y Directivos Docentes, Estudiantes y Padres de familia"/>
    <n v="11"/>
    <s v="3. Implementación"/>
    <s v="Estratégicas"/>
    <n v="13959703"/>
    <s v="Recursos de Inversión_x000a_C-2201-0700-20-20203B-2201089-02"/>
    <s v="La Mesa Territorial para la construcción colectiva de Lineamientos Curriculares para la Formación Integral  y la actualización curricular con énfasis en competencias ciudadanas y socioemocionales, se llevó a cabo en la ciudad de Bogotá y contó con la participación de Investigadores y expertos en educación socioemocional, con evidencia académica que aportan al proceso de actualización curricular."/>
    <s v="Relatoría _____x000a_Listado de asistencia_x000a_Evaluaciòn de satisfacción "/>
  </r>
  <r>
    <s v="Subdirección de Referentes y Evaluación de la Calidad Educativa"/>
    <x v="16"/>
    <s v="Participar en la construcción, implementación y seguimiento de la estrategia de evaluación diagnostica-formativa “Quiero ser, quiero saber: EXA” para el fortalecimiento de los procesos de evaluación formativa en el marco de la formación integral de los estudiantes"/>
    <s v="Espacio Abierto"/>
    <s v="X"/>
    <m/>
    <n v="1"/>
    <s v="Trimestral"/>
    <d v="2024-12-05T00:00:00"/>
    <s v="SGDEA_x000a_Correo Electrónico_x000a_Llamada telefónica_x000a_WhatsApp"/>
    <s v="Secretarios de Educación, Líderes de Calidad, Docentes y Directivos, Docentes, ASCOFADE e ICFES "/>
    <n v="60"/>
    <s v="2. Formulación y/o Planeación"/>
    <s v="Estratégicas"/>
    <n v="295928198"/>
    <s v="Recursos de Inversión_x000a_C-2201-0700-20-20203B-2201089-02"/>
    <s v="La 1° Mesa Técnica de Evaluación Formativa permitió consolidar la Ruta de Evaluación Formtativa que se desarrollará en el 2025 a paritr de la estrategía Quiero Ser, Quiero Saber. Adicionalmente, se logro haver una primera revisión de banco de preguntas para la prueba diagnostico-formativa para las áreas de Lenguaje y Matemáticas"/>
    <s v="_x000a_Listado de asistencia_x000a_"/>
  </r>
  <r>
    <s v="Subdirección de Referentes y Evaluación de la Calidad Educativa"/>
    <x v="17"/>
    <s v="Reflexionar con expertos académicos en tecnología e informática para la creación de entornos seguros de aprendizajes con el uso de TIC en el marco de la LEY 2170 y la actualización curricular."/>
    <s v="Espacio Abierto"/>
    <s v="X"/>
    <s v="x"/>
    <n v="1"/>
    <s v="Único"/>
    <d v="2024-12-09T00:00:00"/>
    <s v="Correo Electrónico_x000a_Llamada telefónica_x000a_WhatsApp"/>
    <s v="Comunidad educativa"/>
    <n v="15"/>
    <s v="3. Implementación"/>
    <s v="Estratégicas"/>
    <n v="22795306"/>
    <s v="Recursos de Inversión_x000a_C-2201-0700-20-20203B-2201089-02"/>
    <s v="La mesa curricular - Ley 2170, se llevo a cabo en la ciudad de Bogotá y contó con la participación de docentes y expertos en educación de tecnología e informática en donde se reflexionó con expertos académicos en tecnología e informática para la creación de entornos seguros de aprendizajes con el uso de TIC en el marco de la LEY 2170 y la actualización curricular, realizando aportes y ajustes al documento preliminar de Orientaciones curriculares y al proyecto de decreto que se ha construido."/>
    <s v="Relatoría _____x000a_Listado de asistencia_x000a_Evaluaciòn de satisfacción "/>
  </r>
  <r>
    <s v="Subdirección de Relacionamiento con la Ciudadanía"/>
    <x v="12"/>
    <s v="Facilitar  a la comunidad el acceso a la oferta institucional de manera integrada y expedita. Santa Rosa del Sur – Bolívar "/>
    <s v="Feria de Servicios"/>
    <s v="X"/>
    <m/>
    <n v="1"/>
    <s v="Mensual"/>
    <d v="2024-08-10T00:00:00"/>
    <s v="Página Web de la Entidad, Redes Sociales"/>
    <s v="Ciudadanía en general del municipio de Santa Rosa del Sur Bolívar, y los municipios de (Arenal, Canyagallo,  Morales, San Pablo y Simití) Estudiantes, docentes y directivos de  Instituciones educativas._x000a_"/>
    <n v="288"/>
    <s v="3. Implementación"/>
    <s v="Académicas_x000a_"/>
    <n v="1942366"/>
    <s v="C-2299-0100-10-56105B-2299060-02"/>
    <s v="Se facilitó a la comunidad el acceso a la oferta institucional de manera integrada, frente a los trámites y servicios del Ministerio de Educación Nacional, para el mes de agosto se llevó la segunda edición de “Juntémonos, el festival para tejer lo público”, un proyecto que busca generar tejido social entre los territorios y el Estado, se programó la Feria para los días sábado 10 y domingo 11 de agosto, esta se llevó a cabo en Santa Rosa del Sur, Bolívar. Al evento acudieron habitantes del departamento de Bolívar, y los municipios de (Arenal, Canyagallo, Morales, San Pablo y Simití)._x000a_Se atendieron 288 ciudadanos en el stand del Ministerio y se gestionaron trámites de legalización de documentos, convalidaciones y radicación de PQRSDF. y también participaron en las diferentes mesas de trabajo convocadas por el DAFP con las demás entidades._x000a_"/>
    <s v="Presentación y listados de asistencia"/>
  </r>
  <r>
    <s v="Subdirección de Fortalecimiento Institucional"/>
    <x v="4"/>
    <s v="Fortalecer las capacidades técnicas y personales de quienes lideran el ejercicio de la función de Inspección y Vigilancia en las Secretarías de Educación de las Entidades Territoriales Certificadas para garantizar legalidad y calidad en la oferta educativa, a partir de la difusión de lineamientos técnicos y normativos aplicables a los prestadores, el intercambio de buenas prácticas relacionadas con los desafíos en la gestión de los equipos interdisciplinarios en el contexto actual, la socialización de estrategias que optimicen la gestión del conocimiento en las Secretarías de Educación y la valoración de los retos asociados a la mediación de las tecnologías de la información y la comunicación en la Educación Preescolar, Básica y Media y en la Educación para el Trabajo y el Desarrollo Humano.  "/>
    <s v="Conversatorio"/>
    <s v="X"/>
    <m/>
    <n v="1"/>
    <s v="Anual"/>
    <s v="3-5 de septiembre de 2024"/>
    <s v="SGDEA_x000a_Correo Electrónico_x000a_WhatsApp"/>
    <s v="Entidades del sector educación_x000a_Empleados_x000a_Equipos de trabajo_x000a_Secretarias de Educación"/>
    <n v="117"/>
    <s v="3. Implementación"/>
    <s v="Estratégicas"/>
    <n v="170843000"/>
    <m/>
    <s v="El encuentro realizado contó con la participación de 71 entidades territoriales certificadas. Durante el desarrollo del evento se lograron socializar tematicas escenciales para el ejercicio de la inspección y vigilancia en los territorios a saber: legalidad de la oferta, convivencia escolar, ajustes del EVI, flexibilización curricular y la educación no presencial  y educación Inicial. Por otra parte se lanzó la campaña:  Educación en regla ¡No te dejes engañar! y se reconocieron 10 ETC por su buen desempeño en POAIV."/>
    <s v="https://mineducaciongovco.sharepoint.com/:f:/r/sites/ParticipacionCiudadana/Documentos%20compartidos/PC%202024/Seguimiento/Espacios%202024/Encuentro%20Nacional%20de%20L%C3%ADderes%20de%20Inspecci%C3%B3n%20y%20Vigilancia/Septiembre?csf=1&amp;web=1&amp;e=ldsqtu_x000a__x000a_1. Invitación_x000a_2. Agenda_x000a_3. Presentaciones_x000a_4. Memoria gráfica_x000a_5. Listados de Asistencia_x000a_6.Informe"/>
  </r>
  <r>
    <s v="Subdirección de Fortalecimiento Institucional"/>
    <x v="18"/>
    <s v="Fortalecer las capacidades en planeación educativa de las Entidades Territoriales Certificadas en Educación, las cuales, se focalizarán en acciones para la formulación de las hojas de ruta para la planeación educativa 2025_x000a__x000a_Establecer una hoja de trabajo regional, que permita el diálogo entre pares del sector y  la alianza con actores  estratégicos y  para el logro de los objetivos educativos.  _x000a_"/>
    <s v="Conversatorio"/>
    <s v="X"/>
    <m/>
    <n v="1"/>
    <s v="Anual"/>
    <s v="29,30 de octubre de 2024"/>
    <s v="SGDEA_x000a_Correo Electrónico_x000a_WhatsApp"/>
    <s v="Entidades del sector educación_x000a_Empleados_x000a_Equipos de trabajo_x000a_Secretarias de Educación"/>
    <n v="77"/>
    <s v="3. Implementación"/>
    <s v="Estratégicas"/>
    <n v="110105000"/>
    <m/>
    <s v="Los días 29 y 30 de octubre de 2024 se llevo a cabo en ciudad de Santa Marta el encuentro regional- Caribe con la participación de los secretarios y lideres de planeación de 20 entidades territoriales certificadas de la región. A través de la metodología propuesta se lograron establecer las principales problematicas, junto con sus causas y posibles soluciones en los siguientes temas propuestos: Trayectoria educativa, inicio año escolar 2025 y educación intercultural y comunitaria. _x000a_Una vez culminado el ejercicio se lograron tres propositos: _x000a_1.Identificación y priorización de los retos comunes de manera diferenciada por regiones, determinando sus principales causas y encadenamiento en la garantía en la prestación del servicio a la educación en perspectiva 2025   _x000a_2. Una hoja de ruta de acciones articuladas entre actores concurrentes por ETC que garanticen el goce efectivo del derecho a la educación para 2025. _x000a_3.Establecer una red de aprendizaje regional, que permita el diálogo entre pares del sector y la alianza con actores estratégicos para el logro de los objetivos educativos. "/>
    <s v="1. Invitación_x000a_2. Agenda_x000a_3. Presentaciones_x000a_4. Listados de Asistencia"/>
  </r>
  <r>
    <s v="Subdirección de Fortalecimiento Institucional"/>
    <x v="19"/>
    <s v="Fortalecer las capacidades en planeación educativa de las Entidades Territoriales Certificadas en Educación, las cuales, se focalizarán en acciones para la formulación de las hojas de ruta para la planeación educativa 2025_x000a__x000a_Establecer una hoja de trabajo regional, que permita el diálogo entre pares del sector y  la alianza con actores  estratégicos y  para el logro de los objetivos educativos.  _x000a_"/>
    <s v="Conversatorio"/>
    <s v="X"/>
    <m/>
    <n v="1"/>
    <s v="Anual"/>
    <s v="26,27 de noviembre de 2024"/>
    <s v="SGDEA_x000a_Correo Electrónico_x000a_WhatsApp"/>
    <s v="Entidades del sector educación_x000a_Empleados_x000a_Equipos de trabajo_x000a_Secretarias de Educación"/>
    <n v="67"/>
    <s v="3. Implementación"/>
    <s v="Estratégicas"/>
    <n v="101337000"/>
    <m/>
    <s v="Los días 26 y 27 de noviembre de 2024 se llevo a cabo en ciudad de Leticia el encuentro regional- Amazonía con la participación de los secretarios y lideres de planeación de 13 entidades territoriales certificadas de la región. A través de la metodología propuesta se lograron establecer las principales problematicas, junto con sus causas y posibles soluciones en los siguientes temas propuestos: Trayectoria educativa, inicio año escolar 2025 y educación intercultural y comunitaria. _x000a_Una vez culminado el ejercicio se lograron tres propositos: _x000a_1.Identificación y priorización de los retos comunes de manera diferenciada por regiones, determinando sus principales causas y encadenamiento en la garantía en la prestación del servicio a la educación en perspectiva 2025   _x000a_2. Una hoja de ruta de acciones articuladas entre actores concurrentes por ETC que garanticen el goce efectivo del derecho a la educación para 2025. _x000a_3.Establecer una red de aprendizaje regional, que permita el diálogo entre pares del sector y la alianza con actores estratégicos para el logro de los objetivos educativos. "/>
    <s v="1. Invitación_x000a_2. Agenda_x000a_3. Presentaciones_x000a_4. Listados de Asistencia"/>
  </r>
  <r>
    <s v="Subdirección de Fortalecimiento Institucional"/>
    <x v="20"/>
    <s v="Fortalecer las capacidades en planeación educativa de las Entidades Territoriales Certificadas en Educación, las cuales, se focalizarán en acciones para la formulación de las hojas de ruta para la planeación educativa 2025_x000a__x000a_Establecer una hoja de trabajo regional, que permita el diálogo entre pares del sector y  la alianza con actores  estratégicos y  para el logro de los objetivos educativos.  _x000a_"/>
    <s v="Conversatorio"/>
    <s v="X"/>
    <m/>
    <n v="1"/>
    <s v="Anual"/>
    <s v="14,15 de noviembre de 2024"/>
    <s v="SGDEA_x000a_Correo Electrónico_x000a_WhatsApp"/>
    <s v="Entidades del sector educación_x000a_Empleados_x000a_Equipos de trabajo_x000a_Secretarias de Educación"/>
    <n v="83"/>
    <s v="3. Implementación"/>
    <s v="Estratégicas"/>
    <n v="95679000"/>
    <m/>
    <s v="Los días 14 y 15 de noviembre de 2024 se llevo a cabo en ciudad de Cali el encuentro regional- Pacífico con la participación de los secretarios y lideres de planeación de 18 entidades territoriales certificadas de la región. A través de la metodología propuesta se lograron establecer las principales problematicas, junto con sus causas y posibles soluciones en los siguientes temas propuestos: Trayectoria educativa, inicio año escolar 2025 y educación intercultural y comunitaria. _x000a_Una vez culminado el ejercicio se lograron tres propositos: _x000a_1.Identificación y priorización de los retos comunes de manera diferenciada por regiones, determinando sus principales causas y encadenamiento en la garantía en la prestación del servicio a la educación en perspectiva 2025   _x000a_2. Una hoja de ruta de acciones articuladas entre actores concurrentes por ETC que garanticen el goce efectivo del derecho a la educación para 2025. _x000a_3.Establecer una red de aprendizaje regional, que permita el diálogo entre pares del sector y la alianza con actores estratégicos para el logro de los objetivos educativos. "/>
    <s v="1. Invitación_x000a_2. Agenda_x000a_3. Presentaciones_x000a_4. Listados de Asistencia"/>
  </r>
  <r>
    <s v="Subdirección Fomento de Competencias"/>
    <x v="21"/>
    <s v="Realización del Foro Educativo Nacional 2024 con el objetivo de impulsar la concertación de un proyecto educativo de nación que involucre al Estado en todos sus niveles, a las familias, a los jóvenes, a las comunidades étnicas y campesinas, a los movimientos educativos y académicos, al sector empresarial y a todos los interesadas en la educación. En él participaron 824  personas de manera presencial y 8.788 virtualmente._x000a_"/>
    <s v="Foro"/>
    <s v="X"/>
    <m/>
    <n v="1"/>
    <s v="Anual"/>
    <s v="21, 22 y 23 de noviembre de 2024_x000a_"/>
    <s v="SGDEA_x000a_Medios de comunicación del MEN_x000a_"/>
    <s v="Comunidad Educativa;Entidades Del Sector Educación;Establecimientos Prestadores Del Servicio Educativo;"/>
    <n v="824"/>
    <s v="1. Diagnóstico"/>
    <s v="Académicas"/>
    <m/>
    <m/>
    <s v="Durante los días 21, 22 y 23 de noviembre se llevó a cabo en la ciudad de Bogotá el evento del Foro Educativo Nacional FEN2024, un escenario de encuentro entre los principales actores de la educación del país, lo que permitió generar diálogos de saberes, socialización de experiencias, espacios de interacción y colaboración para la participación en la construcción de política pública, a partir de los aportes y recomendaciones que se han generado desde los territorios, con el propósito de consolidarlos en apuestas para la formulación del IV Plan Nacional Decenal de Educación, 2026-2035._x000a_En este sentido, el desarrollo del Foro se realizó en tres escenarios, el primero de ellos enmarcado en la conversación con actores clave, expertos e invitados nacionales e internacionales a través de conferencias y conversatorios; el segundo escenario, estuvo relacionado con dos momentos de socialización de las experiencias significativas que desde los diferentes territorios del país visitaron el Foro para mostrar sus proyectos, trayectorias y aportes en la formulación de nuevas formas de pensar y hacer la educación en Colombia; y el tercer escenario, a través de 15 mesas de trabajo con una metodología que permitió dar apertura a espacios para la deliberación y definición de los principales retos y propuestas sobre cada una de las 6 líneas temáticas (1. Atención de los tres grados de preescolar, 2. Tránsito de la educación básica a la media y a la superior, 3. Alfabetización y educación de jóvenes y adultos, 4. Jornada escolar y transformación pedagógica para una educación integral con Proyectos Educativos Institucionales (PEI) y Proyectos Educativos Comunitarios (PEC) pertinentes, 5. Condiciones para la garantía del derecho a la educación y 6. Sentidos y ofertas de educación superior en los territorios.)._x000a_Así como aportes a la ruta de formulación y adopción del IV Plan Nacional Decenal de Educación._x000a_"/>
    <s v="1. Invitación._x000a_2. Agenda._x000a_3. Presentaciones_x000a_4. Listado de Asistencia_x000a_5. Conclusiones_x000a_6. Proyección memorias FEN 2024"/>
  </r>
  <r>
    <s v="Subdirección Fomento de Competencias"/>
    <x v="22"/>
    <s v="Presentar al equipo de apoyo del Programa de Tutorías para el Aprendizaje y la formación integral PTAFI 3.0, la oferta de los centros de interés que se han configurado en alianza con Minculturas, Mindeporte, Minciencias y la oferta del Ministerio de educación para avanzar en la implementación de la formación integral en los establecimientos educativos focalizados."/>
    <s v="Reunión Tems"/>
    <m/>
    <s v="x"/>
    <n v="1"/>
    <s v="Anual"/>
    <d v="2024-03-21T00:00:00"/>
    <s v="Correo electrónico"/>
    <s v="Secretarías de Educación y Establecimientos Educatuvos"/>
    <n v="797"/>
    <s v="Todas las fases"/>
    <s v="Estratégicas"/>
    <n v="0"/>
    <s v="NA"/>
    <s v="Se realizó la socialización de las ofertas de los centros de interés con las ETC y EE focalizados en cada uno de los procesos de la oferta intersecvtorial: Minculturas, MinDeporte, MinCiencia, Unidad Solidaria; y de la oferta sectorial MEN PNLEO, Bilingüiismo y Ciencia, Tecnología e Innovació"/>
    <s v="Acta y listado de asistencia a encuentro"/>
  </r>
  <r>
    <s v="Subdirección Fomento de Competencias"/>
    <x v="23"/>
    <s v="Desarrollar un encuentro virtual con los profesionales nuevos o recién vinculados de las Entidades Territoriales Certificadas -ETC- con el fin de cualificarlos en la gestión de los esquemas de ampliación del tiempo escolar, Jornada Única -JU- y Jornada Escolar Complementaria -JEC."/>
    <s v="Reunión Tems"/>
    <m/>
    <s v="x"/>
    <n v="1"/>
    <s v="Anual"/>
    <d v="2024-04-04T00:00:00"/>
    <s v="Correo electrónico"/>
    <s v="Secretarías de Educación y Establecimientos Educatuvos"/>
    <n v="155"/>
    <s v="Todas las fases"/>
    <s v="Estratégicas"/>
    <n v="0"/>
    <s v="NA"/>
    <s v="Se socializó lo correspondiente a las estretegias de ampliación y/o resignificación del tiempo escolar: jornada única y el programa Jornada Escolar Complementaria, donde se identificaron las caracterísitcas principales de la implementación en cada caso."/>
    <s v="Acta y listado de asistencia a encuentro"/>
  </r>
  <r>
    <s v="Subdirección Fomento de Competencias"/>
    <x v="24"/>
    <s v="Reconocer los elementos clave para la gestión e implementación de la Jornada Única como un esquema de ampliación y resignificación del Tiempo Escolar. Contribuir en el fortalecimiento técnico de los equipos de secretarías de educación que lideran los procesos de ampliación y resignificación del Tiempo Escolar en el marco de la Formación Integral."/>
    <s v="Reunión Tems"/>
    <m/>
    <s v="x"/>
    <n v="1"/>
    <s v="Anual"/>
    <d v="2024-05-09T00:00:00"/>
    <s v="Correo electrónico"/>
    <s v="Secretarías de Educación y Establecimientos Educatuvos"/>
    <n v="179"/>
    <s v="Todas las fases"/>
    <s v="Estratégicas"/>
    <n v="0"/>
    <s v="NA"/>
    <s v="Se brindaron orientaciones para la implementación de la Jornada Única como jornada escolar, desde cada uno de los componentes: Pedagógico, Talento Humano, PAE e Infraestrcutura."/>
    <s v="Acta y listado de asistencia a encuentro"/>
  </r>
  <r>
    <s v="Subdirección Fomento de Competencias"/>
    <x v="25"/>
    <s v="Brindar un espacio de intercambio de saberes para el fortalecimiento de la Jornada Única desde el componente pedagógico en el marco de la Formación Integral."/>
    <s v="Reunión Tems"/>
    <m/>
    <s v="x"/>
    <n v="1"/>
    <s v="Anual"/>
    <d v="2024-08-22T00:00:00"/>
    <s v="Correo electrónico"/>
    <s v="Secretarías de Educación y Establecimientos Educatuvos"/>
    <n v="172"/>
    <s v="Todas las fases"/>
    <s v="Estratégicas"/>
    <n v="0"/>
    <s v="NA"/>
    <s v="Se compartieron orientaciones y pautas sobre el componente pedagógico y curricular de la Jornada ünica a directiso docnetes y docentes de EE que recientemente han realizado el cambio de jornada escolar."/>
    <s v="Acta y listado de asistencia a encuentro"/>
  </r>
  <r>
    <s v="Dirección de Calidad PBM - Eq Educación Media"/>
    <x v="26"/>
    <s v="Realizar mesa para trabajar los siguientes temas: búsqueda activa, resignificación de la media, currículo y articulación con otras entidades y ampliaciones 2025 del SIMES Tolima - Huila "/>
    <s v="Mesa"/>
    <s v="X"/>
    <m/>
    <n v="1"/>
    <s v="Anual"/>
    <d v="2024-10-22T00:00:00"/>
    <s v="Circular con ETC"/>
    <s v="Representantes de Docentes, Directivos Docentes, Familias, Estudiantes y Secretarías de Educación de 3 municipios "/>
    <n v="35"/>
    <s v="Diseño o formulación"/>
    <s v="Estrategicas"/>
    <n v="9065286"/>
    <s v="C-2201-0700-20-20203B-2201089-02"/>
    <s v="Se definieron y revisaron las ampliaciones de oferta educativa realizada en 2024. El 100% de los docentes fueron nombrados y se abrieron todas las sedes._x000a_Se definieron posibles ampliaciones 2025._x000a_Se realizaron acuerdos para la implementación de estraegias de fortalecimiento y resignificación d ela Media 2025._x000a_Participaron 35 personas entre directivos,  docentes, estudiantes, líderes comunitarios y representantes de la secretaria de educación."/>
    <s v="Lista de asistencia_x000a_Acta_x000a_Circular de invitación_x000a_PPT"/>
  </r>
  <r>
    <s v="Dirección de Calidad PBM - Eq Educación Media"/>
    <x v="27"/>
    <s v="Realizar mesa para trabajar los siguientes temas: búsqueda activa, resignificación de la media, currículo y articulación con otras entidades y ampliaciones 2025 del SIMES Tolima - Huila "/>
    <s v="Mesa"/>
    <s v="X"/>
    <m/>
    <n v="1"/>
    <s v="Anual"/>
    <d v="2024-10-22T00:00:00"/>
    <s v="Circular con ETC"/>
    <s v="Representantes de Docentes, Directivos Docentes, Familias, Estudiantes y Secretarías de Educación de 3 municipios "/>
    <n v="37"/>
    <s v="Diseño o formulación"/>
    <s v="Estrategicas"/>
    <n v="9434830"/>
    <s v="C-2201-0700-24-20203F-2201090-02"/>
    <s v="Se definieron y revisaron las ampliaciones de oferta educativa realizada en 2024. El 100% de los docentes fueron nombrados y se abrieron todas las sedes._x000a_Se definieron posibles ampliaciones 2025._x000a_Se realizaron acuerdos para la implementación de estraegias de fortalecimiento y resignificación d ela Media 2025._x000a_Participaron 33 personas entre directivos, docentes, estudiantes, líderes comunitarios y representantes de la secretaria de educación."/>
    <s v="Lista de asistencia_x000a_Acta_x000a_Circular de invitación_x000a_PPT"/>
  </r>
  <r>
    <s v="Dirección de Calidad PBM - Eq Educación Media"/>
    <x v="28"/>
    <s v="Realizar mesa para trabajar los siguientes temas: búsqueda activa, resignificación de la media, currículo y articulación con otras entidades y ampliaciones 2025 del SIMES Catatumbo "/>
    <s v="Mesa"/>
    <s v="X"/>
    <m/>
    <n v="1"/>
    <s v="Anual"/>
    <d v="2024-10-23T00:00:00"/>
    <s v="Circular con ETC"/>
    <s v="Representantes de Docentes, Directivos Docentes, Familias, Estudiantes, Secretarias de Educación y líderes sociales /comunitarios "/>
    <n v="74"/>
    <s v="Diseño o formulación"/>
    <s v="Estrategicas"/>
    <n v="9599001"/>
    <s v="C-2201-0700-24-20203F-2201090-02"/>
    <s v="Durante el evento se trabajaron temas relacionados con:_x000a_1. AMPLIACIONES Y NOMBRAMIENTOS, se realizó un balance d elas aperturas realizadas  para el municipio de Hacari se viabilizaron 3 docentes , a la fecha  se han contratado los 3. se han viabilizado 44 cargos de Orientadores Escolares por parte del Ministerio de Educación. Se anuncia que las y los orientadores se posesionarán masivamente el 6 de noviembre en la Institución educativa Francisco José de Caldas en el municipio de Tibú._x000a_2. Proyecciones y necesidades 2025: Se plantearon necesidades en Transporte escolar, infraestructura, residencias escolares._x000a_3. Educación Inicial: Se revisaron los nombramientos realizados en el espacio de educación inicial y el proceso de avance con ajuste del PEI_x000a_"/>
    <s v="Acta con lista de asistencia_x000a_PPT"/>
  </r>
  <r>
    <s v="Dirección de Calidad PBM - Eq Educación Media"/>
    <x v="29"/>
    <s v="Realizar mesa para trabajar los siguientes temas: búsqueda activa, resignificación de la media, currículo y articulación con otras entidades y ampliaciones 2025 del SIMES Tolima - Huila "/>
    <s v="Mesa"/>
    <s v="X"/>
    <m/>
    <n v="1"/>
    <s v="Anual"/>
    <d v="2024-10-24T00:00:00"/>
    <s v="Circular con ETC"/>
    <s v="Representantes de Docentes, Directivos Docentes, Familias, Estudiantes y Secretarías de Educación del municipio de Ataco, Tolima.  "/>
    <n v="50"/>
    <s v="Diseño o formulación"/>
    <s v="Estrategicas"/>
    <n v="5814237"/>
    <s v="C-2201-0700-24-20203F-2201090-02"/>
    <s v="Se definieron y revisaron las ampliaciones de oferta educativa realizada en 2024. El 100% de los docentes fueron nombrados y se abrieron todas las sedes._x000a_Se definieron posibles ampliaciones 2025._x000a_Se realizaron acuerdos para la implementación de estraegias de fortalecimiento y resignificación d ela Media 2025._x000a_Participaron 20 personas entre directivos, docentes, estudiantes, líderes de la comunidad y representantes d ela secretaria de educación."/>
    <s v="Invitación y  circular_x000a_Acta_x000a_Lista de asistencia_x000a_PPT"/>
  </r>
  <r>
    <s v="Dirección de Calidad PBM - Eq Educación Media"/>
    <x v="30"/>
    <s v="Realizar mesa para trabajar los siguientes temas: búsqueda activa, resignificación de la media, currículo y articulación con otras entidades y ampliaciones 2025 del SIMES Tolima - Huila "/>
    <s v="Mesa"/>
    <s v="X"/>
    <m/>
    <n v="1"/>
    <s v="Anual"/>
    <d v="2024-10-25T00:00:00"/>
    <s v="Circular con ETC"/>
    <s v="Representantes de Docentes, Directivos Docentes, Familias, Estudiantes y Secretarías de Educación de 3 municipios "/>
    <n v="45"/>
    <s v="Diseño o formulación"/>
    <s v="Estrategicas"/>
    <n v="6759597"/>
    <s v="C-2201-0700-24-20203F-2201090-02"/>
    <s v="Se definieron y revisaron las ampliaciones de oferta educativa realizada en 2024. El 100% de los docentes fueron nombrados y se abrieron todas las sedes._x000a_Se definieron posibles ampliaciones 2025._x000a_Se realizaron acuerdos para la implementación de estraegias de fortalecimiento y resignificación d ela Media 2025._x000a_Participaros 27 personas entre directivos, docentes, estudiantes, líderes d ela comunidad y representantes de la secretaria de educación."/>
    <s v="Lista de asistencia_x000a_Acta_x000a_Circular de invitación_x000a_PPT"/>
  </r>
  <r>
    <s v="Dirección de Calidad PBM - Eq Educación Media"/>
    <x v="31"/>
    <s v="Realizar mesa para trabajar los siguientes temas: búsqueda activa, resignificación de la media, currículo y articulación con otras entidades y ampliaciones 2025 del SIMES Perija"/>
    <s v="Mesa"/>
    <s v="X"/>
    <m/>
    <n v="1"/>
    <s v="Anual"/>
    <d v="2024-10-28T00:00:00"/>
    <s v="Circular con ETC"/>
    <s v="-_x0009_Representantes de las Instituciones Educativas de los municipios de Curumani, Pailitas y Chiriguana (Rectores y docentes)_x000a_-_x0009_Estudiantes y padres de familia de las Instituciones Educativas de los municipios de Curumani, Pailitas y Chiriguana (Rectores y docentes)_x000a_-_x0009_Representantes de la Secretaria de Educación de Valledupar_x000a_-_x0009_Secretario de Gobierno del municipio de Chiriguana_x000a_-_x0009_Representantes SENA_x000a_-_x0009_Líder territorial SIMES Perijá"/>
    <n v="35"/>
    <s v="Diseño o formulación"/>
    <s v="Estrategicas"/>
    <n v="7691794"/>
    <s v="C-2201-0700-24-20203F-2201090-02"/>
    <s v="En este espacio se concertó lo siguiente:_x000a__x000a_Contratación de los docentes para la vigencia  2025 _x000a__x000a_Directores de Centros Educativos y miembros  de la comunidad en general se comprometen a  la búsqueda activa de estudiantes mediante voz  a voz en las veredas cercanas a sus centros  educativos, socialización de la estrategia SIMES  y apoyo y asistencia a las reuniones que se  requieran en el territorio Perijá por su líder  territorial. "/>
    <s v="Lista de asistencia_x000a_Acta_x000a_Circular de invitación_x000a_PPT"/>
  </r>
  <r>
    <s v="Dirección de Calidad PBM - Eq Educación Media"/>
    <x v="32"/>
    <s v="Realizar mesa para trabajar los siguientes temas: búsqueda activa, resignificación de la media, currículo y articulación con otras entidades y ampliaciones 2025 del SIMES Perija"/>
    <s v="Mesa"/>
    <s v="X"/>
    <m/>
    <n v="1"/>
    <s v="Anual"/>
    <d v="2024-10-29T00:00:00"/>
    <s v="Circular con ETC"/>
    <s v="_x0009_Representantes de las Instituciones Educativas de los municipios de Becerril y la Jagua de ibirico (Rectores y docentes)_x000a_-_x0009_Estudiantes y padres de familia de las Instituciones Educativas de los municipios de Becerril y la Jagua de Ibirico (Rectores y docentes)_x000a_-_x0009_Representantes de la Secretaria de Educación de Valledupar_x000a_-_x0009_Secretaria de Gobierno del municipio de Becerril_x000a_-_x0009_Líder territorial SIMES Perijá_x000a_"/>
    <n v="53"/>
    <s v="Diseño o formulación"/>
    <s v="Estrategicas"/>
    <n v="9450118"/>
    <s v="C-2201-0700-24-20203F-2201090-02"/>
    <s v="En este espacio se concerto lo siguiente:_x000a__x000a_Contratación de los docentes para la vigencia  2025 _x000a__x000a_Directores de Centros Educativos y miembros  de la comunidad en general se comprometen a  la búsqueda activa de estudiantes mediante voz  a voz en las veredas cercanas a sus centros  educativos, socialización de la estrategia SIMES  y apoyo y asistencia a las reuniones que se  requieran en el territorio Perijá por su líder  territorial. "/>
    <s v="Lista de asistencia_x000a_Acta_x000a_Circular de invitación_x000a_PPT"/>
  </r>
  <r>
    <s v="Dirección de Calidad PBM - Eq Educación Media"/>
    <x v="33"/>
    <s v="Realizar mesa para trabajar los siguientes temas: búsqueda activa, resignificación de la media, currículo y articulación con otras entidades y ampliaciones 2025 del SIMES Triángulo de Telembí"/>
    <s v="Mesa"/>
    <s v="X"/>
    <m/>
    <n v="1"/>
    <s v="Anual"/>
    <d v="2024-10-29T00:00:00"/>
    <s v="Circular con ETC"/>
    <s v="_x000a_Representantes de Docentes, Directivos Docentes y Secretarias de Educación del departamento, Secretarías Municipales, Líderes comunitarios de Barbacoas, Roberto Payan y Magüi Payan"/>
    <n v="45"/>
    <s v="Diseño o formulación"/>
    <s v="Estratégicas"/>
    <n v="25533619"/>
    <s v="C-2201-0700-24-20203F-2201090-02"/>
    <s v="Se realizó el balance de las aperturas 2024 y se proyectaron las aperturas de grados 2025._x000a_Se proyectaron los perfiles de los nombramientos de educadores para cubrir los nievos grados en el año 2025._x000a_Se asumieron los respectivos compromisos para la búsqueda activa de estudiantes y la formalización de la matrícula para el año 2025._x000a_Se proyectaron las acciones de fortalecimiento de la Educación Media que realizará el implementador Universidad de la Salle en los Establecimientos Educativos de Educación Media en el Territorio."/>
    <s v="Carta convocatoria_x000a_Acta con asistencia_x000a_PPT"/>
  </r>
  <r>
    <s v="Dirección de Calidad PBM - Eq Educación Media"/>
    <x v="34"/>
    <s v="Realizar mesa para trabajar los siguientes temas: búsqueda activa, resignificación de la media, currículo y articulación con otras entidades y ampliaciones 2025 del SIMES Arauca - Casanare "/>
    <s v="Mesa"/>
    <s v="X"/>
    <m/>
    <n v="1"/>
    <s v="Anual"/>
    <d v="2024-10-31T00:00:00"/>
    <s v="Circular con ETC"/>
    <s v="Representantes de Docentes, Directivos Docentes y Secretarías de Educación del departamento de Arauca "/>
    <n v="71"/>
    <s v="Diseño o formulación"/>
    <s v="Estratégicas"/>
    <n v="46437923"/>
    <s v="C-2201-0700-24-20203F-2201090-02_x000a_C-2201-0700-20-20203B-2201089-02"/>
    <s v="1. En el tema de la ampliación de la oferta educativa: Cada grupo identificó necesidades específicas y propuso estrategias de ampliación de la oferta educativa para el 2025._x000a_2. Estrategias de Búsqueda Activa Compartidas por los Grupos:_x000a_ Reuniones con los padres de familia: Realizar encuentros periódicos para sensibilizar a los padres sobre la importancia de la educación, informarles sobre los riesgos de deserción y promover su compromiso como_x000a_aliados en la permanencia escolar de sus hijos._x000a_Uso de medios de comunicación:Implementar campañas de divulgación a través de emisoras locales, programas radiales y pautas en televisión regional para incentivar el retorno de estudiantes y visibilizar los_x000a_beneficios educativos._x000a_Carteleras informativas: Ubicar carteles y avisos estratégicos en puntos de alta concurrencia, como plazas,_x000a_tiendas y centros comunitarios, que incluyan información sobre fechas de matrículas,_x000a_beneficios escolares y puntos de contacto._x000a_Redes sociales: Aprovechar plataformas como Facebook, WhatsApp e Instagram para realizar convocatorias masivas, compartir historias de éxito y mantener un canal de comunicación directo con estudiantes y padres._x000a_Visitas casa a casa y llamadas telefónicas: Organizar brigadas educativas para contactar directamente a las familias en sus hogares, identificar factores que dificulten la escolarización y ofrecer soluciones personalizadas, complementado con seguimientos vía telefónica._x000a__x000a_3. Se identificaron fortalezas y oportunidades de mejora, para organizar el trabajo de resignificación d ela media en 2025."/>
    <s v="Invitación_x000a_Acta con lista de asistencia_x000a_PPT"/>
  </r>
  <r>
    <s v="Dirección de Calidad PBM - Eq Educación Media"/>
    <x v="35"/>
    <s v="Realizar mesa de trabajo para organizar los siguientes temas en territorio: búsqueda activa, focalización para la resignificación de la media y organización ampliaciones 2025 del SIMES "/>
    <s v="Mesa"/>
    <s v="X"/>
    <m/>
    <n v="1"/>
    <s v="Anual"/>
    <d v="2024-11-05T00:00:00"/>
    <s v="Circular con ETC"/>
    <s v="Líderes sociales, Rectores, Docentes, MEN y funcionarios de la SED CHOCÓ "/>
    <n v="71"/>
    <s v="Diseño o formulación"/>
    <s v="Estratégicas"/>
    <n v="96829804"/>
    <s v="C-2201-0700-20-20203B-2201089-02_x000a_C-2201-0700-20-20203B-2201089-02"/>
    <s v="1. Se definieron por municipio estrategias de búsqueda activa para finales del 2024 y principios del 2025._x000a_2. Se revisaron los resultados de la ampliación de la oferta educativa_x000a_3. Se reviso la apropiación del concepto SIMES:_x000a_Estas respuestas fueron analizadas para identificar las tendencias de acuerdo con las dos líneas del SIMES:_x000a_1. Primera tendencia dominante: El 65% de las respuestas (considerando el total de ambos días) se centró en el primer objetivo, relacionado con la ampliación de la cobertura educativa y la permanencia de los estudiantes. Las respuestas resaltan la necesidad de mejorar el acceso a la educación en territorios vulnerables y garantizar que los estudiantes permanezcan en el sistema educativo, a pesar de las dificultades geográficas o económicas que enfrentan._x000a_2. Segunda tendencia relevante: Aproximadamente el 35% de las respuestas se enfocó en el segundo objetivo, que tiene que ver con la resignificación de la educación media y la articulación de la educación media y superior. Aunque este porcentaje es menor que el primero, sigue siendo relevante, mostrando un interés por transformar la educación media y adaptarla a las necesidades de los jóvenes y las características de cada territorio._x000a_3. Tendencia mixta: La tendencia mixta muestra que, aunque la cobertura educativa y la permanencia de los estudiantes dominan la agenda, también existe un interés creciente por transformar el currículo de la educación media y fortalecer la articulación con la educación superior. Esto es clave para el progreso educativo y el desarrollo local a largo plazo._x000a_Las respuestas analizadas reflejan un fuerte enfoque en la línea de ampliación de la cobertura educativa y en la garantía de la permanencia de los estudiantes dentro del sistema educativo, especialmente en áreas vulnerables y rurales. Sin embargo, también se observa una clara tendencia hacia la resignificación de la educación media y la articulación con la educación superior, lo que denota una preocupación por mejorar la pertinencia curricular y las articulaciones interinstitucionales, y por ofrecer a los estudiantes trayectorias educativas completas que les permitan proyectarse hacia el futuro."/>
    <s v="Oficios de invitación_x000a_Acta_x000a_Listas de asistencia del 5 y 6 de noviembre_x000a_PPT_x000a_"/>
  </r>
  <r>
    <s v="Dirección de Calidad PBM - Eq Educación Media"/>
    <x v="36"/>
    <s v="Realizar mesa para trabajar los siguientes temas: búsqueda activa, resignificación de la media, currículo y articulación con otras entidades y ampliaciones 2025 del SIMES Guainía"/>
    <s v="Mesa"/>
    <s v="X"/>
    <m/>
    <n v="1"/>
    <s v="Anual"/>
    <d v="2024-11-06T00:00:00"/>
    <s v="Circular con ETC"/>
    <s v="_x000a_Representantes de Docentes, Directivos Docentes y Secretarias de Educación del departamento del Guainiá, Líderes comunitarios e indigenas, SENA, ICBF, Universidades (Minuto-UNAD)"/>
    <n v="44"/>
    <s v="Diseño o formulación"/>
    <s v="Estratégicas"/>
    <n v="13715955"/>
    <s v="C-2201-0700-20-20203B-2201089-02"/>
    <s v="Se realizó el balance de las aperturas 2024 y se proyectaron las aperturas de grados 2025._x000a_Se proyectaron los perfiles de los nombramientos de educadores para cubrir los nievos grados en el año 2025._x000a_Se asumieron los respectivos compromisos para la búsqueda activa de estudiantes y la formalización de la matrícula para el año 2025._x000a_Se proyectaron las acciones de fortalecimiento de la Educación Media que realizará el implementador Universidad de la Salle en los Establecimientos Educativos de Educación Media en el Territorio."/>
    <s v="Acta_x000a_Asistencia_x000a_Invitación_x000a_PPT"/>
  </r>
  <r>
    <s v="Dirección de Calidad PBM - Eq Educación Media"/>
    <x v="37"/>
    <s v="Realizar mesa para trabajar los siguientes temas: búsqueda activa, resignificación de la media, currículo y articulación con otras entidades y ampliaciones 2025 del SIMES Catatumbo "/>
    <s v="Mesa"/>
    <s v="X"/>
    <m/>
    <n v="1"/>
    <s v="Anual"/>
    <d v="2024-11-08T00:00:00"/>
    <s v="Circular con ETC"/>
    <s v="Representantes de Docentes, Directivos Docentes, Familias, Estudiantes, lideres comunales y Secretaria de Educación de Norte de Santander "/>
    <n v="200"/>
    <s v="Diseño o formulación"/>
    <s v="Estratégicas"/>
    <n v="56439942"/>
    <s v="C-2201-0700-20-20203B-2201089-02"/>
    <s v="Durante el evento se trabajaron temas relacionados con:_x000a_1. AMPLIACIONES Y NOMBRAMIENTOS, se realizó un balance d elas aperturas realizadas  Para el municipio de Tibú se viabilizaron 77 docentes para Educación Inicial, sin embargo, a la fecha solo se han contratado 5. Se manifiesta que no se ha realizado el proceso de matrícula por la falta de claridad sobre el cruce de las plataformas del ICBF y del Ministerio de Educación. se han viabilizado 44 cargos de Orientadores Escolares por parte del Ministerio de Educación. Se anuncia que las y los orientadores se posesionarán masivamente el 6 de noviembre en la Institución educativa Francisco José de Caldas en el municipio de Tibú._x000a_2. Proyecciones y necesidades 2025: Se plantearon necesidades en Transporte escolar, infraestructura, residencias escolares._x000a_3. Educación Inicial: Se revisaron los nombramientos realizados en el espacio de educación inicial y el proceso de avance con ajuste del PEI_x000a_"/>
    <s v="Acta con lista de asistencia_x000a_PPT"/>
  </r>
  <r>
    <s v="Dirección de Calidad PBM - Eq Educación Media"/>
    <x v="38"/>
    <s v="Realizar mesa para trabajar los siguientes temas: búsqueda activa, resignificación de la media, currículo y articulación con otras entidades y ampliaciones 2025 del SIMES Guaviare"/>
    <s v="Mesa"/>
    <s v="X"/>
    <m/>
    <n v="1"/>
    <s v="Anual"/>
    <d v="2024-11-08T00:00:00"/>
    <s v="Circular con ETC"/>
    <s v="_x000a_Representantes de Docentes, Directivos Docentes y Secretarias de Educación del departamento del Guaviare Líderes comunitarios e indigenas, "/>
    <n v="46"/>
    <s v="Diseño o formulación"/>
    <s v="Estratégicas"/>
    <n v="23133418"/>
    <s v="C-2201-0700-20-20203B-2201089-02"/>
    <s v="La mesa de concertación se llevó a cabo en el municipio de San José del Guaviare, instalaciones del SENA sede Modelo. _x000a_Se brindó un contexto general de la estrategia SIMES, se presentó el balance de aperturas del año 2024, se presentaron las apuestas colectivas  para la búsqueda de estudiantes, se presentó las acciones de flexibilización de la Media y la sproyecciones 2025, se socializó el trabajo en grupo por IE._x000a__x000a_Como acuerdos quedan:_x000a_Se garantiza la continuidad del docente nombrado  en el 2024._x000a_Se garantiza el nombramiento del nuevo maestro para el 2025._x000a_Se respeta el perfil docente que sea solicitado._x000a_Se canalizan a las otras áreas del MEN  las otras demandas._x000a_Se gestiona con la SED las solicitudes de su competencia._x000a__x000a_"/>
    <s v="Acta_x000a_Convocatoria_x000a_PPT"/>
  </r>
  <r>
    <s v="Dirección de Calidad PBM - Eq Educación Media"/>
    <x v="39"/>
    <s v="Realizar mesa para trabajar los siguientes temas: búsqueda activa, resignificación de la media, currículo y articulación con otras entidades y ampliaciones 2025 del SIMES Arauca - Casanare"/>
    <s v="Mesa"/>
    <s v="X"/>
    <m/>
    <n v="1"/>
    <s v="Anual"/>
    <d v="2024-11-12T00:00:00"/>
    <s v="Circular con ETC"/>
    <s v="_x000a_Representantes de Docentes, Directivos Docentes y Secretarias de Educación del departamento del Casanare"/>
    <n v="45"/>
    <s v="Diseño o formulación"/>
    <s v="Estratégicas"/>
    <n v="29009019"/>
    <s v="C-2201-0700-20-20203B-2201089-02"/>
    <s v="1. RECONOCER LAS NECESIDADES DE TRABAJO EN EL FORTALECIMIENTO DE LA MEDIA:_x000a_El ejercicio permitió identificar expectativas diversas entre los actores, destacando tanto las necesidades_x000a_específicas como las propuestas de mejora para la implementación del SIMES. Estos aportes serán_x000a_fundamentales para orientar las estrategias de fortalecimiento de la educación media en el territorio,_x000a_priorizando la inclusión, la pertinencia y la calidad educativa._x000a_2. SEGUIMIENTO A LA AMPLIACIÓN D ELA OFERTA_x000a_3. Posibles aperturas 2025_x000a_4, Propuestas para  implementar estrategias de búsqueda activa de estudiantes que han desertado o que no están vinculados al sistema educativ:._x000a_Estas estrategias tienen como objetivo identificar y reincorporar a los estudiantes en riesgo,_x000a_fortaleciendo así la cobertura educativa y la equidad en el territorio. Las estrategias mayormente_x000a_relacionadas son:_x000a__x000a_1. Jornadas de sensibilización comunitaria._x000a_2. Estrategia voz a voz- Casa a Casa._x000a_3. Actividades de divulgación en coordinación con líderes locales y comunales._x000a_4. Desarrollo de incentivos educativos y programas de acompañamiento psicosocial"/>
    <s v="Oficio de invitación_x000a_Acta con lista de asistencia_x000a_PPT_x000a_"/>
  </r>
  <r>
    <s v="Dirección de Calidad PBM - Eq Educación Media"/>
    <x v="40"/>
    <s v="Realizar mesa para trabajar los siguientes temas: búsqueda activa, resignificación de la media, currículo y articulación con otras entidades y ampliaciones 2025 del SIMES Pacífico Nariñense"/>
    <s v="Mesa"/>
    <s v="X"/>
    <m/>
    <n v="1"/>
    <s v="Anual"/>
    <d v="2024-11-13T00:00:00"/>
    <s v="Circular con ETC"/>
    <s v="Representantes de Docentes, Directivos Docentes y Secretarias de Educación del departamento, Secretarías Municipales, Líderes comunitarios de El Charco, Mosquera, La Tola, Olaya Herrera y Santa Barbara de Iscuande"/>
    <n v="84"/>
    <s v="Diseño o formulación"/>
    <s v="Estratégicas"/>
    <n v="16256965"/>
    <s v="C-2201-0700-20-20203B-2201089-02"/>
    <s v="Se realizó el balance de las aperturas 2024 y se proyectaron las aperturas de grados 2025._x000a_Se proyectaron los perfiles de los nombramientos de educadores para cubrir los nievos grados en el año 2025._x000a_Se asumieron los respectivos compromisos para la búsqueda activa de estudiantes y la formalización de la matrícula para el año 2025._x000a_Se proyectaron las acciones de fortalecimiento de la Educación Media que realizará el implementador Universidad de la Salle en los Establecimientos Educativos de Educación Media en el Territorio."/>
    <s v="Acta con lista de asistencia_x000a_Correo de convocatoria_x000a_PPT"/>
  </r>
  <r>
    <s v="Dirección de Calidad PBM - Eq Educación Media"/>
    <x v="41"/>
    <s v="Realizar mesa para trabajar los siguientes temas: búsqueda activa, resignificación de la media, currículo y articulación con otras entidades y ampliaciones 2025 del SIMES Alto Sinú"/>
    <s v="Mesa"/>
    <s v="X"/>
    <m/>
    <n v="1"/>
    <s v="Anual"/>
    <d v="2024-11-14T00:00:00"/>
    <s v="Circular con ETC"/>
    <s v="Representantes de Docentes, Directivos Docentes, Familia, Lideres comunitarios, Personeros, Lideres de Juventud y Secretarias de Educación de 8 municipios"/>
    <n v="66"/>
    <s v="Diseño o formulación"/>
    <s v="Estratégicas"/>
    <n v="26404358"/>
    <s v="C-2201-0700-20-20203B-2201089-02"/>
    <s v="1. Participación de 66 personas entre directivos, directivos docentes, estudisntes, líderes de la comunidad y representantes de organizaciónes y secretaria de educación_x000a_2. Balance de las aperturas que se dieron en el marco de la estrategia SIMES en el año 2024_x000a_3. Propuestas de ampliación de oferta educativa 2025. Para la identificación de los procesos de ampliaciones o aperturas para el año 2025, se hace un ejercicio participativo por cada municipio, en clave de identificar las necesidades de ampliaciones, nombramiento de docentes para atender las ampliaciones, conversiones de centros de educativos a instituciones educativas y nombramiento de los respectivos rectores, para aquellos centros educativos que amplíen a los grados 10 y 11._x000a_4. Presentación de las Universidades del territorio para proponer formas de articulación curricular y transito a la educación superior._x000a_5. Estrategia de búsqueda activa de estudiantes, se identifica que en los tres municipios SIMES se tiene una apuesta por esta importante actividad que es factor necesario en la garantía del derecho a la educación y que todo este esfuerzo SIMES de aperturas o ampliaciones tiene que estar ligado a la búsqueda de las estudiantes, tanto los que han desertado del proceso, como los que se han trasladado a otros territorios porque no contaban con la oferta educativas en sus comunidades."/>
    <s v="Carpeta con las invitaciones_x000a_Acta con lista de asistencia_x000a_PPT"/>
  </r>
  <r>
    <s v="Dirección de Calidad PBM - Eq Educación Media"/>
    <x v="42"/>
    <s v="Realizar mesa para trabajar los siguientes temas: búsqueda activa, resignificación de la media, currículo y articulación con otras entidades y ampliaciones 2025 del SIMES Catatumbo"/>
    <s v="Mesa"/>
    <s v="X"/>
    <m/>
    <n v="1"/>
    <s v="Anual"/>
    <d v="2024-11-15T00:00:00"/>
    <s v="Circular con ETC"/>
    <s v="Representantes de Docentes, Directivos Docentes, Familias, Estudiantes, lideres comunales y Secretaria de Educación de Norte de Santander. "/>
    <n v="99"/>
    <s v="Diseño o formulación"/>
    <s v="Estratégicas"/>
    <n v="7521457"/>
    <s v="C-2201-0700-20-20203B-2201089-02"/>
    <s v="Durante el evento se trabajaron temas relacionados con:_x000a_1. AMPLIACIONES Y NOMBRAMIENTOS, se realizó un balance d elas aperturas realizadas en el Carmen en el 2024 y se logro a partir de este ejercicio el nombramiento del 100% de los orientadores escolares requeridos. De los docentes requeridos se nombraron el 50%, lo otros quedaron pendientes para el 2025._x000a_2. Proyecciones y necesidades 2025: Se plantearon necesidades en Transporte escolar, infraestructura, residencias escolares._x000a_3. Educación Inicial: Se revisaron los nombramientos realizados en el espacio de educación inicial y el proceso de avance con ajuste del PEI_x000a_"/>
    <s v="Acta con lista de asistencia_x000a_PPT"/>
  </r>
  <r>
    <s v="Dirección de Calidad PBM - Eq Educación Media"/>
    <x v="43"/>
    <s v="Realizar mesa para trabajar los siguientes temas: búsqueda activa, resignificación de la media, currículo y articulación con otras entidades y ampliaciones 2025 del SIMES PUTUMAYO "/>
    <s v="Mesa"/>
    <s v="X"/>
    <m/>
    <n v="1"/>
    <s v="Anual"/>
    <d v="2024-11-19T00:00:00"/>
    <s v="Circular con ETC"/>
    <s v="Representantes de Docentes, Directivos Docentes, Familias, Estudiantes y Secretarías de Educación de 5 municipios del departamento del Putumayo "/>
    <n v="150"/>
    <s v="Diseño o formulación"/>
    <s v="Estratégicas"/>
    <n v="69554466"/>
    <s v="C-2201-0700-20-20203B-2201089-02"/>
    <s v="1. Balance de ampliaciones 2024 y proyección 2025: Se realiza un ejercicio de análisis con cada uno de los municipios participantes de la mesa de concertación para identificar las zonas con necesidad de ampliación para la Proyección 2025,_x000a_2. Estrategia de Búsqueda Activa: Se identificaron las razones por las que los NNJA desertan o abandonan el proceso en los establecimientos educativos. Se plantearon acciones para 2024 y 2025:_x000a_-Jornadas de matrícula a través de matriculatones en zonas de difícil acceso, vinculando a los establecimientos comerciales y otros actores que se pueden vincular a la búsqueda_x000a_- Generar escuelas de padres que permitan motivar la permanencia a través de_x000a_un enfoque hacia las nuevas generaciones_x000a_- Acercamiento a las juntas de acción comunal con el fin de identificar NNA desescolarizados, en articulación con secretarías de educación municipal,_x000a_secretaría de salud, secretaría de deporte, rectores, orientadores y docentes_x000a_- Realizar cruce de información entre la base de afiliación de salud con el sistema SIMAT para identificar personas desescolarizadas_x000a_- Generar acciones para fortalecer el vínculo familia escuela_x000a_- Generar articulación con comités deportivo de los municipios para identificar NNA desescolarizados_x000a_- Después de alertar la no asistencia del estudiante se debe realizar una acción interdisciplinaria con la familia, incluyendo a docentes, directivos y entidades de apoyo; para concientizar sobre la importante de asistir y permanecer en la escuela_x000a_- Activar modelos flexibles con el fin de poder llegar a toda la comunidad desescolarizada del contexto_x000a_3. ARTICULACION SENA: Se realiza intervención del SENA, en donde realiza la socialización de acciones_x000a_respecto de la articulación con la media, realizada durante el año 2024 y la proyección del 2025"/>
    <s v="Carpeta con oficios de la convocatoria_x000a_Acta con listas de asistencia_x000a_PPT_x000a_"/>
  </r>
  <r>
    <s v="Dirección de Calidad ES - Grupo Acreditación - CNA"/>
    <x v="44"/>
    <s v="Realizar Encuentros Regionales los cuales convocan diferentes actores del sistema para abrir el diálogo y el acompañamiento que permite orientar los procesos  de acreditación en alta calidad a las instituciones y capacitación de pares académicos en fin de precisar elementos claves en la evaluación externa realizada por los pares académicos,  revisando los formatos de evaluación externa de programas e instituciones junto con los protocolos utilizados para tal fin, documentos publicados en la página web, para la consulta de los pares e IES. "/>
    <s v="Encuentros presenciales"/>
    <s v="X"/>
    <m/>
    <n v="8"/>
    <s v="Trimestral"/>
    <s v="28/02/2024_x000a_08/03/2024_x000a_30/05/2024_x000a_12/09/2024_x000a_25/10/2024_x000a_19/11/2024_x000a_20/11/2024_x000a_11/12/2024_x000a_"/>
    <s v="Invitaciones Página web_x000a_Correos "/>
    <s v="Directivos de las Instituciones de Educación Superior - IES,  Pares Académicos"/>
    <n v="800"/>
    <s v="Implementación"/>
    <s v="Estratégicas"/>
    <n v="288195000"/>
    <s v="A-03-03-04-065-002"/>
    <s v="&quot;-_x0009_Encuentro Regional CNA -Febrero 2024_x000a_Universidad Autónoma de Bucaramanga – UNAB_x000a_•_x0009_Instituciones de Educación Superior de la región incluidos Santander y Norte de Santander  (Bucaramanga, Floridablanca, Piedecuesta, San Gil, Socorro, Barrancabermeja, San José de Cúcuta, Ocaña, Pamplona, Villa del Rosario, Simacota) entre otros, con una asistencia de 74 directivos. _x000a_•_x0009_Pares Académicos, de la región de los cuales asistieron 78._x000a__x000a_-_x0009_Encuentro Regional CNA – Marzo 2024_x000a_Universidad Autónoma de Occidente – UAO - Cali_x000a_Instituciones de Educación Superior de la región Suroccidente (Buenaventura, Buga, Cali, Cartago, Palmira,  Pasto, Popayán, Puerto Tejada, Roldanillo, Sevilla, Tuluá, Tumaco, Timbío, Zarzal), con una asistencia de 89 directivos. _x000a_Pares Académicos, de la región de los cuales asistieron 162._x000a__x000a_-_x0009_Encuentro Regional Medellín CNA – EIA – Septiembre 2024_x000a_Universidad EIA – Rionegro_x000a_Se convocaron los directivos de 55 Instituciones de Educación Superior de la región incluidos los municipios de Medellín, Rionegro, Bello, Envigado, Sabaneta, Itagüí, la Ceja, el Retiro, entre otros, con una asistencia de 74 directivos, como representantes de las IES. _x000a_Se convocaron 324 Pares Académicos, de la región de los cuales asistieron 118, capacitación que busca dar orientaciones frente a la evaluación externa, el desarrollo de las visitas y la construcción del informe de EE, junto con la presentación de la rúbrica utilizada por el Consejo para su evaluación. _x000a__x000a_-_x0009_Encuentro regional  Directivos Facultades de Odontología - Pontificia Universidad Javeriana. Jueves 25 de octubre 2024._x000a_Con la asistencia de 30 directivos de la Asociación Colombiana de Facultades de Odontología – ACFO, la jornada con directivos generó el diálogo  sobre  la acreditación de las especializaciones en dicho campo del conocimiento._x000a__x000a_-_x0009_Encuentro regional Pares Académicos - Pontificia Universidad Javeriana. Jueves 25 de octubre 2024._x000a_Durante esta fecha, se invitaron los pares académicos registrados en el Banco de Pares de CNA, de Bogotá y las ciudades aledañas al Distrito Capital, (Chía, Cajicá, Duitama, Fusagasugá, evento que contó con la presencia de 164 pares activos, la capacitación generó la participación y apropiación en cuanto al conocimiento de documentos establecidos en la evaluación externa de las visitas de pares académicos, la jornada permitió actualizar la información definida en las guías, cuadros maestros y demás inquietudes académicas, del rol y del proceso de evaluación y los resultados obtenidos durante las visitas."/>
    <s v="Carpeta con oficios de la convocatoria_x000a_Acta con listas de asistencia_x000a_PPT_x000a_"/>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
  <r>
    <s v="Interior"/>
    <s v="Dirección de Fortalecimiento a la Gestión Territorial "/>
    <x v="0"/>
    <m/>
    <s v="X"/>
    <m/>
    <s v="X"/>
    <s v="Ministerio del Interior"/>
    <s v="Decreto 2406 de 2007"/>
    <s v="Continuar con la construcción de la norma SEIP"/>
    <s v="Decisorio"/>
    <s v="Mensual"/>
    <s v="6"/>
    <m/>
    <s v="Recurrentes"/>
    <s v="Grupos Que Lideran Espacios de Diálogo y Concertación;"/>
    <s v="No"/>
    <s v="x"/>
    <m/>
    <s v="6 al 9 de marzo "/>
    <s v="correo electronico"/>
    <n v="106"/>
    <n v="135093210"/>
    <s v="Inversión"/>
    <s v="Avance en la construcción del Sistema Educativo Indígena Propio con la Mesa Regional Amazónica"/>
    <s v="NA"/>
  </r>
  <r>
    <s v="Educación"/>
    <s v="Subdirección de Permanencia"/>
    <x v="1"/>
    <m/>
    <s v="X"/>
    <m/>
    <s v="X"/>
    <s v="Por definir "/>
    <s v="Decreto 2406 de 2007."/>
    <s v="Concertar los lineamientos de residencias escolares que atienden población indígena."/>
    <s v="De incidencia"/>
    <s v="Cuatrimestral"/>
    <s v="3"/>
    <m/>
    <s v="Recurrentes"/>
    <s v="Entidades Del Sector Educación;Comunidad Educativa;"/>
    <s v="No"/>
    <s v="Sin programar"/>
    <s v=" "/>
    <s v="Sin programar"/>
    <s v="Sin programar"/>
    <s v="Sin programar"/>
    <s v="N/A"/>
    <s v="N/A"/>
    <s v="Sin programar"/>
    <s v="Sin programar_x000a_Esta instacia esta vinculada a la reglamentación de la norma SEIP ya concertada en el marco de la CONTCEPI, una vez en este espacio se avance en la definición e implementación de la estrategia se definirá plan de trabajo para abordar la estrategia, segín metolodología que se considere pertinente con los pueblos indígenas y los delegados del MEN._x000a_Con el objetivo de participar y acompañar el desarrollo de los espacios en los que se aborda el componente pedagógico, por parte del equipo de la Subdireccción de Permanecia, se ASISTIó en las sesiones tecnicas y generales de la CONTCEPI, en las siguientes fechas: 15 al 17 de octubre, 5 al 7 de noviembre, 15 al 29 de noviembre y 9 al 13 de diciembre."/>
  </r>
  <r>
    <s v="Educación"/>
    <s v="Subdirección de Permanencia "/>
    <x v="2"/>
    <m/>
    <s v="X"/>
    <m/>
    <s v="X"/>
    <s v="Sistema Nacional de Atención y Reparación Integral a las Víctimas - SNARIV"/>
    <s v="Ley 1448 de 2011 y Decreto 4800 de 2011"/>
    <s v="Articular la implementación de acciones estratégicas orientadas a garantizar el acceso de las víctimas del conflicto armado a las medidas de asistencia y atención en todo el territorio nacional."/>
    <s v="De incidencia"/>
    <s v="Trimestral"/>
    <s v="4"/>
    <m/>
    <s v="Recurrentes"/>
    <s v="Entidades Del Sector Educación;Entes de Control;Poder Ejecutivo;"/>
    <s v="si"/>
    <s v=" "/>
    <s v="Presencial"/>
    <s v=" "/>
    <s v="Oficio de convocatoria emitido por el SGDEA del MEN"/>
    <n v="80"/>
    <s v="N/A"/>
    <s v="N/A"/>
    <s v="Ejecución u Seguimiento al plan Operativo anual del Comité de Atención y Asistencia y del Comité de Prevención, Protección y Garantías de no Repetición 2024"/>
    <s v="Actas y memorias de las sesiones realizadas."/>
  </r>
  <r>
    <s v="Justicia"/>
    <s v="Oficina Asesora Jurídica"/>
    <x v="3"/>
    <m/>
    <s v="X"/>
    <m/>
    <s v="X"/>
    <s v="Ministerio de Justicia y del Derecho"/>
    <s v="Artículo 16 del Decreto 2055 del 16 de octubre de 2014"/>
    <s v="Asesorar al Consejo Superior de Política Criminal para el adecuado ejercicio de sus funciones, en tal propósito, adelanta estudios encomendados por tal instancia, examina proyectos de ley y actos legislativos en materia penal, rinde informes periódicos y atiende solicitudes relacionadas con su propósito en materia de política criminal."/>
    <s v="De incidencia"/>
    <s v="Semanal"/>
    <s v="40"/>
    <m/>
    <s v="Estratégicas"/>
    <s v="Poder Legislativo;Poder Ejecutivo;Entidades Del Sector Educación;Poder Judicial;Entes de Control;"/>
    <s v="No"/>
    <m/>
    <s v="X"/>
    <s v="1 de febrero al 21 de marzo_x000a_"/>
    <s v="correo electronico"/>
    <s v="N/A"/>
    <s v="N/A"/>
    <s v="N/A"/>
    <s v="Se avanza en la socialización. revisión y discusión de varios proyectos de ley entre los cuales se encuentran el 225, el 340, el 213, el 372 de 2024."/>
    <s v="Convocatorias y memorias de las sesiones"/>
  </r>
  <r>
    <s v="Justicia"/>
    <s v="Oficina Asesora Jurídica"/>
    <x v="3"/>
    <m/>
    <s v="X"/>
    <m/>
    <s v="X"/>
    <s v="Ministerio de Justicia y del Derecho"/>
    <s v="Artículo 16 del Decreto 2055 del 16 de octubre de 2014"/>
    <s v="Asesorar al Consejo Superior de Política Criminal para el adecuado ejercicio de sus funciones, en tal propósito, adelanta estudios encomendados por tal instancia, examina proyectos de ley y actos legislativos en materia penal, rinde informes periódicos y atiende solicitudes relacionadas con su propósito en materia de política criminal."/>
    <s v="De incidencia"/>
    <s v="Semanal"/>
    <s v="40"/>
    <m/>
    <s v="Estratégicas"/>
    <s v="Poder Legislativo;Poder Ejecutivo;Entidades Del Sector Educación;Poder Judicial;Entes de Control;"/>
    <s v="No"/>
    <m/>
    <s v="Virtual"/>
    <s v="_x000a_11 de abril a 27 de junio"/>
    <s v="correo electronico"/>
    <s v="N/A"/>
    <s v="N/A"/>
    <s v="N/A"/>
    <s v="Se avanza en la socialización. revisión y discusión de varios proyectos de ley entre los cuales se encuentran el proyecto de ley 371, el proyecto de ley 233. el articulo 46 de la ley 1762 de 2015, el acto legislativo 407 y le proyecto de ley 262."/>
    <s v="Convocatorias y memorias de las sesiones"/>
  </r>
  <r>
    <s v="Justicia"/>
    <s v="Oficina Asesora Jurídica"/>
    <x v="3"/>
    <m/>
    <s v="X"/>
    <m/>
    <s v="X"/>
    <s v="Ministerio de Justicia y del Derecho"/>
    <s v="Artículo 16 del Decreto 2055 del 16 de octubre de 2014"/>
    <s v="Asesorar al Consejo Superior de Política Criminal para el adecuado ejercicio de sus funciones, en tal propósito, adelanta estudios encomendados por tal instancia, examina proyectos de ley y actos legislativos en materia penal, rinde informes periódicos y atiende solicitudes relacionadas con su propósito en materia de política criminal."/>
    <s v="De incidencia"/>
    <s v="Semanal"/>
    <s v="40"/>
    <m/>
    <s v="Estratégicas"/>
    <s v="Poder Legislativo;Poder Ejecutivo;Entidades Del Sector Educación;Poder Judicial;Entes de Control;"/>
    <s v="No"/>
    <m/>
    <s v="Virtual"/>
    <s v="04 de julio al 26 de septiembre"/>
    <s v="correo electronico"/>
    <s v="N/A"/>
    <s v="N/A"/>
    <s v="N/A"/>
    <s v="Se avanza en la socialización y discusión del tratado de extradición entre la Republica de Colombia y la Republica Oriental de Uruguay, asi como tambien en lo referente al Por medio de la cual se modifica el Capitulo Único del Título XI-A de la Ley 599 de 2000 y la Por medio de la cual se expide el procedimiento de la Comisión de Investigación y Acusación de la Cámara de Representantes y se dictan otras disposiciones, entre otras en las cuales se ha realizado el respectivo ejercicio emitiendo los votos favorable cuando asi se considera pertinentes o desfavorable de acuerdo al tema estudiado."/>
    <s v="Convocatorias y memorias de las sesiones"/>
  </r>
  <r>
    <s v="Justicia"/>
    <s v="Oficina Asesora Jurídica"/>
    <x v="3"/>
    <m/>
    <s v="X"/>
    <m/>
    <s v="X"/>
    <s v="Ministerio de Justicia y del Derecho"/>
    <s v="Artículo 16 del Decreto 2055 del 16 de octubre de 2014"/>
    <s v="Asesorar al Consejo Superior de Política Criminal para el adecuado ejercicio de sus funciones, en tal propósito, adelanta estudios encomendados por tal instancia, examina proyectos de ley y actos legislativos en materia penal, rinde informes periódicos y atiende solicitudes relacionadas con su propósito en materia de política criminal."/>
    <s v="De incidencia"/>
    <s v="Semanal"/>
    <s v="40"/>
    <m/>
    <s v="Estratégicas"/>
    <s v="Poder Legislativo;Poder Ejecutivo;Entidades Del Sector Educación;Poder Judicial;Entes de Control;"/>
    <s v="No"/>
    <m/>
    <s v="Virtual"/>
    <s v="03 de octubre al 05 de diciembre"/>
    <s v="correo electronico"/>
    <s v="N/A"/>
    <s v="N/A"/>
    <s v="N/A"/>
    <s v="Se emite voto favorable para la 2 socialización, revisión, discusión y aprobación del concepto del Proyecto de Ley Estatutaria 138 de 2024 Senado “Por medio de la cual se fortalece el Banco Nacional de Perfiles Genéticos con fines de investigación judicial en materia penal y se dictan otras disposiciones””, asi como también, se emitio voto de acuerdo con el concepto desfavorable a “Socialización, revisión, discusión y aprobación del concepto del Proyecto de Ley 379 de 2024 Senado “Por medio del cual se crea el artículo 36A y se modifica el artículo 255 de la Ley 599 de 2000 sobre retractación en lo delitos de injuria y calumnia&quot;."/>
    <s v="Convocatorias y memorias de las sesiones"/>
  </r>
  <r>
    <s v="Educación"/>
    <s v="Subdirección de Desarrollo Organizacional"/>
    <x v="4"/>
    <s v="X"/>
    <m/>
    <s v="X"/>
    <m/>
    <s v="Ministerio de Educación Nacional"/>
    <s v="009319 06 DE JUNIO 2023"/>
    <s v="Dirigir y orientar la planeación estratégica del sector; dirigir y articular a las entidades del sector administrativo en la implementación, desarrollo y evaluación del Modelo Integrado de Planeación y Gestión - MIPG hacer seguimiento a la gestión y desempeño del sector y proponer estrategias para el logro de los resultados, por lo menos una vez cada semestre entre otras. "/>
    <s v="Decisorio"/>
    <s v="Trimestral"/>
    <s v="4"/>
    <s v="Todas las fases"/>
    <s v="Estratégicas"/>
    <s v="Entidades Del Sector Educación;"/>
    <s v="si"/>
    <m/>
    <s v="Virtual"/>
    <d v="2024-03-07T00:00:00"/>
    <s v="correo electronico"/>
    <n v="25"/>
    <s v="NA"/>
    <s v="NA"/>
    <s v="Se realizó la primera sesión del Comité Sectorial de Gestión y Desempeño para la vigencia 2024, en el marco de las funciones establecidas en la Resolución 009319 de 2023, y conforme a la convocatoria realizada el 21 de febrero de 2024 por parte de la Secretaria General del Ministerio , se realizaron las siguientes actividades:_x000a_- Presentación cierre vigencia 2023 plan de acción sectorial._x000a_- Presentación desagregación por trimestres del plan de acción sectorial._x000a_- Plan de asistencia técnica, propuesta por cada entidad, esto en concordancia con el plan de acción sectorial 2024, se adjunta formato_x000a_- Presentación Plan de Trabajo para dar cumplimiento a las líneas del Plan de Acción relacionadas con la ruta de la felicidad y fortalecer las competencias en liderazgo y trabajo en equipo._x000a_- Presentación del estado de la formalización laboral"/>
    <s v="Acta de reunión 001- 07-03-2024"/>
  </r>
  <r>
    <s v="Educación"/>
    <s v="Subdirección de Desarrollo Organizacional"/>
    <x v="4"/>
    <s v="X"/>
    <m/>
    <s v="X"/>
    <m/>
    <s v="Ministerio de Educación Nacional"/>
    <s v="009319 06 DE JUNIO 2024"/>
    <s v="Dirigir y orientar la planeación estratégica del sector; dirigir y articular a las entidades del sector administrativo en la implementación, desarrollo y evaluación del Modelo Integrado de Planeación y Gestión - MIPG hacer seguimiento a la gestión y desempeño del sector y proponer estrategias para el logro de los resultados, por lo menos una vez cada semestre entre otras. "/>
    <s v="Decisorio"/>
    <s v="Trimestral"/>
    <s v="5"/>
    <s v="Todas las fases"/>
    <s v="Estratégicas"/>
    <s v="Entidades Del Sector Educación;"/>
    <s v="si"/>
    <s v="x"/>
    <m/>
    <d v="2024-10-25T00:00:00"/>
    <s v="correo electronico"/>
    <n v="25"/>
    <n v="45000000"/>
    <s v="NA"/>
    <s v="Realizar la tercera sesión del Comité Sectorial de Gestión y Desempeño para la vigencia 2024, en el marco de las funciones establecidas en la Resolución No. 009319 de 2023, y conforme con la convocatoria realizada el 21 de octubre de 2024 por parte de la Secretaría General del Ministerio, en el cual se realizo seguimiento al cumplimiento del tercer trimestre plan de acción sectorial, presentación ejecución presupuestal EAV´S, estado Formalización Laboral, avance recomendaciones FURAG"/>
    <s v="Acta de reunión 003- 21-10-2024"/>
  </r>
  <r>
    <s v="Educación"/>
    <s v="Subdirección de Desarrollo Organizacional "/>
    <x v="5"/>
    <s v="X"/>
    <m/>
    <s v="X"/>
    <m/>
    <s v="Ministerio de Educación Nacional"/>
    <s v="009319 06 DE JUNIO 2023"/>
    <s v="Definir lineamientos institucionales para  la implementación de las políticas de gestión y desempeño "/>
    <s v="Decisorio"/>
    <s v="Trimestral"/>
    <s v="4"/>
    <s v="Todas las fases"/>
    <s v="Estratégicas"/>
    <s v="Alta  Dirección;"/>
    <s v="si"/>
    <s v="Presencial"/>
    <m/>
    <d v="2024-02-26T00:00:00"/>
    <s v="correo electronico"/>
    <n v="19"/>
    <s v="NA"/>
    <s v="NA"/>
    <s v="Se realizó  la primera sesión del Comité Institucional de Gestión y Desempeño, con el fin de aprobar los planes institucionales y estratégicos al Plan de Acción en el marco del Decreto 612 de 2018."/>
    <s v="Acta de reunión 001- 26-02-2024"/>
  </r>
  <r>
    <s v="Educación"/>
    <s v="Subdirección de Cobertura de Primera Infancia"/>
    <x v="6"/>
    <m/>
    <s v="X"/>
    <s v="X"/>
    <m/>
    <s v="Ministerio de Educación Nacional"/>
    <s v="Decreto 1416 de 2018"/>
    <s v="Gestionar los acuerdos entre las entidades que hacen parte de la CIPI para acompañar, orientar y hacer seguimiento al transito efectivo de las niñas y los niños al sistema educativo formal.Prosperidad Social, el Instituto Colombiano de Bienestar Familiar ICBF, la Unidad de Atención y Reparación a las víctimas, UARIV, delegados del equipo de la Secretaría Técnica de CIPI- y otras entidades invitadas a los que se convoca de acuerdo con los temas a tratar en la agenda de la mesa."/>
    <s v="Decisorio"/>
    <s v="Trimestral"/>
    <s v="4"/>
    <s v="3. Implementación"/>
    <s v="Recurrentes"/>
    <s v="Entidades Del Sector Educación;Equipos de Trabajo;Poder Ejecutivo;"/>
    <s v="Sí"/>
    <s v="x"/>
    <s v="X"/>
    <d v="2024-03-19T00:00:00"/>
    <s v="correo electronico"/>
    <n v="19"/>
    <s v="N/A"/>
    <s v="N/A"/>
    <s v="Se realizó la primera mesa nacional de tránsito armónico con el propósito de dar a conocer a los participantes el cierre del tránsito 2023, verificación de casos críticos, así como las acciones para el tránsito de las niñas y niños con discapacidad y definición conjunta de estrategias para acompañar la matrícula/tránsito 2024. Y los temas de la agenda fueron los siguientes:_x000a_*Cierre tránsito 2023 – casos críticos_x000a_*Avance matrícula - febrero 2024_x000a_*Avance tránsito preliminar – febrero 2024_x000a_*Información de víctimas febrero 2024_x000a_*Acciones para el tránsito de las niñas y niños con discapacidad_x000a_*Avance revisión y ajuste ruta de tránsito_x000a_*Propuesta construcción plan de trabajo 2024_x000a_"/>
    <s v="Acta, Presentación, Listado de asistencia y correo de convocatoria."/>
  </r>
  <r>
    <s v="Educación"/>
    <s v="Subdirección de Cobertura de Primera Infancia"/>
    <x v="7"/>
    <m/>
    <s v="X"/>
    <m/>
    <s v="X"/>
    <s v="ICBF"/>
    <s v="Decreto 1416 de 2018"/>
    <s v="Articular los diferentes sectores que conforman la CIPI para que se incluya la perspectiva de diversidad y enfoque diferencial en las acciones dirigidas a la primera infancia en el orden nacional y territorial."/>
    <s v="De incidencia"/>
    <s v="Cada dos meses"/>
    <s v="6"/>
    <s v="Fase 3 y 4"/>
    <s v="Recurrentes"/>
    <s v="Entidades Del Sector Educación;Equipos de Trabajo;Empleados;"/>
    <m/>
    <s v="x"/>
    <s v="X"/>
    <s v="17/04/2024_x000a_08/05/2024"/>
    <s v="correo electronico"/>
    <m/>
    <s v="N/A"/>
    <s v="N/A"/>
    <s v="Estructuración de documento insumo para la CIPI, cronograma parcial de trabajo"/>
    <s v="Acta de reunión "/>
  </r>
  <r>
    <s v="Educación"/>
    <s v="Subdirección de Cobertura de Primera Infancia"/>
    <x v="8"/>
    <m/>
    <s v="X"/>
    <s v="X"/>
    <m/>
    <s v="Ministerio de Educación Nacional"/>
    <s v=" Ley 21 de 1991-Decreto 2406 de 2007"/>
    <s v="Formular, seguimiento y evaluación de las políticas públicas educativas, de manera concertada y basada en las necesidades educativas de los mismos, articulada a la construcción de la política pública integral de Estado para los Pueblos Indígenas."/>
    <s v="Decisorio"/>
    <s v="Semestral"/>
    <n v="1"/>
    <s v="4. Control y/o Evaluación"/>
    <s v="Estratégicas"/>
    <s v="Alta  Dirección;Empleados;Equipos de Trabajo;"/>
    <s v="si"/>
    <s v="x"/>
    <m/>
    <s v="11, 12, 13 y 14/06/2024"/>
    <s v="convocatoria formal MIninterior/Mineducación"/>
    <s v="más de 100 delegados"/>
    <m/>
    <m/>
    <s v="Acuerdos en la redacción de articulado referente a la expedición del Sistema Educativo Indígena Porpio -SEIP._x000a_Siguen pendientes artículos por concertar."/>
    <s v="Acta de reunión "/>
  </r>
  <r>
    <s v="Educación"/>
    <s v="Oficina de Control Interno"/>
    <x v="9"/>
    <s v="X"/>
    <m/>
    <s v="X"/>
    <m/>
    <s v="Ministerio de Educación Nacional"/>
    <s v="Resolución 013089 de 2019"/>
    <s v="El Comité es un órgano de asesoría y decisión en los asuntos de control interno del Ministerio de Educación Nacional. Hace parte de las instancias de articulación para el funcionamiento armónico del SCI. Creado por Ley 87 de 1993"/>
    <s v="Decisorio"/>
    <s v="Semestral"/>
    <n v="2"/>
    <s v="4. Control y/o Evaluación"/>
    <s v="Recurrentes"/>
    <s v="Alta  Dirección;"/>
    <m/>
    <m/>
    <m/>
    <m/>
    <m/>
    <m/>
    <m/>
    <m/>
    <m/>
    <m/>
  </r>
  <r>
    <s v="Educación"/>
    <s v="Oficina de Control Interno"/>
    <x v="10"/>
    <s v="X"/>
    <m/>
    <s v="X"/>
    <m/>
    <s v="Ministerio de Educación Nacional"/>
    <s v="Resolución 013090 de 2019"/>
    <s v="Facilitar el ejercicio de las funciones de los Jefes de Control Interno del Sector Administrativo de Educación en el marco del rol de &quot;evaluación y seguimiento&quot; y las auditorias internas y como fuente de retroalimentación a la Alta Dirección para la toma de decisiones y generaciones de acciones de mejora para lograr el cumplimiento de los objetivos institucionales. Decreto 648 de 2017 y el Decreto 1083 de 2015"/>
    <s v="Decisorio"/>
    <s v="Semestral"/>
    <n v="2"/>
    <s v="4. Control y/o Evaluación"/>
    <s v="Recurrentes"/>
    <s v="Alta  Dirección;"/>
    <s v="si"/>
    <s v="VIRTUAL"/>
    <m/>
    <d v="2024-06-05T00:00:00"/>
    <s v="CORREOS ELECTRÓNICOS"/>
    <n v="8"/>
    <s v="N.A."/>
    <s v="N.A."/>
    <s v="1. Se tendrá en cuenta las preguntas de Formulario Único de Reporte de Avances de la Gestión (FURAG vigencia 2023), para el reporte del Formulario Único de Reporte de Avances de la Gestión (FURAG) vigencia 2024._x000a_2. Según el acuerdo 01 de la AGN del 29 de febrero de 2024 “Por el cual se establece el Acuerdo Único de la Función Archivística, se definen los criterios técnicos y jurídicos para su implementación en el Estado Colombiano y se fijan otras disposiciones.”, se realizará el plan de auditoria las acciones tendientes a verificar el cumplimiento del presente Acuerdo en desarrollo del Programa de Gestión Documental y establecer acciones correctivas a través de planes de mejoramiento ._x000a_3. Se explico a los jefes de la Oficina de Control Interno de las entidades adscritas y vinculadas al MEN, lo relacionado con las funciones, responsabilidades, facultades y deberes de Supervisión e Interventoría en la contratación estatal."/>
    <s v="Acta, listado de asistencia, correos de invitación y presentaciones."/>
  </r>
  <r>
    <s v="Educación"/>
    <s v="Subdirección de Desarrollo Organizacional "/>
    <x v="5"/>
    <s v="X"/>
    <m/>
    <s v="X"/>
    <m/>
    <s v="Ministerio de Educación Nacional"/>
    <s v="009319 06 DE JUNIO 2023"/>
    <s v="Definir lineamientos institucionales para  la implementación de las políticas de gestión y desempeño "/>
    <s v="Decisorio"/>
    <s v="Trimestral"/>
    <s v="4"/>
    <s v="Todas las fases"/>
    <s v="Estratégicas"/>
    <s v="Alta  Dirección;"/>
    <s v="si"/>
    <s v="Presencial"/>
    <m/>
    <d v="2024-02-29T00:00:00"/>
    <s v="correo electronico"/>
    <n v="15"/>
    <s v="NA"/>
    <s v="NA"/>
    <s v="Se realizó sesión extraordinaria en el marco de las funciones establecidas en la Resolución 009319 de 2023, y conforme la convocatoria realizada el 16 de febrero de 2024 por parte de la Secretaria General del Ministerio se realizo la presentación resultados de desempeño 2023, presentación y aprobación del plan de Intervención de Gestión del Cambio, el estudio y Aprobación a la modificación de la Resolución 009319 de 2023, por medio de la cual se actualizan los comités sectorial e institucional de gestión y desempeño y finalmente el estudio y aprobación a la modificación de la Resolución 10491 de 2019, Por medio de la cual se adoptan y ratifican las Políticas de Gestión y Desempeño Institucional y de Operación del Ministerio de Educación Nacional."/>
    <s v="Acta de reunion 002 - 29-02-2024"/>
  </r>
  <r>
    <s v="Educación"/>
    <s v="Subdirección de Referentes y Evaluación de la Calidad Educativa"/>
    <x v="11"/>
    <s v=" "/>
    <s v="X"/>
    <s v="X"/>
    <s v="X"/>
    <s v="Ministerio de Educación Nacional"/>
    <s v="Ley 1874 de 2017 y Decreto 1660 de 2019"/>
    <s v="Realizar las sesiones de la comisión asesora para la enseñanza de la historia de Colombia según lo establecido en el Decreto 1660 de 2019, desde su instalación en diciembre de 2019 la comisión ha desarrollado sesiones ordinarias y extraordinarias, así como acciones para  la emisión de recomendaciones para la actualización curricular del área de ciencias sociales entregadas en 2022"/>
    <s v="De incidencia"/>
    <s v="Trimestral"/>
    <n v="4"/>
    <s v="2. Formulación y/o Planeación"/>
    <s v="Académicas"/>
    <s v="Organismos de asesoría y coordinación"/>
    <s v="si"/>
    <s v=" "/>
    <s v="Virtual "/>
    <s v="22/02/2024_x000a_11/04/2024"/>
    <s v="Oficio de convocatoria emitido por el SGDEA del MEN"/>
    <n v="12"/>
    <s v="NA"/>
    <s v="NA"/>
    <s v="Definir el plan de trabajo para que la comisión pueda acompañar acciones en torno al proceso de actualización curricular del área de Ciencias Sociales "/>
    <s v="Acta de reunión "/>
  </r>
  <r>
    <s v="Educación"/>
    <s v="Viceministerio de Educación Superior"/>
    <x v="12"/>
    <s v="X"/>
    <s v="X"/>
    <s v="X"/>
    <m/>
    <s v="Viceministerio de Educación Superior"/>
    <s v="Ley 2294 de 2023, artículo 122"/>
    <s v="Concertar y consolidar un Acuerdo Nacional por la Educación Superior en torno a los grandes desafíos que implican la garantía de su derecho: la financiación, la calidad y pertinencia, la gobernanza, la dignificacion docente y el bienestar"/>
    <s v="De incidencia"/>
    <m/>
    <s v="1 (6 sesiones de dos días cada una)"/>
    <s v="3. Implementación"/>
    <s v="Estratégicas"/>
    <s v="Representantes legítimos de organizaciones sociales, sindicales, estudiantiles, gremiales y gubernamentales del orden nacional, con vínculo en la educación superior y que expresen la diversidad del país"/>
    <s v="si"/>
    <s v="Si"/>
    <m/>
    <s v="21/05/2024 a 28/07/2024"/>
    <s v="Invitacion directa"/>
    <n v="84"/>
    <n v="440000000"/>
    <s v="Presupuesto General de la Nación"/>
    <s v="Acuerdo por la educacion superior"/>
    <s v="Relatorías"/>
  </r>
  <r>
    <s v="Educación"/>
    <s v="Subdirección de Desarrollo Organizacional "/>
    <x v="5"/>
    <s v="X"/>
    <m/>
    <s v="X"/>
    <m/>
    <s v="Ministerio de Educación Nacional"/>
    <s v="009319 06 DE JUNIO 2023"/>
    <s v="Definir lineamientos institucionales para  la implementación de las políticas de gestión y desempeño "/>
    <s v="Decisorio"/>
    <s v="Trimestral"/>
    <s v="4"/>
    <s v="Todas las fases"/>
    <s v="Estratégicas"/>
    <s v="Alta  Dirección;"/>
    <s v="si"/>
    <s v="Presencial"/>
    <m/>
    <m/>
    <s v="correo electronico"/>
    <n v="24"/>
    <s v="NA"/>
    <s v="NA"/>
    <s v="Se realizó sesión del Comité Institucional de Gestión y Desempeño, en el marco de las funciones establecidas en la Resolución 009319 de 2023, y conforme a la convocatoria realizada por parte de la Secretaria General del Ministerio, en el cual se trataron los siguientes temas:_x000a__x000a_•_x0009_Presentación Desempeño Institucional I Trimestre de 2024-Responsable Subdirección de Desarrollo Organizacional_x000a_•_x0009_Aprobación actualización Mesas Técnicas- Responsable Subdirección de Desarrollo Organizacional_x000a_•_x0009_Seguimiento a Planes Anexos- Responsables de Planes publicados a 31 de enero_x000a_•_x0009_Avance Implementación Plan de Gestión del cambio-Responsable Subdirección de Desarrollo Organizacional_x000a_•_x0009_Avance Implementación Plan de movilización cultura organizacional- Responsable Subdirección de Desarrollo Organizacional_x000a_"/>
    <s v="Acta de reunión 004 del 21/06/2024_x000a__x000a_En proceso de firmas por parte de los asistentes"/>
  </r>
  <r>
    <s v="Educación"/>
    <s v="Oficina de Innovación Educativa"/>
    <x v="13"/>
    <m/>
    <s v="X"/>
    <s v="X"/>
    <m/>
    <s v="Oficina de Innovación Educativa "/>
    <m/>
    <s v="Estrategia de innovación diseñada para brindar herramientas y cocrear soluciones a los desafíos del sector educativo, que responde a la necesidad de integrar la innovación en los retos de la cotidianidad, en el lenguaje, en las relaciones y en todos los desafíos que nos demandan desaprender y aprender para transformarnos rápidamente, leyendo el cambio en el contexto y anticipándonos al mismo de manera crítica y creativa, fortaleciendo nuestra capacidad para generar nuevos conocimientos"/>
    <s v="De incidencia"/>
    <s v="Anual"/>
    <n v="1"/>
    <s v="2. Formulación y/o Planeación"/>
    <s v="Académicas_x000a_"/>
    <s v="Entidades Del Sector Educación_x000a_Establecimientos Prestadores Del Servicio Educativo_x000a_Comunidad Educativa"/>
    <m/>
    <s v="x"/>
    <m/>
    <d v="2024-08-29T00:00:00"/>
    <s v="Correo electrónico_x000a_Web de la entidad_x000a_Redes sociales"/>
    <n v="40"/>
    <n v="1160136"/>
    <s v="Inversión_x000a_C-2201-0700-20-20204B-2201089-02"/>
    <m/>
    <m/>
  </r>
  <r>
    <s v="Educación"/>
    <s v="Subdirección de Referentes y Evaluación de la Calidad Educativa"/>
    <x v="14"/>
    <m/>
    <s v="X"/>
    <m/>
    <s v="X"/>
    <s v="Dirección para la Garantía de los Derechos de las Personas con Discapacidad del Ministerio de Igualdad y Equidad."/>
    <s v="Decreto 770 de 2024"/>
    <s v="Organismo consultor, asesor institucional y de verificación, seguimiento y evaluación del SND y de la Política Pública Nacional de Discapacidad e Inclusión Social en el de las diferentes políticas públicas de discapacidad, en el marco de la agenda de desarrollo sostenible - ODS 2030."/>
    <s v="De incidencia"/>
    <s v="Bimensual"/>
    <n v="6"/>
    <s v="3. Implementación"/>
    <s v="Estratégicas"/>
    <s v="Alta dirección_x000a_Cooperantes nacionales e internacionales, públicos y privados_x000a_Empleados_x000a_Entidades del sector educación_x000a_Grupos que lideran espacios de diálogo y concertación_x000a_"/>
    <m/>
    <m/>
    <m/>
    <m/>
    <m/>
    <m/>
    <m/>
    <m/>
    <m/>
    <m/>
  </r>
  <r>
    <s v="le dije a "/>
    <s v="Subdirección de Desarrollo Organizacional"/>
    <x v="4"/>
    <s v="X"/>
    <m/>
    <s v="X"/>
    <m/>
    <s v="Ministerio de Educación Nacional"/>
    <s v="009319 06 DE JUNIO 2023"/>
    <s v="Dirigir y orientar la planeación estratégica del sector; dirigir y articular a las entidades del sector administrativo en la implementación, desarrollo y evaluación del Modelo Integrado de Planeación y Gestión - MIPG hacer seguimiento a la gestión y desempeño del sector y proponer estrategias para el logro de los resultados, por lo menos una vez cada semestre entre otras. "/>
    <s v="Decisorio"/>
    <s v="Trimestral"/>
    <s v="4"/>
    <s v="Todas las fases"/>
    <s v="Estratégicas"/>
    <s v="Entidades Del Sector Educación;"/>
    <s v="si"/>
    <s v="VIRTUAL"/>
    <s v="Virtual"/>
    <d v="2024-08-13T00:00:00"/>
    <s v="correo electronico"/>
    <n v="21"/>
    <s v="NA"/>
    <s v="NA"/>
    <s v="Desarrollo del segundo Comité Sectorial de Gestión y Desempeño para la vigencia 2024, en el marco de las funciones establecidas en la Resolución No. 009319 de 2023, y conforme con la convocatoria realizada el 06 de agosto de 2024 por parte de la Secretaría General del Ministerio, en el cual se trataron los siguientes temas: Presentación cumplimiento del segundo trimestre plan de acción sectorial, Presentación resultados FURAG – Compromisos plan de mejoramiento en las políticas de gestión y desempeño, Presentación ejecución presupuestal y proposiciones y varios. Como evidencia se adjunta acta de reunión la cual se encuentra en proceso de firmas por parte de los asistentes."/>
    <s v="Acta de reunión 002- 13-08-2024- Proceso de firmas por los asistentes "/>
  </r>
  <r>
    <s v="Educación"/>
    <s v="Subdirección de Desarrollo Organizacional "/>
    <x v="5"/>
    <s v="X"/>
    <m/>
    <s v="X"/>
    <m/>
    <s v="Ministerio de Educación Nacional"/>
    <s v="009319 06 DE JUNIO 2023"/>
    <s v="Definir lineamientos institucionales para  la implementación de las políticas de gestión y desempeño "/>
    <s v="Decisorio"/>
    <s v="Trimestral"/>
    <s v="4"/>
    <s v="Todas las fases"/>
    <s v="Estratégicas"/>
    <s v="Alta  Dirección;"/>
    <s v="si"/>
    <s v="Presencial"/>
    <s v="Presencial"/>
    <d v="2024-08-27T00:00:00"/>
    <s v="correo electronico"/>
    <n v="25"/>
    <n v="539808"/>
    <s v="Inversión"/>
    <s v="Se realizo la quinta sesión ordinaria del Comité Institucional de Gestión y Desempeño de la vigencia 2024, convocada mediante citación electrónica en las salas del tercer piso del Ministerio de Educación Nacional, en la que se trataron los siguientes temas: ratificación de la Estrategia Integral de Servicio a cargo de la Subdirección de Relacionamiento con la Ciudadanía, aprobación de la asociación de Componentes del Plan de Transparencia a cargo de la Subdirección de Relacionamiento con la Ciudadanía, desempeño II Trimestre de 2024 a cargo de la Subdirección de Desarrollo Organizacional, resultados FURAG medición 2023 a cargo de la Subdirección de Desarrollo Organizacional y eliminación de Archivos a cargo de la Subdirección de Relacionamiento con la Ciudadanía. Se adjunta acta de reunión la cual se encuentra en proceso de firmas."/>
    <s v="Acta de reunión 005- 27-08-2024- Proceso de firmas por los asistentes"/>
  </r>
  <r>
    <s v="Educación"/>
    <s v="Subdirección de Desarrollo Organizacional "/>
    <x v="5"/>
    <s v="X"/>
    <m/>
    <s v="X"/>
    <m/>
    <s v="Ministerio de Educación Nacional"/>
    <s v="009319 06 DE JUNIO 2023"/>
    <s v="Definir lineamientos institucionales para  la implementación de las políticas de gestión y desempeño "/>
    <s v="Decisorio"/>
    <s v="Trimestral"/>
    <s v="4"/>
    <s v="Todas las fases"/>
    <s v="Estratégicas"/>
    <s v="Alta  Dirección;"/>
    <s v="si"/>
    <s v="Presencial"/>
    <s v="Presencial"/>
    <d v="2024-09-24T00:00:00"/>
    <s v="correo electronico"/>
    <n v="19"/>
    <n v="911898"/>
    <s v="NA"/>
    <s v="_x000a_Se realizo la sexta sesión ordinaria del Comité Institucional de Gestión y Desempeño de la vigencia 2024, convocada mediante citación electrónica cuyo fin fue realizar la revisión por la Dirección al Sistema de Gestión de Calidad bajo los requisitos de la NTC ISO 9001:2015 y al Sistema de Gestión Ambiental bajo los requisitos de la NTC ISO 14001:2015 del Ministerio de Educación Nacional."/>
    <s v="Acta de reunión 006- 24/09/2024- Proceso de firmas por los asistentes"/>
  </r>
  <r>
    <s v="Educación"/>
    <s v="Subdirección de Fomento de Competencias"/>
    <x v="15"/>
    <m/>
    <s v="X"/>
    <s v="X"/>
    <m/>
    <s v="Ministerio de Educación Nacional"/>
    <s v="Decreto 1075 de 2015, DURSE"/>
    <s v="Exaltar las acciones que el Ministerio de Educación ha adelantado para dignificar las condiciones formativas y laborales de los y las docentes del país"/>
    <s v="De incidencia"/>
    <s v="Anual"/>
    <n v="1"/>
    <s v="4. Control y/o Evaluación"/>
    <s v="Estratégicas"/>
    <s v="Comunidad educativa"/>
    <m/>
    <m/>
    <s v="X"/>
    <d v="2024-05-15T00:00:00"/>
    <s v="Redes sociales"/>
    <s v="5000 visualizaciones"/>
    <n v="90933035"/>
    <s v="Funcionamiento"/>
    <s v="Temas abordados:_x000a_--1._x0009_Desafíos y Estrategias Pedagógicas para la Construcción de Paz y el Cuidado del Territorio en Colombia_x000a_--2._x0009_Estrategias y Retos para la Formación Integral y la Educación Contextualizada en los Territorios Colombianos_x000a_--3._x0009_Retos y Perspectivas de la Formación Docente en Colombia: Diálogo sobre la Innovación y el Reconocimiento de la Profesión_x000a__x000a_Conclusiones_x000a_•_x0009_Rol de las docentes en la construcción de paz: Las maestras itinerantes desempeñan un papel crucial en la promoción de una cultura de paz y en el cuidado del territorio, especialmente en zonas rurales y de conflicto. Su experiencia permite abordar problemas sociales como el racismo, machismo y clasismo, contribuyendo a la educación socioemocional y al cuidado medioambiental._x000a_•_x0009_Desafíos en la educación contextualizada: La implementación de estrategias educativas como PTAFI 3.0 y Proyectos Educativos Propios enfrenta retos significativos, incluyendo la necesidad de adaptar los procesos pedagógicos a las particularidades de cada región. Esto subraya la importancia de integrar saberes locales en el aprendizaje y fortalecer el tejido social._x000a_•_x0009_Formación docente y reconocimiento profesional: La formación continua es esencial para que los docentes puedan aplicar efectivamente sus conocimientos en contextos diversos. Se requiere un apoyo estructural que permita a los educadores desarrollarse profesionalmente y enfrentar innovaciones pedagógicas que respondan a los nuevos desafíos educativos._x000a_•_x0009_Cultura de paz como eje educativo: La educación para la paz debe ser un enfoque integral que fomente el pensamiento crítico y la resolución pacífica de conflictos. Las experiencias previas en construcción de paz son fundamentales para diseñar políticas educativas que respondan a las realidades del posconflicto._x000a_•_x0009_Importancia del diálogo y aprendizaje entre pares: Los espacios de aprendizaje colaborativo entre docentes son vitales para compartir experiencias y fortalecer su práctica pedagógica, lo que contribuye al reconocimiento y dignificación de su labor._x000a_"/>
    <m/>
  </r>
  <r>
    <s v="Educación"/>
    <s v="Dirección de Fortalecimiento a la Gestión Territorial y Subdirección de Fomento de Competencias"/>
    <x v="16"/>
    <m/>
    <s v="X"/>
    <s v="X"/>
    <m/>
    <s v="Ministerio de Educación Nacional"/>
    <m/>
    <s v="Promover un espacio de encuentro, dialogo y reflexión que recoja las voces de los actores de las Escuelas Normales Superiores, para la construcción conjunta de escenarios posibles que permita fortalecer y mejorar la calidad de la formación docente en Colombia."/>
    <s v="De incidencia"/>
    <s v="Único"/>
    <n v="1"/>
    <s v="Fase 1 y 4"/>
    <s v="Estratégicas"/>
    <s v="Rectores de ENS"/>
    <m/>
    <s v="x"/>
    <m/>
    <s v="22, 23 y 24 de mayo de 2024"/>
    <s v="Correo electrónico"/>
    <n v="120"/>
    <n v="250000000"/>
    <s v="Funcionamiento"/>
    <s v="Colombia tiene en la actualidad 138 Escuelas Normales Superiores (ENS), instituciones concebidas desde 1820 y que han aportado a la construcción del país a través de la formación de niños, jóvenes y de maestros especialmente de aquellos que trabajan en las zonas rurales. Cada año los rectores de las ENS se reunían, el último encuentro se realizó en el 2018 en Bogotá, donde analizaron, entre otros temas, las condiciones de calidad de los Programas de Formación Complementaria (PFC)._x000a__x000a_A lo largo de cinco momentos fundamentales, los participantes tuvieron la oportunidad de:_x000a_1._x0009_Identificar las razones por las cuales la formación docente es el elemento fundante de las ENS._x000a_2._x0009_Reconocer las realidades históricas de las ENS a través de las voces de diferentes actores de la Escuela, con el fin de resaltar y apropiar la memoria pedagógica para otros escenarios de cambio._x000a_3._x0009_Analizar las regulaciones y políticas que orientan estas instituciones, identificar sus fortalezas particulares, y explorar experiencias previas para extraer lecciones aprendidas._x000a_4._x0009_Dialogar sobre las perspectivas y retos futuros en la formación docente._x000a_5._x0009_Viabilizar un posible cambio en las ENS y reforzar su papel en la educación de calidad en Colombia._x000a__x000a_•_x0009_Conclusiones_x000a__x000a_El encuentro nacional de rectores y rectoras de las ENS constituye una oportunidad de discusión y proposición con miras al fortalecimiento de las Escuelas Normales como instituciones de naturaleza peculiar que propenden por la formación niños, niñas y educadores en todo el territorio colombiano. Es necesario generar sinergias para su transformación a partir del reconocimiento de su inmenso aporte histórico a la educación rural y a la formación de maestros del país. _x000a_Los cinco ejes sobre los cuales se propone reflexionar son: la financiación, la autonomía, la gobernanza, el currículo y el talento humano. _x000a_Financiación: Los rectores y rectoras del encuentro y los representantes del Gobierno Nacional coinciden en priorizar el principio de la igualdad y de justicia a través de la política de gratuidad y la diversificación de recursos para las ENS. _x000a_Autonomía: Se acuerda sobre la importancia de la transformación de las ENS a la vez que se conserve su naturaleza y su autonomía. Se propone la denominación de “Programa de Formación de Maestros” para los ciclos complementarios.  Las Normales pueden considerarse como una unidad propedéutica completa que permita a su vez la integración al programa de educación superior a través del ciclo complementario._x000a_Gobernanza: Se propone un modelo de gobernanza democrático y participativo que permita una mayor autonomía financiera y promueva el arraigo territorial. Por tanto, es relevante la dinamización de los procesos financieros, académicos, de gestión y comunitarios en las ENS para que en interlocución con el MEN, se logren los objetivos de mejoramiento de la infraestructura, fortalecimiento de los proyectos especiales, así como la creación de diversos escenarios de gobierno escolar (coordinaciones,  comités, centros de investigación y unidades de apoyo administrativo) que promuevan la formación de maestros y el arraigo de los jóvenes en sus territorios. _x000a_Currículo: Se espera que el currículo en las ENS, de forma autónoma, responda a las necesidades de los contextos y territorios, enfatizando en las áreas de formación integral como las artes, el bienestar físico y la educación ciudadana. Así mismo, el currículo enfatizará en la diversidad, la interculturalidad la educación para las infancias, la ruralidad, la socioemocionaidad integrando también los Objetivos de Desarrollo Sostenible. _x000a_Talento Humano:  Es imperativo flexibilizar la carga académica de los docentes que adelantan procesos de investigación y extensión en las ENS. Para ello, se sugiere aumentar la planta docente y aportar un incentivo que se equipare con las horas dedicadas a la labor investigativa._x000a__x000a_"/>
    <s v="Memorias"/>
  </r>
  <r>
    <s v="Educación"/>
    <s v="Subdirección de Fomento de Competencias"/>
    <x v="17"/>
    <m/>
    <s v="X"/>
    <s v="X"/>
    <m/>
    <s v="Ministerio de Educación Nacional"/>
    <s v="Decreto 1075 de 2015, DURSE"/>
    <s v="Reconocer y exaltar la labor de liderazgo de los directivos docentes mediante la celebración del Día del Directivo Docente. Esta celebración destacará las estrategias educativas empleadas en su rol, con el fin de contribuir a la transformación y mejora de la calidad educativa. Así como también, la socialización de experiencias destacadas y logros obtenidos en la implementación de la formación integral."/>
    <s v="De incidencia"/>
    <s v="Anual"/>
    <n v="1"/>
    <s v="4. Control y/o Evaluación"/>
    <s v="Recurrentes"/>
    <s v="Comunidad educativa"/>
    <m/>
    <s v="x"/>
    <s v="X"/>
    <s v="04 de octubre de 2024"/>
    <s v="Correo electrónico"/>
    <s v="De forma presencial 11 directivos docentes y 3 funcionarios del MEN._x000a__x000a_3.500 visualizaciones de video en you tube"/>
    <n v="27288046"/>
    <m/>
    <s v="Temas Abordados:_x000a_--1. Formación integral_x000a_--2. Liderazgo en el rol de los directivos docentes_x000a__x000a_Conclusiones_x000a__x000a_-_x0009_Desde 2015, mediante el Decreto 2237 del mismo año, el 5 de octubre se celebra el día del directivo docente para reconocer la valiosa labor que cumplen estos educadores. _x000a_-_x0009_En Colombia hay 20.250 directivos docentes: 11.866 coordinadores, 6.600 rectores, 1.269 directores rurales, 383 directores de núcleo y 132 supervisores de educación._x000a_-_x0009_Se logró el objetivo de reconocer y destacar el invaluable rol de los directivos docentes en Colombia, su compromiso y valiosos aportes al sistema educativo.  Se logró un espacio de reflexión y aprendizaje. _x000a_-_x0009_Agradecimiento y reconocimiento por liderar los procesos que hacen posible la revolución del cambio para avanzar en una educación digna, inclusiva y de calidad para todos y todas en el territorio colombiano._x000a_"/>
    <m/>
  </r>
  <r>
    <s v="Educación"/>
    <s v="VES y VEPBM"/>
    <x v="18"/>
    <m/>
    <s v="X"/>
    <s v="X"/>
    <m/>
    <s v="Ministerio de Educación Nacional"/>
    <s v="Decreto 1075 de 2015, DURSE"/>
    <s v="LA NOCHE DE LA EXCELENCIA 2024 “Somos la Revolución del Cambio”, tiene por objetivo resaltar y homenajear a los actores e instituciones del sector educación que durante el último año se han destacado y han aportado a la construcción de una educación para la consolidación de la paz y a poner al sector como eje de transformación social, económica y ambiental del país."/>
    <s v="De incidencia"/>
    <s v="Anual"/>
    <n v="1"/>
    <s v="4. Control y/o Evaluación"/>
    <s v="Recurrentes"/>
    <s v="Comunidad educativa"/>
    <m/>
    <s v="x"/>
    <s v="X"/>
    <s v="04 de diciembre de 2024"/>
    <s v="Redes sociales"/>
    <s v="De manera presencial para otorgar los reconocimientos a los galardonados, así como también, transmisión en vivo._x000a_136 galardonados y demás asistentes, entre directivos y funcionarios del MEN, y ciudadania en general"/>
    <n v="1400000000"/>
    <m/>
    <s v="Temas Tratados_x000a_La Noche de la Excelencia se celebró en la Plaza Central de la Universidad Nacional de Colombia, destacando el compromiso del Ministerio de Educación con la transformación educativa en el país. Los temas principales incluyeron:_x000a_•_x0009_Reconocimiento a estudiantes y docentes: Se rindió homenaje a aquellos que han sobresalido en el ámbito educativo, incluyendo estudiantes, profesores y directivos._x000a_•_x0009_Importancia de la educación: Se enfatizó que la educación es un derecho y un motor de cambio social, económico y ambiental._x000a_•_x0009_Premios y distinciones: Se otorgaron reconocimientos como la Distinción Andrés Bello a los mejores estudiantes y al esfuerzo de instituciones educativas._x000a__x000a_Conclusiones_x000a__x000a_El evento concluyó con un fuerte mensaje sobre el papel crucial que juega la educación en el desarrollo del país. Se reafirmó que:_x000a_•_x0009_La educación no debe ser vista como un privilegio, sino como un derecho fundamental para todos._x000a_•_x0009_La colaboración entre instituciones educativas y comunidades es esencial para mejorar la calidad educativa._x000a_•_x0009_Los logros alcanzados en el sector educativo son resultado del esfuerzo conjunto entre estudiantes, docentes y autoridades._x000a__x000a__x000a__x000a_"/>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9F32C18-E549-D74E-A920-61350F1BD4FB}" name="Tabla dinámica1" cacheId="102"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B2:C48" firstHeaderRow="1" firstDataRow="1" firstDataCol="1"/>
  <pivotFields count="18">
    <pivotField compact="0" outline="0" showAll="0"/>
    <pivotField axis="axisRow" dataField="1" compact="0" outline="0" showAll="0" sortType="ascending">
      <items count="46">
        <item x="34"/>
        <item x="39"/>
        <item x="37"/>
        <item x="35"/>
        <item x="36"/>
        <item x="38"/>
        <item x="33"/>
        <item x="40"/>
        <item x="0"/>
        <item x="16"/>
        <item x="25"/>
        <item x="24"/>
        <item x="8"/>
        <item x="9"/>
        <item x="7"/>
        <item x="13"/>
        <item x="6"/>
        <item x="5"/>
        <item x="4"/>
        <item x="3"/>
        <item x="18"/>
        <item x="19"/>
        <item x="20"/>
        <item x="44"/>
        <item x="10"/>
        <item x="12"/>
        <item x="21"/>
        <item x="2"/>
        <item x="23"/>
        <item x="14"/>
        <item x="17"/>
        <item x="11"/>
        <item x="41"/>
        <item x="42"/>
        <item x="28"/>
        <item x="32"/>
        <item x="31"/>
        <item x="43"/>
        <item x="29"/>
        <item x="26"/>
        <item x="30"/>
        <item x="27"/>
        <item x="22"/>
        <item x="1"/>
        <item x="15"/>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4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t="grand">
      <x/>
    </i>
  </rowItems>
  <colItems count="1">
    <i/>
  </colItems>
  <dataFields count="1">
    <dataField name="Cuenta de Nombre del espacio de participación" fld="1" subtotal="count" baseField="0" baseItem="0"/>
  </dataFields>
  <formats count="4">
    <format dxfId="3">
      <pivotArea outline="0" fieldPosition="0">
        <references count="1">
          <reference field="1" count="1" selected="0">
            <x v="23"/>
          </reference>
        </references>
      </pivotArea>
    </format>
    <format dxfId="2">
      <pivotArea outline="0" fieldPosition="0">
        <references count="1">
          <reference field="1" count="10" selected="0">
            <x v="32"/>
            <x v="33"/>
            <x v="34"/>
            <x v="35"/>
            <x v="36"/>
            <x v="37"/>
            <x v="38"/>
            <x v="39"/>
            <x v="40"/>
            <x v="41"/>
          </reference>
        </references>
      </pivotArea>
    </format>
    <format dxfId="1">
      <pivotArea outline="0" fieldPosition="0">
        <references count="1">
          <reference field="1" count="3" selected="0">
            <x v="20"/>
            <x v="21"/>
            <x v="22"/>
          </reference>
        </references>
      </pivotArea>
    </format>
    <format dxfId="0">
      <pivotArea outline="0" fieldPosition="0">
        <references count="1">
          <reference field="1" count="2" selected="0">
            <x v="10"/>
            <x v="1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C3B7CF9-22F1-2D4E-9129-1623DAAA897D}" name="TablaDinámica1" cacheId="115"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B3:C23" firstHeaderRow="1" firstDataRow="1" firstDataCol="1"/>
  <pivotFields count="26">
    <pivotField showAll="0"/>
    <pivotField showAll="0"/>
    <pivotField axis="axisRow" dataField="1" showAll="0">
      <items count="20">
        <item x="15"/>
        <item x="11"/>
        <item x="5"/>
        <item x="9"/>
        <item x="10"/>
        <item x="4"/>
        <item x="3"/>
        <item x="14"/>
        <item x="8"/>
        <item x="17"/>
        <item x="16"/>
        <item x="13"/>
        <item x="12"/>
        <item x="7"/>
        <item x="6"/>
        <item x="18"/>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20">
    <i>
      <x/>
    </i>
    <i>
      <x v="1"/>
    </i>
    <i>
      <x v="2"/>
    </i>
    <i>
      <x v="3"/>
    </i>
    <i>
      <x v="4"/>
    </i>
    <i>
      <x v="5"/>
    </i>
    <i>
      <x v="6"/>
    </i>
    <i>
      <x v="7"/>
    </i>
    <i>
      <x v="8"/>
    </i>
    <i>
      <x v="9"/>
    </i>
    <i>
      <x v="10"/>
    </i>
    <i>
      <x v="11"/>
    </i>
    <i>
      <x v="12"/>
    </i>
    <i>
      <x v="13"/>
    </i>
    <i>
      <x v="14"/>
    </i>
    <i>
      <x v="15"/>
    </i>
    <i>
      <x v="16"/>
    </i>
    <i>
      <x v="17"/>
    </i>
    <i>
      <x v="18"/>
    </i>
    <i t="grand">
      <x/>
    </i>
  </rowItems>
  <colItems count="1">
    <i/>
  </colItems>
  <dataFields count="1">
    <dataField name="Cuenta de Nombre de la Instancia de Participación"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microsoft.com/office/2019/04/relationships/namedSheetView" Target="../namedSheetViews/namedSheetView1.xml"/><Relationship Id="rId2" Type="http://schemas.openxmlformats.org/officeDocument/2006/relationships/printerSettings" Target="../printerSettings/printerSettings1.bin"/><Relationship Id="rId1" Type="http://schemas.openxmlformats.org/officeDocument/2006/relationships/hyperlink" Target="../../../../../:f:/r/sites/ParticipacionCiudadana/Documentos%20compartidos/PC%202024/Seguimiento/Espacios%202024/Encuentro%20Nacional%20de%20L%C3%ADderes%20de%20Inspecci%C3%B3n%20y%20Vigilancia/Septiembre?csf=1&amp;web=1&amp;e=ldsqtu1.%20Invitaci&#243;n2.%20Agenda3.%20Presentaciones4.%20Memoria%20gr&#225;fica5.%20Listados%20de%20Asistencia6.Informe" TargetMode="External"/><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7" Type="http://schemas.microsoft.com/office/2019/04/relationships/namedSheetView" Target="../namedSheetViews/namedSheetView2.xml"/><Relationship Id="rId2" Type="http://schemas.openxmlformats.org/officeDocument/2006/relationships/printerSettings" Target="../printerSettings/printerSettings3.bin"/><Relationship Id="rId1" Type="http://schemas.openxmlformats.org/officeDocument/2006/relationships/hyperlink" Target="https://www.mineducacion.gov.co/portal/micrositios-superior/Inspeccion-y-Vigilancia/" TargetMode="External"/><Relationship Id="rId6" Type="http://schemas.openxmlformats.org/officeDocument/2006/relationships/comments" Target="../comments2.xml"/><Relationship Id="rId5" Type="http://schemas.openxmlformats.org/officeDocument/2006/relationships/vmlDrawing" Target="../drawings/vmlDrawing7.v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19A40-14D9-4EA1-A2BE-19FF40DBA1F6}">
  <sheetPr codeName="Hoja1"/>
  <dimension ref="A1:XEJ1048568"/>
  <sheetViews>
    <sheetView tabSelected="1" zoomScale="85" zoomScaleNormal="50" zoomScalePageLayoutView="80" workbookViewId="0">
      <pane xSplit="3" ySplit="7" topLeftCell="L45" activePane="bottomRight" state="frozen"/>
      <selection pane="topRight" activeCell="D1" sqref="D1"/>
      <selection pane="bottomLeft" activeCell="A8" sqref="A8"/>
      <selection pane="bottomRight" activeCell="C49" sqref="C49"/>
    </sheetView>
  </sheetViews>
  <sheetFormatPr baseColWidth="10" defaultColWidth="11.5" defaultRowHeight="14" x14ac:dyDescent="0.2"/>
  <cols>
    <col min="1" max="1" width="23.6640625" style="19" customWidth="1"/>
    <col min="2" max="2" width="36.83203125" style="19" customWidth="1"/>
    <col min="3" max="3" width="73.5" style="18" customWidth="1"/>
    <col min="4" max="4" width="29.83203125" style="15" customWidth="1"/>
    <col min="5" max="5" width="13.5" style="18" customWidth="1"/>
    <col min="6" max="6" width="14.1640625" style="18" customWidth="1"/>
    <col min="7" max="7" width="19.1640625" style="18" customWidth="1"/>
    <col min="8" max="8" width="20.1640625" style="18" customWidth="1"/>
    <col min="9" max="9" width="35.1640625" style="29" customWidth="1"/>
    <col min="10" max="10" width="21.5" style="19" customWidth="1"/>
    <col min="11" max="11" width="29.6640625" style="18" customWidth="1"/>
    <col min="12" max="12" width="20.33203125" style="18" customWidth="1"/>
    <col min="13" max="13" width="20.83203125" style="18" customWidth="1"/>
    <col min="14" max="14" width="17.33203125" style="18" customWidth="1"/>
    <col min="15" max="16" width="22" style="29" customWidth="1"/>
    <col min="17" max="17" width="90.33203125" style="40" customWidth="1"/>
    <col min="18" max="18" width="42.1640625" style="39" customWidth="1"/>
    <col min="19" max="16363" width="11.5" style="18"/>
    <col min="16364" max="16364" width="17.6640625" style="18" customWidth="1"/>
    <col min="16365" max="16384" width="15.83203125" style="18" customWidth="1"/>
  </cols>
  <sheetData>
    <row r="1" spans="1:18" customFormat="1" ht="15" x14ac:dyDescent="0.2">
      <c r="A1" s="52"/>
      <c r="B1" s="53"/>
      <c r="C1" s="52"/>
      <c r="D1" s="52"/>
      <c r="E1" s="52"/>
      <c r="F1" s="52"/>
      <c r="G1" s="52"/>
      <c r="H1" s="52"/>
      <c r="I1" s="52"/>
      <c r="J1" s="52"/>
      <c r="K1" s="52"/>
      <c r="L1" s="52"/>
      <c r="M1" s="52"/>
      <c r="N1" s="52"/>
      <c r="O1" s="53"/>
      <c r="P1" s="53"/>
      <c r="Q1" s="54"/>
      <c r="R1" s="41"/>
    </row>
    <row r="2" spans="1:18" s="26" customFormat="1" ht="21" customHeight="1" x14ac:dyDescent="0.15">
      <c r="A2" s="52"/>
      <c r="B2" s="53"/>
      <c r="C2" s="52"/>
      <c r="D2" s="52"/>
      <c r="E2" s="52"/>
      <c r="F2" s="52"/>
      <c r="G2" s="52"/>
      <c r="H2" s="52"/>
      <c r="I2" s="52"/>
      <c r="J2" s="52"/>
      <c r="K2" s="52"/>
      <c r="L2" s="52"/>
      <c r="M2" s="52"/>
      <c r="N2" s="52"/>
      <c r="O2" s="53"/>
      <c r="P2" s="53"/>
      <c r="Q2" s="54"/>
      <c r="R2" s="41"/>
    </row>
    <row r="3" spans="1:18" s="26" customFormat="1" ht="60.75" customHeight="1" x14ac:dyDescent="0.15">
      <c r="A3" s="52"/>
      <c r="B3" s="53"/>
      <c r="C3" s="52"/>
      <c r="D3" s="52"/>
      <c r="E3" s="52"/>
      <c r="F3" s="52"/>
      <c r="G3" s="52"/>
      <c r="H3" s="52"/>
      <c r="I3" s="52"/>
      <c r="J3" s="52"/>
      <c r="K3" s="52"/>
      <c r="L3" s="52"/>
      <c r="M3" s="52"/>
      <c r="N3" s="52"/>
      <c r="O3" s="53"/>
      <c r="P3" s="53"/>
      <c r="Q3" s="54"/>
      <c r="R3" s="41"/>
    </row>
    <row r="4" spans="1:18" s="26" customFormat="1" ht="20" x14ac:dyDescent="0.15">
      <c r="A4" s="55" t="s">
        <v>0</v>
      </c>
      <c r="B4" s="56"/>
      <c r="C4" s="57"/>
      <c r="D4" s="57"/>
      <c r="E4" s="57"/>
      <c r="F4" s="57"/>
      <c r="G4" s="57"/>
      <c r="H4" s="57"/>
      <c r="I4" s="57"/>
      <c r="J4" s="57"/>
      <c r="K4" s="57"/>
      <c r="L4" s="57"/>
      <c r="M4" s="57"/>
      <c r="N4" s="57"/>
      <c r="O4" s="56"/>
      <c r="P4" s="56"/>
      <c r="Q4" s="58"/>
      <c r="R4" s="41"/>
    </row>
    <row r="5" spans="1:18" x14ac:dyDescent="0.2">
      <c r="A5" s="17"/>
      <c r="B5" s="17"/>
      <c r="C5" s="14"/>
      <c r="D5" s="16"/>
      <c r="E5" s="14"/>
      <c r="F5" s="14"/>
      <c r="G5" s="14"/>
      <c r="H5" s="14"/>
      <c r="I5" s="30"/>
      <c r="J5" s="17"/>
      <c r="K5" s="14"/>
      <c r="L5" s="14"/>
      <c r="M5" s="14"/>
      <c r="N5" s="14"/>
      <c r="O5" s="30"/>
      <c r="P5" s="30"/>
      <c r="Q5" s="14"/>
      <c r="R5" s="41"/>
    </row>
    <row r="6" spans="1:18" ht="16" customHeight="1" x14ac:dyDescent="0.2">
      <c r="A6" s="59" t="s">
        <v>1</v>
      </c>
      <c r="B6" s="59" t="s">
        <v>2</v>
      </c>
      <c r="C6" s="59" t="s">
        <v>3</v>
      </c>
      <c r="D6" s="59" t="s">
        <v>4</v>
      </c>
      <c r="E6" s="205" t="s">
        <v>5</v>
      </c>
      <c r="F6" s="206"/>
      <c r="G6" s="59" t="s">
        <v>6</v>
      </c>
      <c r="H6" s="59" t="s">
        <v>7</v>
      </c>
      <c r="I6" s="59" t="s">
        <v>8</v>
      </c>
      <c r="J6" s="59" t="s">
        <v>9</v>
      </c>
      <c r="K6" s="59" t="s">
        <v>10</v>
      </c>
      <c r="L6" s="59" t="s">
        <v>11</v>
      </c>
      <c r="M6" s="59" t="s">
        <v>12</v>
      </c>
      <c r="N6" s="59" t="s">
        <v>13</v>
      </c>
      <c r="O6" s="59" t="s">
        <v>14</v>
      </c>
      <c r="P6" s="59" t="s">
        <v>15</v>
      </c>
      <c r="Q6" s="203" t="s">
        <v>16</v>
      </c>
      <c r="R6" s="203" t="s">
        <v>17</v>
      </c>
    </row>
    <row r="7" spans="1:18" ht="30" customHeight="1" x14ac:dyDescent="0.2">
      <c r="A7" s="60"/>
      <c r="B7" s="60"/>
      <c r="C7" s="60"/>
      <c r="D7" s="60"/>
      <c r="E7" s="12" t="s">
        <v>18</v>
      </c>
      <c r="F7" s="12" t="s">
        <v>19</v>
      </c>
      <c r="G7" s="60"/>
      <c r="H7" s="60"/>
      <c r="I7" s="60"/>
      <c r="J7" s="60"/>
      <c r="K7" s="60"/>
      <c r="L7" s="60"/>
      <c r="M7" s="60"/>
      <c r="N7" s="60"/>
      <c r="O7" s="60"/>
      <c r="P7" s="60"/>
      <c r="Q7" s="204"/>
      <c r="R7" s="204"/>
    </row>
    <row r="8" spans="1:18" s="117" customFormat="1" ht="165" x14ac:dyDescent="0.2">
      <c r="A8" s="110" t="s">
        <v>30</v>
      </c>
      <c r="B8" s="111" t="s">
        <v>31</v>
      </c>
      <c r="C8" s="112" t="s">
        <v>32</v>
      </c>
      <c r="D8" s="113" t="s">
        <v>33</v>
      </c>
      <c r="E8" s="113" t="s">
        <v>22</v>
      </c>
      <c r="F8" s="113"/>
      <c r="G8" s="113">
        <v>1</v>
      </c>
      <c r="H8" s="113" t="s">
        <v>34</v>
      </c>
      <c r="I8" s="114">
        <v>45449</v>
      </c>
      <c r="J8" s="115" t="s">
        <v>24</v>
      </c>
      <c r="K8" s="112" t="s">
        <v>35</v>
      </c>
      <c r="L8" s="113">
        <v>20</v>
      </c>
      <c r="M8" s="112" t="s">
        <v>36</v>
      </c>
      <c r="N8" s="113" t="s">
        <v>26</v>
      </c>
      <c r="O8" s="32" t="s">
        <v>37</v>
      </c>
      <c r="P8" s="32" t="s">
        <v>37</v>
      </c>
      <c r="Q8" s="116" t="s">
        <v>38</v>
      </c>
      <c r="R8" s="116" t="s">
        <v>39</v>
      </c>
    </row>
    <row r="9" spans="1:18" s="117" customFormat="1" ht="110.25" customHeight="1" x14ac:dyDescent="0.2">
      <c r="A9" s="110" t="s">
        <v>40</v>
      </c>
      <c r="B9" s="111" t="s">
        <v>41</v>
      </c>
      <c r="C9" s="112" t="s">
        <v>42</v>
      </c>
      <c r="D9" s="113" t="s">
        <v>33</v>
      </c>
      <c r="E9" s="113"/>
      <c r="F9" s="113" t="s">
        <v>27</v>
      </c>
      <c r="G9" s="113">
        <v>4</v>
      </c>
      <c r="H9" s="113" t="s">
        <v>34</v>
      </c>
      <c r="I9" s="114" t="s">
        <v>43</v>
      </c>
      <c r="J9" s="115" t="s">
        <v>44</v>
      </c>
      <c r="K9" s="112" t="s">
        <v>45</v>
      </c>
      <c r="L9" s="113">
        <v>45</v>
      </c>
      <c r="M9" s="112" t="s">
        <v>36</v>
      </c>
      <c r="N9" s="113" t="s">
        <v>46</v>
      </c>
      <c r="O9" s="32" t="s">
        <v>37</v>
      </c>
      <c r="P9" s="113" t="s">
        <v>37</v>
      </c>
      <c r="Q9" s="116" t="s">
        <v>47</v>
      </c>
      <c r="R9" s="116" t="s">
        <v>48</v>
      </c>
    </row>
    <row r="10" spans="1:18" s="117" customFormat="1" ht="68" x14ac:dyDescent="0.2">
      <c r="A10" s="110" t="s">
        <v>40</v>
      </c>
      <c r="B10" s="111" t="s">
        <v>41</v>
      </c>
      <c r="C10" s="112" t="s">
        <v>42</v>
      </c>
      <c r="D10" s="113" t="s">
        <v>33</v>
      </c>
      <c r="E10" s="113" t="s">
        <v>22</v>
      </c>
      <c r="F10" s="113"/>
      <c r="G10" s="113">
        <v>2</v>
      </c>
      <c r="H10" s="113" t="s">
        <v>34</v>
      </c>
      <c r="I10" s="114">
        <v>45494</v>
      </c>
      <c r="J10" s="115" t="s">
        <v>44</v>
      </c>
      <c r="K10" s="112" t="s">
        <v>45</v>
      </c>
      <c r="L10" s="113">
        <v>22</v>
      </c>
      <c r="M10" s="112" t="s">
        <v>36</v>
      </c>
      <c r="N10" s="113" t="s">
        <v>46</v>
      </c>
      <c r="O10" s="32" t="s">
        <v>37</v>
      </c>
      <c r="P10" s="113" t="s">
        <v>37</v>
      </c>
      <c r="Q10" s="116" t="s">
        <v>49</v>
      </c>
      <c r="R10" s="116" t="s">
        <v>50</v>
      </c>
    </row>
    <row r="11" spans="1:18" s="117" customFormat="1" ht="120" x14ac:dyDescent="0.2">
      <c r="A11" s="110" t="s">
        <v>51</v>
      </c>
      <c r="B11" s="111" t="s">
        <v>52</v>
      </c>
      <c r="C11" s="112" t="s">
        <v>53</v>
      </c>
      <c r="D11" s="113" t="s">
        <v>21</v>
      </c>
      <c r="E11" s="113" t="s">
        <v>22</v>
      </c>
      <c r="F11" s="113"/>
      <c r="G11" s="113">
        <v>1</v>
      </c>
      <c r="H11" s="113" t="s">
        <v>23</v>
      </c>
      <c r="I11" s="118" t="s">
        <v>54</v>
      </c>
      <c r="J11" s="115" t="s">
        <v>55</v>
      </c>
      <c r="K11" s="112" t="s">
        <v>56</v>
      </c>
      <c r="L11" s="113">
        <v>296</v>
      </c>
      <c r="M11" s="112" t="s">
        <v>57</v>
      </c>
      <c r="N11" s="113" t="s">
        <v>46</v>
      </c>
      <c r="O11" s="104">
        <v>980000000</v>
      </c>
      <c r="P11" s="33" t="s">
        <v>58</v>
      </c>
      <c r="Q11" s="116" t="s">
        <v>59</v>
      </c>
      <c r="R11" s="116" t="s">
        <v>60</v>
      </c>
    </row>
    <row r="12" spans="1:18" s="117" customFormat="1" ht="195" x14ac:dyDescent="0.2">
      <c r="A12" s="110" t="s">
        <v>51</v>
      </c>
      <c r="B12" s="111" t="s">
        <v>61</v>
      </c>
      <c r="C12" s="111" t="s">
        <v>62</v>
      </c>
      <c r="D12" s="113" t="s">
        <v>63</v>
      </c>
      <c r="E12" s="113" t="s">
        <v>22</v>
      </c>
      <c r="F12" s="113"/>
      <c r="G12" s="113">
        <v>1</v>
      </c>
      <c r="H12" s="113" t="s">
        <v>34</v>
      </c>
      <c r="I12" s="115" t="s">
        <v>64</v>
      </c>
      <c r="J12" s="115" t="s">
        <v>55</v>
      </c>
      <c r="K12" s="112" t="s">
        <v>56</v>
      </c>
      <c r="L12" s="113">
        <v>340</v>
      </c>
      <c r="M12" s="112" t="s">
        <v>57</v>
      </c>
      <c r="N12" s="113" t="s">
        <v>46</v>
      </c>
      <c r="O12" s="115" t="s">
        <v>65</v>
      </c>
      <c r="P12" s="115" t="s">
        <v>65</v>
      </c>
      <c r="Q12" s="109" t="s">
        <v>66</v>
      </c>
      <c r="R12" s="119" t="s">
        <v>67</v>
      </c>
    </row>
    <row r="13" spans="1:18" s="117" customFormat="1" ht="195" x14ac:dyDescent="0.2">
      <c r="A13" s="110" t="s">
        <v>51</v>
      </c>
      <c r="B13" s="111" t="s">
        <v>61</v>
      </c>
      <c r="C13" s="112" t="s">
        <v>62</v>
      </c>
      <c r="D13" s="113" t="s">
        <v>63</v>
      </c>
      <c r="E13" s="113" t="s">
        <v>22</v>
      </c>
      <c r="F13" s="113"/>
      <c r="G13" s="113">
        <v>1</v>
      </c>
      <c r="H13" s="113" t="s">
        <v>34</v>
      </c>
      <c r="I13" s="115" t="s">
        <v>68</v>
      </c>
      <c r="J13" s="115" t="s">
        <v>55</v>
      </c>
      <c r="K13" s="112" t="s">
        <v>56</v>
      </c>
      <c r="L13" s="113">
        <v>340</v>
      </c>
      <c r="M13" s="112" t="s">
        <v>57</v>
      </c>
      <c r="N13" s="113" t="s">
        <v>46</v>
      </c>
      <c r="O13" s="115" t="s">
        <v>65</v>
      </c>
      <c r="P13" s="115" t="s">
        <v>65</v>
      </c>
      <c r="Q13" s="109" t="s">
        <v>66</v>
      </c>
      <c r="R13" s="119" t="s">
        <v>69</v>
      </c>
    </row>
    <row r="14" spans="1:18" s="123" customFormat="1" ht="170.25" customHeight="1" x14ac:dyDescent="0.2">
      <c r="A14" s="110" t="s">
        <v>70</v>
      </c>
      <c r="B14" s="116" t="s">
        <v>71</v>
      </c>
      <c r="C14" s="120" t="s">
        <v>72</v>
      </c>
      <c r="D14" s="113" t="s">
        <v>21</v>
      </c>
      <c r="E14" s="113" t="s">
        <v>22</v>
      </c>
      <c r="F14" s="121"/>
      <c r="G14" s="121">
        <v>2</v>
      </c>
      <c r="H14" s="121" t="s">
        <v>34</v>
      </c>
      <c r="I14" s="108" t="s">
        <v>73</v>
      </c>
      <c r="J14" s="115" t="s">
        <v>55</v>
      </c>
      <c r="K14" s="120" t="s">
        <v>74</v>
      </c>
      <c r="L14" s="121">
        <v>123</v>
      </c>
      <c r="M14" s="120" t="s">
        <v>75</v>
      </c>
      <c r="N14" s="113" t="s">
        <v>46</v>
      </c>
      <c r="O14" s="36">
        <v>213947999</v>
      </c>
      <c r="P14" s="108" t="s">
        <v>76</v>
      </c>
      <c r="Q14" s="122" t="s">
        <v>77</v>
      </c>
      <c r="R14" s="119" t="s">
        <v>78</v>
      </c>
    </row>
    <row r="15" spans="1:18" s="123" customFormat="1" ht="276" customHeight="1" x14ac:dyDescent="0.2">
      <c r="A15" s="110" t="s">
        <v>70</v>
      </c>
      <c r="B15" s="116" t="s">
        <v>79</v>
      </c>
      <c r="C15" s="120" t="s">
        <v>80</v>
      </c>
      <c r="D15" s="113" t="s">
        <v>21</v>
      </c>
      <c r="E15" s="113" t="s">
        <v>22</v>
      </c>
      <c r="F15" s="121"/>
      <c r="G15" s="121">
        <v>1</v>
      </c>
      <c r="H15" s="121" t="s">
        <v>23</v>
      </c>
      <c r="I15" s="108" t="s">
        <v>81</v>
      </c>
      <c r="J15" s="115" t="s">
        <v>24</v>
      </c>
      <c r="K15" s="120" t="s">
        <v>82</v>
      </c>
      <c r="L15" s="121">
        <v>70</v>
      </c>
      <c r="M15" s="120" t="s">
        <v>83</v>
      </c>
      <c r="N15" s="113" t="s">
        <v>46</v>
      </c>
      <c r="O15" s="105">
        <v>180000000</v>
      </c>
      <c r="P15" s="106" t="s">
        <v>84</v>
      </c>
      <c r="Q15" s="107" t="s">
        <v>85</v>
      </c>
      <c r="R15" s="106" t="s">
        <v>86</v>
      </c>
    </row>
    <row r="16" spans="1:18" s="123" customFormat="1" ht="246" customHeight="1" x14ac:dyDescent="0.2">
      <c r="A16" s="110" t="s">
        <v>70</v>
      </c>
      <c r="B16" s="116" t="s">
        <v>87</v>
      </c>
      <c r="C16" s="109" t="s">
        <v>699</v>
      </c>
      <c r="D16" s="113" t="s">
        <v>21</v>
      </c>
      <c r="E16" s="113" t="s">
        <v>22</v>
      </c>
      <c r="F16" s="124" t="s">
        <v>22</v>
      </c>
      <c r="G16" s="121">
        <v>1</v>
      </c>
      <c r="H16" s="121" t="s">
        <v>23</v>
      </c>
      <c r="I16" s="108" t="s">
        <v>88</v>
      </c>
      <c r="J16" s="115" t="s">
        <v>24</v>
      </c>
      <c r="K16" s="120" t="s">
        <v>89</v>
      </c>
      <c r="L16" s="121">
        <v>35</v>
      </c>
      <c r="M16" s="120" t="s">
        <v>83</v>
      </c>
      <c r="N16" s="113" t="s">
        <v>46</v>
      </c>
      <c r="O16" s="36">
        <v>0</v>
      </c>
      <c r="P16" s="108" t="s">
        <v>90</v>
      </c>
      <c r="Q16" s="107" t="s">
        <v>91</v>
      </c>
      <c r="R16" s="109" t="s">
        <v>698</v>
      </c>
    </row>
    <row r="17" spans="1:18" s="123" customFormat="1" ht="135" x14ac:dyDescent="0.2">
      <c r="A17" s="122" t="s">
        <v>96</v>
      </c>
      <c r="B17" s="122" t="s">
        <v>97</v>
      </c>
      <c r="C17" s="122" t="s">
        <v>98</v>
      </c>
      <c r="D17" s="125" t="s">
        <v>99</v>
      </c>
      <c r="E17" s="126" t="s">
        <v>100</v>
      </c>
      <c r="F17" s="125" t="s">
        <v>22</v>
      </c>
      <c r="G17" s="125">
        <v>1</v>
      </c>
      <c r="H17" s="125" t="s">
        <v>23</v>
      </c>
      <c r="I17" s="127" t="s">
        <v>101</v>
      </c>
      <c r="J17" s="128" t="s">
        <v>102</v>
      </c>
      <c r="K17" s="129" t="s">
        <v>103</v>
      </c>
      <c r="L17" s="125">
        <v>208</v>
      </c>
      <c r="M17" s="126" t="s">
        <v>57</v>
      </c>
      <c r="N17" s="130" t="s">
        <v>104</v>
      </c>
      <c r="O17" s="131">
        <v>78000000</v>
      </c>
      <c r="P17" s="127" t="s">
        <v>105</v>
      </c>
      <c r="Q17" s="132" t="s">
        <v>106</v>
      </c>
      <c r="R17" s="133" t="s">
        <v>107</v>
      </c>
    </row>
    <row r="18" spans="1:18" s="123" customFormat="1" ht="105" x14ac:dyDescent="0.2">
      <c r="A18" s="122" t="s">
        <v>96</v>
      </c>
      <c r="B18" s="122" t="s">
        <v>108</v>
      </c>
      <c r="C18" s="122" t="s">
        <v>109</v>
      </c>
      <c r="D18" s="125" t="s">
        <v>99</v>
      </c>
      <c r="E18" s="126" t="s">
        <v>100</v>
      </c>
      <c r="F18" s="125" t="s">
        <v>22</v>
      </c>
      <c r="G18" s="125">
        <v>1</v>
      </c>
      <c r="H18" s="125" t="s">
        <v>23</v>
      </c>
      <c r="I18" s="134">
        <v>45351</v>
      </c>
      <c r="J18" s="128" t="s">
        <v>110</v>
      </c>
      <c r="K18" s="129" t="s">
        <v>103</v>
      </c>
      <c r="L18" s="125">
        <v>10000</v>
      </c>
      <c r="M18" s="126" t="s">
        <v>57</v>
      </c>
      <c r="N18" s="130" t="s">
        <v>104</v>
      </c>
      <c r="O18" s="127" t="s">
        <v>111</v>
      </c>
      <c r="P18" s="127" t="s">
        <v>65</v>
      </c>
      <c r="Q18" s="132" t="s">
        <v>112</v>
      </c>
      <c r="R18" s="133" t="s">
        <v>113</v>
      </c>
    </row>
    <row r="19" spans="1:18" s="137" customFormat="1" ht="300" x14ac:dyDescent="0.2">
      <c r="A19" s="127" t="s">
        <v>96</v>
      </c>
      <c r="B19" s="119" t="s">
        <v>114</v>
      </c>
      <c r="C19" s="127" t="s">
        <v>115</v>
      </c>
      <c r="D19" s="125" t="s">
        <v>116</v>
      </c>
      <c r="E19" s="125" t="s">
        <v>100</v>
      </c>
      <c r="F19" s="125" t="s">
        <v>22</v>
      </c>
      <c r="G19" s="125">
        <v>1</v>
      </c>
      <c r="H19" s="125" t="s">
        <v>23</v>
      </c>
      <c r="I19" s="134">
        <v>45382</v>
      </c>
      <c r="J19" s="118" t="s">
        <v>117</v>
      </c>
      <c r="K19" s="135" t="s">
        <v>103</v>
      </c>
      <c r="L19" s="125">
        <v>47</v>
      </c>
      <c r="M19" s="125" t="s">
        <v>57</v>
      </c>
      <c r="N19" s="136" t="s">
        <v>104</v>
      </c>
      <c r="O19" s="131">
        <v>29000000</v>
      </c>
      <c r="P19" s="127" t="s">
        <v>105</v>
      </c>
      <c r="Q19" s="132" t="s">
        <v>118</v>
      </c>
      <c r="R19" s="133" t="s">
        <v>119</v>
      </c>
    </row>
    <row r="20" spans="1:18" s="123" customFormat="1" ht="90" x14ac:dyDescent="0.2">
      <c r="A20" s="138" t="s">
        <v>123</v>
      </c>
      <c r="B20" s="116" t="s">
        <v>124</v>
      </c>
      <c r="C20" s="139" t="s">
        <v>125</v>
      </c>
      <c r="D20" s="121" t="s">
        <v>126</v>
      </c>
      <c r="E20" s="121" t="s">
        <v>27</v>
      </c>
      <c r="F20" s="121" t="s">
        <v>27</v>
      </c>
      <c r="G20" s="121">
        <v>1</v>
      </c>
      <c r="H20" s="121" t="s">
        <v>127</v>
      </c>
      <c r="I20" s="140">
        <v>45385</v>
      </c>
      <c r="J20" s="115" t="s">
        <v>128</v>
      </c>
      <c r="K20" s="120" t="s">
        <v>129</v>
      </c>
      <c r="L20" s="125">
        <v>46</v>
      </c>
      <c r="M20" s="120" t="s">
        <v>57</v>
      </c>
      <c r="N20" s="113" t="s">
        <v>46</v>
      </c>
      <c r="O20" s="131">
        <v>11960974</v>
      </c>
      <c r="P20" s="127" t="s">
        <v>130</v>
      </c>
      <c r="Q20" s="141" t="s">
        <v>131</v>
      </c>
      <c r="R20" s="109" t="s">
        <v>132</v>
      </c>
    </row>
    <row r="21" spans="1:18" s="123" customFormat="1" ht="75" x14ac:dyDescent="0.2">
      <c r="A21" s="138" t="s">
        <v>123</v>
      </c>
      <c r="B21" s="116" t="s">
        <v>124</v>
      </c>
      <c r="C21" s="142" t="s">
        <v>125</v>
      </c>
      <c r="D21" s="121" t="s">
        <v>126</v>
      </c>
      <c r="E21" s="143" t="s">
        <v>27</v>
      </c>
      <c r="F21" s="143" t="s">
        <v>27</v>
      </c>
      <c r="G21" s="143">
        <v>1</v>
      </c>
      <c r="H21" s="121" t="s">
        <v>127</v>
      </c>
      <c r="I21" s="140">
        <v>45392</v>
      </c>
      <c r="J21" s="115" t="s">
        <v>128</v>
      </c>
      <c r="K21" s="120" t="s">
        <v>129</v>
      </c>
      <c r="L21" s="121">
        <v>90</v>
      </c>
      <c r="M21" s="120" t="s">
        <v>57</v>
      </c>
      <c r="N21" s="113" t="s">
        <v>46</v>
      </c>
      <c r="O21" s="131">
        <v>12703898</v>
      </c>
      <c r="P21" s="127" t="s">
        <v>130</v>
      </c>
      <c r="Q21" s="122" t="s">
        <v>133</v>
      </c>
      <c r="R21" s="109" t="s">
        <v>132</v>
      </c>
    </row>
    <row r="22" spans="1:18" s="123" customFormat="1" ht="75" x14ac:dyDescent="0.2">
      <c r="A22" s="138" t="s">
        <v>123</v>
      </c>
      <c r="B22" s="116" t="s">
        <v>124</v>
      </c>
      <c r="C22" s="139" t="s">
        <v>125</v>
      </c>
      <c r="D22" s="121" t="s">
        <v>126</v>
      </c>
      <c r="E22" s="121" t="s">
        <v>27</v>
      </c>
      <c r="F22" s="121" t="s">
        <v>27</v>
      </c>
      <c r="G22" s="121">
        <v>1</v>
      </c>
      <c r="H22" s="121" t="s">
        <v>127</v>
      </c>
      <c r="I22" s="140">
        <v>45392</v>
      </c>
      <c r="J22" s="115" t="s">
        <v>128</v>
      </c>
      <c r="K22" s="120" t="s">
        <v>129</v>
      </c>
      <c r="L22" s="125">
        <v>62</v>
      </c>
      <c r="M22" s="120" t="s">
        <v>57</v>
      </c>
      <c r="N22" s="113" t="s">
        <v>46</v>
      </c>
      <c r="O22" s="131">
        <v>13715632</v>
      </c>
      <c r="P22" s="127" t="s">
        <v>130</v>
      </c>
      <c r="Q22" s="122" t="s">
        <v>134</v>
      </c>
      <c r="R22" s="109" t="s">
        <v>132</v>
      </c>
    </row>
    <row r="23" spans="1:18" s="123" customFormat="1" ht="75" x14ac:dyDescent="0.2">
      <c r="A23" s="138" t="s">
        <v>123</v>
      </c>
      <c r="B23" s="116" t="s">
        <v>124</v>
      </c>
      <c r="C23" s="139" t="s">
        <v>125</v>
      </c>
      <c r="D23" s="121" t="s">
        <v>126</v>
      </c>
      <c r="E23" s="121" t="s">
        <v>27</v>
      </c>
      <c r="F23" s="121" t="s">
        <v>27</v>
      </c>
      <c r="G23" s="121">
        <v>1</v>
      </c>
      <c r="H23" s="121" t="s">
        <v>127</v>
      </c>
      <c r="I23" s="140">
        <v>45399</v>
      </c>
      <c r="J23" s="115" t="s">
        <v>128</v>
      </c>
      <c r="K23" s="120" t="s">
        <v>129</v>
      </c>
      <c r="L23" s="121">
        <v>85</v>
      </c>
      <c r="M23" s="120" t="s">
        <v>57</v>
      </c>
      <c r="N23" s="113" t="s">
        <v>46</v>
      </c>
      <c r="O23" s="131">
        <v>11385126</v>
      </c>
      <c r="P23" s="127" t="s">
        <v>130</v>
      </c>
      <c r="Q23" s="122" t="s">
        <v>135</v>
      </c>
      <c r="R23" s="109" t="s">
        <v>136</v>
      </c>
    </row>
    <row r="24" spans="1:18" s="123" customFormat="1" ht="75" x14ac:dyDescent="0.2">
      <c r="A24" s="138" t="s">
        <v>123</v>
      </c>
      <c r="B24" s="116" t="s">
        <v>124</v>
      </c>
      <c r="C24" s="139" t="s">
        <v>125</v>
      </c>
      <c r="D24" s="121" t="s">
        <v>126</v>
      </c>
      <c r="E24" s="121" t="s">
        <v>27</v>
      </c>
      <c r="F24" s="121" t="s">
        <v>27</v>
      </c>
      <c r="G24" s="121">
        <v>1</v>
      </c>
      <c r="H24" s="121" t="s">
        <v>127</v>
      </c>
      <c r="I24" s="140">
        <v>45399</v>
      </c>
      <c r="J24" s="115" t="s">
        <v>128</v>
      </c>
      <c r="K24" s="120" t="s">
        <v>129</v>
      </c>
      <c r="L24" s="125">
        <v>41</v>
      </c>
      <c r="M24" s="120" t="s">
        <v>57</v>
      </c>
      <c r="N24" s="113" t="s">
        <v>46</v>
      </c>
      <c r="O24" s="131">
        <v>12155806</v>
      </c>
      <c r="P24" s="127" t="s">
        <v>130</v>
      </c>
      <c r="Q24" s="144" t="s">
        <v>137</v>
      </c>
      <c r="R24" s="109" t="s">
        <v>136</v>
      </c>
    </row>
    <row r="25" spans="1:18" s="123" customFormat="1" ht="75" x14ac:dyDescent="0.2">
      <c r="A25" s="138" t="s">
        <v>123</v>
      </c>
      <c r="B25" s="116" t="s">
        <v>124</v>
      </c>
      <c r="C25" s="139" t="s">
        <v>125</v>
      </c>
      <c r="D25" s="121" t="s">
        <v>126</v>
      </c>
      <c r="E25" s="121" t="s">
        <v>27</v>
      </c>
      <c r="F25" s="121" t="s">
        <v>27</v>
      </c>
      <c r="G25" s="121">
        <v>1</v>
      </c>
      <c r="H25" s="121" t="s">
        <v>127</v>
      </c>
      <c r="I25" s="140">
        <v>45406</v>
      </c>
      <c r="J25" s="115" t="s">
        <v>128</v>
      </c>
      <c r="K25" s="120" t="s">
        <v>129</v>
      </c>
      <c r="L25" s="125">
        <v>95</v>
      </c>
      <c r="M25" s="120" t="s">
        <v>57</v>
      </c>
      <c r="N25" s="113" t="s">
        <v>46</v>
      </c>
      <c r="O25" s="131">
        <v>11078942</v>
      </c>
      <c r="P25" s="127" t="s">
        <v>130</v>
      </c>
      <c r="Q25" s="144" t="s">
        <v>138</v>
      </c>
      <c r="R25" s="119" t="s">
        <v>136</v>
      </c>
    </row>
    <row r="26" spans="1:18" s="123" customFormat="1" ht="90" x14ac:dyDescent="0.2">
      <c r="A26" s="138" t="s">
        <v>123</v>
      </c>
      <c r="B26" s="116" t="s">
        <v>124</v>
      </c>
      <c r="C26" s="139" t="s">
        <v>125</v>
      </c>
      <c r="D26" s="121" t="s">
        <v>126</v>
      </c>
      <c r="E26" s="121" t="s">
        <v>27</v>
      </c>
      <c r="F26" s="121" t="s">
        <v>27</v>
      </c>
      <c r="G26" s="121">
        <v>1</v>
      </c>
      <c r="H26" s="121" t="s">
        <v>127</v>
      </c>
      <c r="I26" s="140">
        <v>45419</v>
      </c>
      <c r="J26" s="115" t="s">
        <v>128</v>
      </c>
      <c r="K26" s="120" t="s">
        <v>129</v>
      </c>
      <c r="L26" s="121">
        <v>67</v>
      </c>
      <c r="M26" s="120" t="s">
        <v>57</v>
      </c>
      <c r="N26" s="113" t="s">
        <v>46</v>
      </c>
      <c r="O26" s="131">
        <v>20567776</v>
      </c>
      <c r="P26" s="127" t="s">
        <v>130</v>
      </c>
      <c r="Q26" s="141" t="s">
        <v>139</v>
      </c>
      <c r="R26" s="119" t="s">
        <v>136</v>
      </c>
    </row>
    <row r="27" spans="1:18" s="123" customFormat="1" ht="90" x14ac:dyDescent="0.2">
      <c r="A27" s="138" t="s">
        <v>123</v>
      </c>
      <c r="B27" s="116" t="s">
        <v>124</v>
      </c>
      <c r="C27" s="139" t="s">
        <v>125</v>
      </c>
      <c r="D27" s="121" t="s">
        <v>126</v>
      </c>
      <c r="E27" s="121" t="s">
        <v>27</v>
      </c>
      <c r="F27" s="121" t="s">
        <v>27</v>
      </c>
      <c r="G27" s="121">
        <v>1</v>
      </c>
      <c r="H27" s="121" t="s">
        <v>127</v>
      </c>
      <c r="I27" s="140">
        <v>45420</v>
      </c>
      <c r="J27" s="115" t="s">
        <v>128</v>
      </c>
      <c r="K27" s="120" t="s">
        <v>129</v>
      </c>
      <c r="L27" s="121">
        <v>72</v>
      </c>
      <c r="M27" s="120" t="s">
        <v>57</v>
      </c>
      <c r="N27" s="113" t="s">
        <v>46</v>
      </c>
      <c r="O27" s="131">
        <v>10831652</v>
      </c>
      <c r="P27" s="127" t="s">
        <v>130</v>
      </c>
      <c r="Q27" s="141" t="s">
        <v>140</v>
      </c>
      <c r="R27" s="109" t="s">
        <v>132</v>
      </c>
    </row>
    <row r="28" spans="1:18" s="123" customFormat="1" ht="90" x14ac:dyDescent="0.2">
      <c r="A28" s="138" t="s">
        <v>123</v>
      </c>
      <c r="B28" s="116" t="s">
        <v>124</v>
      </c>
      <c r="C28" s="139" t="s">
        <v>125</v>
      </c>
      <c r="D28" s="121" t="s">
        <v>126</v>
      </c>
      <c r="E28" s="121" t="s">
        <v>27</v>
      </c>
      <c r="F28" s="121" t="s">
        <v>27</v>
      </c>
      <c r="G28" s="121">
        <v>1</v>
      </c>
      <c r="H28" s="121" t="s">
        <v>127</v>
      </c>
      <c r="I28" s="140">
        <v>45422</v>
      </c>
      <c r="J28" s="115" t="s">
        <v>128</v>
      </c>
      <c r="K28" s="120" t="s">
        <v>129</v>
      </c>
      <c r="L28" s="121">
        <v>40</v>
      </c>
      <c r="M28" s="120" t="s">
        <v>57</v>
      </c>
      <c r="N28" s="113" t="s">
        <v>46</v>
      </c>
      <c r="O28" s="131">
        <v>11922738</v>
      </c>
      <c r="P28" s="127" t="s">
        <v>130</v>
      </c>
      <c r="Q28" s="141" t="s">
        <v>141</v>
      </c>
      <c r="R28" s="109" t="s">
        <v>132</v>
      </c>
    </row>
    <row r="29" spans="1:18" s="123" customFormat="1" ht="75" x14ac:dyDescent="0.2">
      <c r="A29" s="138" t="s">
        <v>123</v>
      </c>
      <c r="B29" s="116" t="s">
        <v>124</v>
      </c>
      <c r="C29" s="139" t="s">
        <v>125</v>
      </c>
      <c r="D29" s="121" t="s">
        <v>126</v>
      </c>
      <c r="E29" s="121" t="s">
        <v>27</v>
      </c>
      <c r="F29" s="121" t="s">
        <v>27</v>
      </c>
      <c r="G29" s="121">
        <v>1</v>
      </c>
      <c r="H29" s="121" t="s">
        <v>127</v>
      </c>
      <c r="I29" s="140">
        <v>45427</v>
      </c>
      <c r="J29" s="115" t="s">
        <v>128</v>
      </c>
      <c r="K29" s="120" t="s">
        <v>129</v>
      </c>
      <c r="L29" s="125">
        <v>25</v>
      </c>
      <c r="M29" s="120" t="s">
        <v>57</v>
      </c>
      <c r="N29" s="136" t="s">
        <v>46</v>
      </c>
      <c r="O29" s="131">
        <v>11909861</v>
      </c>
      <c r="P29" s="127" t="s">
        <v>130</v>
      </c>
      <c r="Q29" s="144" t="s">
        <v>142</v>
      </c>
      <c r="R29" s="119" t="s">
        <v>132</v>
      </c>
    </row>
    <row r="30" spans="1:18" s="123" customFormat="1" ht="105" x14ac:dyDescent="0.2">
      <c r="A30" s="138" t="s">
        <v>123</v>
      </c>
      <c r="B30" s="116" t="s">
        <v>124</v>
      </c>
      <c r="C30" s="139" t="s">
        <v>125</v>
      </c>
      <c r="D30" s="121" t="s">
        <v>126</v>
      </c>
      <c r="E30" s="121" t="s">
        <v>27</v>
      </c>
      <c r="F30" s="121" t="s">
        <v>27</v>
      </c>
      <c r="G30" s="121">
        <v>1</v>
      </c>
      <c r="H30" s="121" t="s">
        <v>127</v>
      </c>
      <c r="I30" s="140">
        <v>45434</v>
      </c>
      <c r="J30" s="115" t="s">
        <v>128</v>
      </c>
      <c r="K30" s="120" t="s">
        <v>129</v>
      </c>
      <c r="L30" s="125">
        <v>153</v>
      </c>
      <c r="M30" s="120" t="s">
        <v>57</v>
      </c>
      <c r="N30" s="113" t="s">
        <v>46</v>
      </c>
      <c r="O30" s="131">
        <v>23710082</v>
      </c>
      <c r="P30" s="127" t="s">
        <v>130</v>
      </c>
      <c r="Q30" s="144" t="s">
        <v>143</v>
      </c>
      <c r="R30" s="119" t="s">
        <v>136</v>
      </c>
    </row>
    <row r="31" spans="1:18" s="123" customFormat="1" ht="128.25" customHeight="1" x14ac:dyDescent="0.2">
      <c r="A31" s="138" t="s">
        <v>123</v>
      </c>
      <c r="B31" s="116" t="s">
        <v>124</v>
      </c>
      <c r="C31" s="139" t="s">
        <v>125</v>
      </c>
      <c r="D31" s="121" t="s">
        <v>126</v>
      </c>
      <c r="E31" s="121" t="s">
        <v>27</v>
      </c>
      <c r="F31" s="121" t="s">
        <v>27</v>
      </c>
      <c r="G31" s="121">
        <v>1</v>
      </c>
      <c r="H31" s="121" t="s">
        <v>127</v>
      </c>
      <c r="I31" s="140">
        <v>45441</v>
      </c>
      <c r="J31" s="115" t="s">
        <v>128</v>
      </c>
      <c r="K31" s="120" t="s">
        <v>129</v>
      </c>
      <c r="L31" s="121">
        <v>162</v>
      </c>
      <c r="M31" s="120" t="s">
        <v>57</v>
      </c>
      <c r="N31" s="113" t="s">
        <v>46</v>
      </c>
      <c r="O31" s="145">
        <v>23590566</v>
      </c>
      <c r="P31" s="127" t="s">
        <v>130</v>
      </c>
      <c r="Q31" s="122" t="s">
        <v>144</v>
      </c>
      <c r="R31" s="119" t="s">
        <v>145</v>
      </c>
    </row>
    <row r="32" spans="1:18" s="123" customFormat="1" ht="105" x14ac:dyDescent="0.2">
      <c r="A32" s="138" t="s">
        <v>123</v>
      </c>
      <c r="B32" s="116" t="s">
        <v>124</v>
      </c>
      <c r="C32" s="139" t="s">
        <v>125</v>
      </c>
      <c r="D32" s="121" t="s">
        <v>126</v>
      </c>
      <c r="E32" s="121" t="s">
        <v>27</v>
      </c>
      <c r="F32" s="121" t="s">
        <v>27</v>
      </c>
      <c r="G32" s="121">
        <v>1</v>
      </c>
      <c r="H32" s="121" t="s">
        <v>127</v>
      </c>
      <c r="I32" s="140">
        <v>45442</v>
      </c>
      <c r="J32" s="115" t="s">
        <v>128</v>
      </c>
      <c r="K32" s="120" t="s">
        <v>129</v>
      </c>
      <c r="L32" s="121">
        <v>111</v>
      </c>
      <c r="M32" s="120" t="s">
        <v>57</v>
      </c>
      <c r="N32" s="113" t="s">
        <v>46</v>
      </c>
      <c r="O32" s="131">
        <v>21189724</v>
      </c>
      <c r="P32" s="127" t="s">
        <v>130</v>
      </c>
      <c r="Q32" s="141" t="s">
        <v>146</v>
      </c>
      <c r="R32" s="109" t="s">
        <v>147</v>
      </c>
    </row>
    <row r="33" spans="1:16364" s="123" customFormat="1" ht="105" x14ac:dyDescent="0.2">
      <c r="A33" s="138" t="s">
        <v>123</v>
      </c>
      <c r="B33" s="116" t="s">
        <v>124</v>
      </c>
      <c r="C33" s="139" t="s">
        <v>125</v>
      </c>
      <c r="D33" s="121" t="s">
        <v>126</v>
      </c>
      <c r="E33" s="121" t="s">
        <v>27</v>
      </c>
      <c r="F33" s="121" t="s">
        <v>27</v>
      </c>
      <c r="G33" s="121">
        <v>1</v>
      </c>
      <c r="H33" s="121" t="s">
        <v>127</v>
      </c>
      <c r="I33" s="140">
        <v>45456</v>
      </c>
      <c r="J33" s="115" t="s">
        <v>128</v>
      </c>
      <c r="K33" s="120" t="s">
        <v>129</v>
      </c>
      <c r="L33" s="121">
        <v>84</v>
      </c>
      <c r="M33" s="120" t="s">
        <v>57</v>
      </c>
      <c r="N33" s="113" t="s">
        <v>46</v>
      </c>
      <c r="O33" s="131">
        <v>20208426</v>
      </c>
      <c r="P33" s="127" t="s">
        <v>130</v>
      </c>
      <c r="Q33" s="144" t="s">
        <v>148</v>
      </c>
      <c r="R33" s="119" t="s">
        <v>136</v>
      </c>
    </row>
    <row r="34" spans="1:16364" s="123" customFormat="1" ht="135" x14ac:dyDescent="0.2">
      <c r="A34" s="138" t="s">
        <v>149</v>
      </c>
      <c r="B34" s="116" t="s">
        <v>150</v>
      </c>
      <c r="C34" s="139" t="s">
        <v>151</v>
      </c>
      <c r="D34" s="121" t="s">
        <v>152</v>
      </c>
      <c r="E34" s="121" t="s">
        <v>27</v>
      </c>
      <c r="F34" s="121"/>
      <c r="G34" s="121">
        <v>1</v>
      </c>
      <c r="H34" s="121" t="s">
        <v>153</v>
      </c>
      <c r="I34" s="146">
        <v>45465</v>
      </c>
      <c r="J34" s="115" t="s">
        <v>154</v>
      </c>
      <c r="K34" s="116" t="s">
        <v>155</v>
      </c>
      <c r="L34" s="121">
        <v>140</v>
      </c>
      <c r="M34" s="120" t="s">
        <v>57</v>
      </c>
      <c r="N34" s="113" t="s">
        <v>26</v>
      </c>
      <c r="O34" s="147">
        <v>1942366</v>
      </c>
      <c r="P34" s="148" t="s">
        <v>156</v>
      </c>
      <c r="Q34" s="138" t="s">
        <v>157</v>
      </c>
      <c r="R34" s="109" t="s">
        <v>158</v>
      </c>
    </row>
    <row r="35" spans="1:16364" s="123" customFormat="1" ht="68" x14ac:dyDescent="0.2">
      <c r="A35" s="149" t="s">
        <v>123</v>
      </c>
      <c r="B35" s="116" t="s">
        <v>159</v>
      </c>
      <c r="C35" s="139" t="s">
        <v>160</v>
      </c>
      <c r="D35" s="150" t="s">
        <v>126</v>
      </c>
      <c r="E35" s="150" t="s">
        <v>27</v>
      </c>
      <c r="F35" s="150" t="s">
        <v>27</v>
      </c>
      <c r="G35" s="150">
        <v>1</v>
      </c>
      <c r="H35" s="150" t="s">
        <v>127</v>
      </c>
      <c r="I35" s="146">
        <v>45495</v>
      </c>
      <c r="J35" s="151" t="s">
        <v>128</v>
      </c>
      <c r="K35" s="116" t="s">
        <v>161</v>
      </c>
      <c r="L35" s="121">
        <v>24</v>
      </c>
      <c r="M35" s="120" t="s">
        <v>57</v>
      </c>
      <c r="N35" s="113" t="s">
        <v>46</v>
      </c>
      <c r="O35" s="147">
        <v>0</v>
      </c>
      <c r="P35" s="127" t="s">
        <v>37</v>
      </c>
      <c r="Q35" s="138" t="s">
        <v>162</v>
      </c>
      <c r="R35" s="109" t="s">
        <v>163</v>
      </c>
    </row>
    <row r="36" spans="1:16364" s="156" customFormat="1" ht="75" x14ac:dyDescent="0.2">
      <c r="A36" s="149" t="s">
        <v>123</v>
      </c>
      <c r="B36" s="152" t="s">
        <v>124</v>
      </c>
      <c r="C36" s="153" t="s">
        <v>125</v>
      </c>
      <c r="D36" s="150" t="s">
        <v>126</v>
      </c>
      <c r="E36" s="150" t="s">
        <v>27</v>
      </c>
      <c r="F36" s="150" t="s">
        <v>27</v>
      </c>
      <c r="G36" s="150">
        <v>1</v>
      </c>
      <c r="H36" s="150" t="s">
        <v>127</v>
      </c>
      <c r="I36" s="154">
        <v>45503</v>
      </c>
      <c r="J36" s="151" t="s">
        <v>128</v>
      </c>
      <c r="K36" s="155" t="s">
        <v>129</v>
      </c>
      <c r="L36" s="125">
        <v>90</v>
      </c>
      <c r="M36" s="120" t="s">
        <v>57</v>
      </c>
      <c r="N36" s="113" t="s">
        <v>46</v>
      </c>
      <c r="O36" s="147">
        <v>25455096</v>
      </c>
      <c r="P36" s="127" t="s">
        <v>130</v>
      </c>
      <c r="Q36" s="149" t="s">
        <v>164</v>
      </c>
      <c r="R36" s="109" t="s">
        <v>163</v>
      </c>
    </row>
    <row r="37" spans="1:16364" s="156" customFormat="1" ht="68" x14ac:dyDescent="0.2">
      <c r="A37" s="149" t="s">
        <v>123</v>
      </c>
      <c r="B37" s="149" t="s">
        <v>165</v>
      </c>
      <c r="C37" s="153" t="s">
        <v>166</v>
      </c>
      <c r="D37" s="150" t="s">
        <v>126</v>
      </c>
      <c r="E37" s="150" t="s">
        <v>27</v>
      </c>
      <c r="F37" s="150" t="s">
        <v>27</v>
      </c>
      <c r="G37" s="150">
        <v>1</v>
      </c>
      <c r="H37" s="150" t="s">
        <v>127</v>
      </c>
      <c r="I37" s="146">
        <v>45529</v>
      </c>
      <c r="J37" s="151" t="s">
        <v>128</v>
      </c>
      <c r="K37" s="116" t="s">
        <v>161</v>
      </c>
      <c r="L37" s="121">
        <v>54</v>
      </c>
      <c r="M37" s="120" t="s">
        <v>57</v>
      </c>
      <c r="N37" s="113" t="s">
        <v>46</v>
      </c>
      <c r="O37" s="147">
        <v>62981988</v>
      </c>
      <c r="P37" s="127" t="s">
        <v>130</v>
      </c>
      <c r="Q37" s="138" t="s">
        <v>167</v>
      </c>
      <c r="R37" s="109" t="s">
        <v>163</v>
      </c>
      <c r="S37" s="123"/>
      <c r="T37" s="123"/>
      <c r="U37" s="123"/>
      <c r="V37" s="123"/>
      <c r="W37" s="123"/>
      <c r="X37" s="123"/>
      <c r="Y37" s="123"/>
      <c r="Z37" s="123"/>
      <c r="AA37" s="123"/>
      <c r="AB37" s="123"/>
      <c r="AC37" s="123"/>
      <c r="AD37" s="123"/>
      <c r="AE37" s="123"/>
      <c r="AF37" s="123"/>
      <c r="AG37" s="123"/>
      <c r="AH37" s="123"/>
      <c r="AI37" s="123"/>
      <c r="AJ37" s="123"/>
      <c r="AK37" s="123"/>
      <c r="AL37" s="123"/>
      <c r="AM37" s="123"/>
      <c r="AN37" s="123"/>
      <c r="AO37" s="123"/>
      <c r="AP37" s="123"/>
      <c r="AQ37" s="123"/>
      <c r="AR37" s="123"/>
      <c r="AS37" s="123"/>
      <c r="AT37" s="123"/>
      <c r="AU37" s="123"/>
      <c r="AV37" s="123"/>
      <c r="AW37" s="123"/>
      <c r="AX37" s="123"/>
      <c r="AY37" s="123"/>
      <c r="AZ37" s="123"/>
      <c r="BA37" s="123"/>
      <c r="BB37" s="123"/>
      <c r="BC37" s="123"/>
      <c r="BD37" s="123"/>
      <c r="BE37" s="123"/>
      <c r="BF37" s="123"/>
      <c r="BG37" s="123"/>
      <c r="BH37" s="123"/>
      <c r="BI37" s="123"/>
      <c r="BJ37" s="123"/>
      <c r="BK37" s="123"/>
      <c r="BL37" s="123"/>
      <c r="BM37" s="123"/>
      <c r="BN37" s="123"/>
      <c r="BO37" s="123"/>
      <c r="BP37" s="123"/>
      <c r="BQ37" s="123"/>
      <c r="BR37" s="123"/>
      <c r="BS37" s="123"/>
      <c r="BT37" s="123"/>
      <c r="BU37" s="123"/>
      <c r="BV37" s="123"/>
      <c r="BW37" s="123"/>
      <c r="BX37" s="123"/>
      <c r="BY37" s="123"/>
      <c r="BZ37" s="123"/>
      <c r="CA37" s="123"/>
      <c r="CB37" s="123"/>
      <c r="CC37" s="123"/>
      <c r="CD37" s="123"/>
      <c r="CE37" s="123"/>
      <c r="CF37" s="123"/>
      <c r="CG37" s="123"/>
      <c r="CH37" s="123"/>
      <c r="CI37" s="123"/>
      <c r="CJ37" s="123"/>
      <c r="CK37" s="123"/>
      <c r="CL37" s="123"/>
      <c r="CM37" s="123"/>
      <c r="CN37" s="123"/>
      <c r="CO37" s="123"/>
      <c r="CP37" s="123"/>
      <c r="CQ37" s="123"/>
      <c r="CR37" s="123"/>
      <c r="CS37" s="123"/>
      <c r="CT37" s="123"/>
      <c r="CU37" s="123"/>
      <c r="CV37" s="123"/>
      <c r="CW37" s="123"/>
      <c r="CX37" s="123"/>
      <c r="CY37" s="123"/>
      <c r="CZ37" s="123"/>
      <c r="DA37" s="123"/>
      <c r="DB37" s="123"/>
      <c r="DC37" s="123"/>
      <c r="DD37" s="123"/>
      <c r="DE37" s="123"/>
      <c r="DF37" s="123"/>
      <c r="DG37" s="123"/>
      <c r="DH37" s="123"/>
      <c r="DI37" s="123"/>
      <c r="DJ37" s="123"/>
      <c r="DK37" s="123"/>
      <c r="DL37" s="123"/>
      <c r="DM37" s="123"/>
      <c r="DN37" s="123"/>
      <c r="DO37" s="123"/>
      <c r="DP37" s="123"/>
      <c r="DQ37" s="123"/>
      <c r="DR37" s="123"/>
      <c r="DS37" s="123"/>
      <c r="DT37" s="123"/>
      <c r="DU37" s="123"/>
      <c r="DV37" s="123"/>
      <c r="DW37" s="123"/>
      <c r="DX37" s="123"/>
      <c r="DY37" s="123"/>
      <c r="DZ37" s="123"/>
      <c r="EA37" s="123"/>
      <c r="EB37" s="123"/>
      <c r="EC37" s="123"/>
      <c r="ED37" s="123"/>
      <c r="EE37" s="123"/>
      <c r="EF37" s="123"/>
      <c r="EG37" s="123"/>
      <c r="EH37" s="123"/>
      <c r="EI37" s="123"/>
      <c r="EJ37" s="123"/>
      <c r="EK37" s="123"/>
      <c r="EL37" s="123"/>
      <c r="EM37" s="123"/>
      <c r="EN37" s="123"/>
      <c r="EO37" s="123"/>
      <c r="EP37" s="123"/>
      <c r="EQ37" s="123"/>
      <c r="ER37" s="123"/>
      <c r="ES37" s="123"/>
      <c r="ET37" s="123"/>
      <c r="EU37" s="123"/>
      <c r="EV37" s="123"/>
      <c r="EW37" s="123"/>
      <c r="EX37" s="123"/>
      <c r="EY37" s="123"/>
      <c r="EZ37" s="123"/>
      <c r="FA37" s="123"/>
      <c r="FB37" s="123"/>
      <c r="FC37" s="123"/>
      <c r="FD37" s="123"/>
      <c r="FE37" s="123"/>
      <c r="FF37" s="123"/>
      <c r="FG37" s="123"/>
      <c r="FH37" s="123"/>
      <c r="FI37" s="123"/>
      <c r="FJ37" s="123"/>
      <c r="FK37" s="123"/>
      <c r="FL37" s="123"/>
      <c r="FM37" s="123"/>
      <c r="FN37" s="123"/>
      <c r="FO37" s="123"/>
      <c r="FP37" s="123"/>
      <c r="FQ37" s="123"/>
      <c r="FR37" s="123"/>
      <c r="FS37" s="123"/>
      <c r="FT37" s="123"/>
      <c r="FU37" s="123"/>
      <c r="FV37" s="123"/>
      <c r="FW37" s="123"/>
      <c r="FX37" s="123"/>
      <c r="FY37" s="123"/>
      <c r="FZ37" s="123"/>
      <c r="GA37" s="123"/>
      <c r="GB37" s="123"/>
      <c r="GC37" s="123"/>
      <c r="GD37" s="123"/>
      <c r="GE37" s="123"/>
      <c r="GF37" s="123"/>
      <c r="GG37" s="123"/>
      <c r="GH37" s="123"/>
      <c r="GI37" s="123"/>
      <c r="GJ37" s="123"/>
      <c r="GK37" s="123"/>
      <c r="GL37" s="123"/>
      <c r="GM37" s="123"/>
      <c r="GN37" s="123"/>
      <c r="GO37" s="123"/>
      <c r="GP37" s="123"/>
      <c r="GQ37" s="123"/>
      <c r="GR37" s="123"/>
      <c r="GS37" s="123"/>
      <c r="GT37" s="123"/>
      <c r="GU37" s="123"/>
      <c r="GV37" s="123"/>
      <c r="GW37" s="123"/>
      <c r="GX37" s="123"/>
      <c r="GY37" s="123"/>
      <c r="GZ37" s="123"/>
      <c r="HA37" s="123"/>
      <c r="HB37" s="123"/>
      <c r="HC37" s="123"/>
      <c r="HD37" s="123"/>
      <c r="HE37" s="123"/>
      <c r="HF37" s="123"/>
      <c r="HG37" s="123"/>
      <c r="HH37" s="123"/>
      <c r="HI37" s="123"/>
      <c r="HJ37" s="123"/>
      <c r="HK37" s="123"/>
      <c r="HL37" s="123"/>
      <c r="HM37" s="123"/>
      <c r="HN37" s="123"/>
      <c r="HO37" s="123"/>
      <c r="HP37" s="123"/>
      <c r="HQ37" s="123"/>
      <c r="HR37" s="123"/>
      <c r="HS37" s="123"/>
      <c r="HT37" s="123"/>
      <c r="HU37" s="123"/>
      <c r="HV37" s="123"/>
      <c r="HW37" s="123"/>
      <c r="HX37" s="123"/>
      <c r="HY37" s="123"/>
      <c r="HZ37" s="123"/>
      <c r="IA37" s="123"/>
      <c r="IB37" s="123"/>
      <c r="IC37" s="123"/>
      <c r="ID37" s="123"/>
      <c r="IE37" s="123"/>
      <c r="IF37" s="123"/>
      <c r="IG37" s="123"/>
      <c r="IH37" s="123"/>
      <c r="II37" s="123"/>
      <c r="IJ37" s="123"/>
      <c r="IK37" s="123"/>
      <c r="IL37" s="123"/>
      <c r="IM37" s="123"/>
      <c r="IN37" s="123"/>
      <c r="IO37" s="123"/>
      <c r="IP37" s="123"/>
      <c r="IQ37" s="123"/>
      <c r="IR37" s="123"/>
      <c r="IS37" s="123"/>
      <c r="IT37" s="123"/>
      <c r="IU37" s="123"/>
      <c r="IV37" s="123"/>
      <c r="IW37" s="123"/>
      <c r="IX37" s="123"/>
      <c r="IY37" s="123"/>
      <c r="IZ37" s="123"/>
      <c r="JA37" s="123"/>
      <c r="JB37" s="123"/>
      <c r="JC37" s="123"/>
      <c r="JD37" s="123"/>
      <c r="JE37" s="123"/>
      <c r="JF37" s="123"/>
      <c r="JG37" s="123"/>
      <c r="JH37" s="123"/>
      <c r="JI37" s="123"/>
      <c r="JJ37" s="123"/>
      <c r="JK37" s="123"/>
      <c r="JL37" s="123"/>
      <c r="JM37" s="123"/>
      <c r="JN37" s="123"/>
      <c r="JO37" s="123"/>
      <c r="JP37" s="123"/>
      <c r="JQ37" s="123"/>
      <c r="JR37" s="123"/>
      <c r="JS37" s="123"/>
      <c r="JT37" s="123"/>
      <c r="JU37" s="123"/>
      <c r="JV37" s="123"/>
      <c r="JW37" s="123"/>
      <c r="JX37" s="123"/>
      <c r="JY37" s="123"/>
      <c r="JZ37" s="123"/>
      <c r="KA37" s="123"/>
      <c r="KB37" s="123"/>
      <c r="KC37" s="123"/>
      <c r="KD37" s="123"/>
      <c r="KE37" s="123"/>
      <c r="KF37" s="123"/>
      <c r="KG37" s="123"/>
      <c r="KH37" s="123"/>
      <c r="KI37" s="123"/>
      <c r="KJ37" s="123"/>
      <c r="KK37" s="123"/>
      <c r="KL37" s="123"/>
      <c r="KM37" s="123"/>
      <c r="KN37" s="123"/>
      <c r="KO37" s="123"/>
      <c r="KP37" s="123"/>
      <c r="KQ37" s="123"/>
      <c r="KR37" s="123"/>
      <c r="KS37" s="123"/>
      <c r="KT37" s="123"/>
      <c r="KU37" s="123"/>
      <c r="KV37" s="123"/>
      <c r="KW37" s="123"/>
      <c r="KX37" s="123"/>
      <c r="KY37" s="123"/>
      <c r="KZ37" s="123"/>
      <c r="LA37" s="123"/>
      <c r="LB37" s="123"/>
      <c r="LC37" s="123"/>
      <c r="LD37" s="123"/>
      <c r="LE37" s="123"/>
      <c r="LF37" s="123"/>
      <c r="LG37" s="123"/>
      <c r="LH37" s="123"/>
      <c r="LI37" s="123"/>
      <c r="LJ37" s="123"/>
      <c r="LK37" s="123"/>
      <c r="LL37" s="123"/>
      <c r="LM37" s="123"/>
      <c r="LN37" s="123"/>
      <c r="LO37" s="123"/>
      <c r="LP37" s="123"/>
      <c r="LQ37" s="123"/>
      <c r="LR37" s="123"/>
      <c r="LS37" s="123"/>
      <c r="LT37" s="123"/>
      <c r="LU37" s="123"/>
      <c r="LV37" s="123"/>
      <c r="LW37" s="123"/>
      <c r="LX37" s="123"/>
      <c r="LY37" s="123"/>
      <c r="LZ37" s="123"/>
      <c r="MA37" s="123"/>
      <c r="MB37" s="123"/>
      <c r="MC37" s="123"/>
      <c r="MD37" s="123"/>
      <c r="ME37" s="123"/>
      <c r="MF37" s="123"/>
      <c r="MG37" s="123"/>
      <c r="MH37" s="123"/>
      <c r="MI37" s="123"/>
      <c r="MJ37" s="123"/>
      <c r="MK37" s="123"/>
      <c r="ML37" s="123"/>
      <c r="MM37" s="123"/>
      <c r="MN37" s="123"/>
      <c r="MO37" s="123"/>
      <c r="MP37" s="123"/>
      <c r="MQ37" s="123"/>
      <c r="MR37" s="123"/>
      <c r="MS37" s="123"/>
      <c r="MT37" s="123"/>
      <c r="MU37" s="123"/>
      <c r="MV37" s="123"/>
      <c r="MW37" s="123"/>
      <c r="MX37" s="123"/>
      <c r="MY37" s="123"/>
      <c r="MZ37" s="123"/>
      <c r="NA37" s="123"/>
      <c r="NB37" s="123"/>
      <c r="NC37" s="123"/>
      <c r="ND37" s="123"/>
      <c r="NE37" s="123"/>
      <c r="NF37" s="123"/>
      <c r="NG37" s="123"/>
      <c r="NH37" s="123"/>
      <c r="NI37" s="123"/>
      <c r="NJ37" s="123"/>
      <c r="NK37" s="123"/>
      <c r="NL37" s="123"/>
      <c r="NM37" s="123"/>
      <c r="NN37" s="123"/>
      <c r="NO37" s="123"/>
      <c r="NP37" s="123"/>
      <c r="NQ37" s="123"/>
      <c r="NR37" s="123"/>
      <c r="NS37" s="123"/>
      <c r="NT37" s="123"/>
      <c r="NU37" s="123"/>
      <c r="NV37" s="123"/>
      <c r="NW37" s="123"/>
      <c r="NX37" s="123"/>
      <c r="NY37" s="123"/>
      <c r="NZ37" s="123"/>
      <c r="OA37" s="123"/>
      <c r="OB37" s="123"/>
      <c r="OC37" s="123"/>
      <c r="OD37" s="123"/>
      <c r="OE37" s="123"/>
      <c r="OF37" s="123"/>
      <c r="OG37" s="123"/>
      <c r="OH37" s="123"/>
      <c r="OI37" s="123"/>
      <c r="OJ37" s="123"/>
      <c r="OK37" s="123"/>
      <c r="OL37" s="123"/>
      <c r="OM37" s="123"/>
      <c r="ON37" s="123"/>
      <c r="OO37" s="123"/>
      <c r="OP37" s="123"/>
      <c r="OQ37" s="123"/>
      <c r="OR37" s="123"/>
      <c r="OS37" s="123"/>
      <c r="OT37" s="123"/>
      <c r="OU37" s="123"/>
      <c r="OV37" s="123"/>
      <c r="OW37" s="123"/>
      <c r="OX37" s="123"/>
      <c r="OY37" s="123"/>
      <c r="OZ37" s="123"/>
      <c r="PA37" s="123"/>
      <c r="PB37" s="123"/>
      <c r="PC37" s="123"/>
      <c r="PD37" s="123"/>
      <c r="PE37" s="123"/>
      <c r="PF37" s="123"/>
      <c r="PG37" s="123"/>
      <c r="PH37" s="123"/>
      <c r="PI37" s="123"/>
      <c r="PJ37" s="123"/>
      <c r="PK37" s="123"/>
      <c r="PL37" s="123"/>
      <c r="PM37" s="123"/>
      <c r="PN37" s="123"/>
      <c r="PO37" s="123"/>
      <c r="PP37" s="123"/>
      <c r="PQ37" s="123"/>
      <c r="PR37" s="123"/>
      <c r="PS37" s="123"/>
      <c r="PT37" s="123"/>
      <c r="PU37" s="123"/>
      <c r="PV37" s="123"/>
      <c r="PW37" s="123"/>
      <c r="PX37" s="123"/>
      <c r="PY37" s="123"/>
      <c r="PZ37" s="123"/>
      <c r="QA37" s="123"/>
      <c r="QB37" s="123"/>
      <c r="QC37" s="123"/>
      <c r="QD37" s="123"/>
      <c r="QE37" s="123"/>
      <c r="QF37" s="123"/>
      <c r="QG37" s="123"/>
      <c r="QH37" s="123"/>
      <c r="QI37" s="123"/>
      <c r="QJ37" s="123"/>
      <c r="QK37" s="123"/>
      <c r="QL37" s="123"/>
      <c r="QM37" s="123"/>
      <c r="QN37" s="123"/>
      <c r="QO37" s="123"/>
      <c r="QP37" s="123"/>
      <c r="QQ37" s="123"/>
      <c r="QR37" s="123"/>
      <c r="QS37" s="123"/>
      <c r="QT37" s="123"/>
      <c r="QU37" s="123"/>
      <c r="QV37" s="123"/>
      <c r="QW37" s="123"/>
      <c r="QX37" s="123"/>
      <c r="QY37" s="123"/>
      <c r="QZ37" s="123"/>
      <c r="RA37" s="123"/>
      <c r="RB37" s="123"/>
      <c r="RC37" s="123"/>
      <c r="RD37" s="123"/>
      <c r="RE37" s="123"/>
      <c r="RF37" s="123"/>
      <c r="RG37" s="123"/>
      <c r="RH37" s="123"/>
      <c r="RI37" s="123"/>
      <c r="RJ37" s="123"/>
      <c r="RK37" s="123"/>
      <c r="RL37" s="123"/>
      <c r="RM37" s="123"/>
      <c r="RN37" s="123"/>
      <c r="RO37" s="123"/>
      <c r="RP37" s="123"/>
      <c r="RQ37" s="123"/>
      <c r="RR37" s="123"/>
      <c r="RS37" s="123"/>
      <c r="RT37" s="123"/>
      <c r="RU37" s="123"/>
      <c r="RV37" s="123"/>
      <c r="RW37" s="123"/>
      <c r="RX37" s="123"/>
      <c r="RY37" s="123"/>
      <c r="RZ37" s="123"/>
      <c r="SA37" s="123"/>
      <c r="SB37" s="123"/>
      <c r="SC37" s="123"/>
      <c r="SD37" s="123"/>
      <c r="SE37" s="123"/>
      <c r="SF37" s="123"/>
      <c r="SG37" s="123"/>
      <c r="SH37" s="123"/>
      <c r="SI37" s="123"/>
      <c r="SJ37" s="123"/>
      <c r="SK37" s="123"/>
      <c r="SL37" s="123"/>
      <c r="SM37" s="123"/>
      <c r="SN37" s="123"/>
      <c r="SO37" s="123"/>
      <c r="SP37" s="123"/>
      <c r="SQ37" s="123"/>
      <c r="SR37" s="123"/>
      <c r="SS37" s="123"/>
      <c r="ST37" s="123"/>
      <c r="SU37" s="123"/>
      <c r="SV37" s="123"/>
      <c r="SW37" s="123"/>
      <c r="SX37" s="123"/>
      <c r="SY37" s="123"/>
      <c r="SZ37" s="123"/>
      <c r="TA37" s="123"/>
      <c r="TB37" s="123"/>
      <c r="TC37" s="123"/>
      <c r="TD37" s="123"/>
      <c r="TE37" s="123"/>
      <c r="TF37" s="123"/>
      <c r="TG37" s="123"/>
      <c r="TH37" s="123"/>
      <c r="TI37" s="123"/>
      <c r="TJ37" s="123"/>
      <c r="TK37" s="123"/>
      <c r="TL37" s="123"/>
      <c r="TM37" s="123"/>
      <c r="TN37" s="123"/>
      <c r="TO37" s="123"/>
      <c r="TP37" s="123"/>
      <c r="TQ37" s="123"/>
      <c r="TR37" s="123"/>
      <c r="TS37" s="123"/>
      <c r="TT37" s="123"/>
      <c r="TU37" s="123"/>
      <c r="TV37" s="123"/>
      <c r="TW37" s="123"/>
      <c r="TX37" s="123"/>
      <c r="TY37" s="123"/>
      <c r="TZ37" s="123"/>
      <c r="UA37" s="123"/>
      <c r="UB37" s="123"/>
      <c r="UC37" s="123"/>
      <c r="UD37" s="123"/>
      <c r="UE37" s="123"/>
      <c r="UF37" s="123"/>
      <c r="UG37" s="123"/>
      <c r="UH37" s="123"/>
      <c r="UI37" s="123"/>
      <c r="UJ37" s="123"/>
      <c r="UK37" s="123"/>
      <c r="UL37" s="123"/>
      <c r="UM37" s="123"/>
      <c r="UN37" s="123"/>
      <c r="UO37" s="123"/>
      <c r="UP37" s="123"/>
      <c r="UQ37" s="123"/>
      <c r="UR37" s="123"/>
      <c r="US37" s="123"/>
      <c r="UT37" s="123"/>
      <c r="UU37" s="123"/>
      <c r="UV37" s="123"/>
      <c r="UW37" s="123"/>
      <c r="UX37" s="123"/>
      <c r="UY37" s="123"/>
      <c r="UZ37" s="123"/>
      <c r="VA37" s="123"/>
      <c r="VB37" s="123"/>
      <c r="VC37" s="123"/>
      <c r="VD37" s="123"/>
      <c r="VE37" s="123"/>
      <c r="VF37" s="123"/>
      <c r="VG37" s="123"/>
      <c r="VH37" s="123"/>
      <c r="VI37" s="123"/>
      <c r="VJ37" s="123"/>
      <c r="VK37" s="123"/>
      <c r="VL37" s="123"/>
      <c r="VM37" s="123"/>
      <c r="VN37" s="123"/>
      <c r="VO37" s="123"/>
      <c r="VP37" s="123"/>
      <c r="VQ37" s="123"/>
      <c r="VR37" s="123"/>
      <c r="VS37" s="123"/>
      <c r="VT37" s="123"/>
      <c r="VU37" s="123"/>
      <c r="VV37" s="123"/>
      <c r="VW37" s="123"/>
      <c r="VX37" s="123"/>
      <c r="VY37" s="123"/>
      <c r="VZ37" s="123"/>
      <c r="WA37" s="123"/>
      <c r="WB37" s="123"/>
      <c r="WC37" s="123"/>
      <c r="WD37" s="123"/>
      <c r="WE37" s="123"/>
      <c r="WF37" s="123"/>
      <c r="WG37" s="123"/>
      <c r="WH37" s="123"/>
      <c r="WI37" s="123"/>
      <c r="WJ37" s="123"/>
      <c r="WK37" s="123"/>
      <c r="WL37" s="123"/>
      <c r="WM37" s="123"/>
      <c r="WN37" s="123"/>
      <c r="WO37" s="123"/>
      <c r="WP37" s="123"/>
      <c r="WQ37" s="123"/>
      <c r="WR37" s="123"/>
      <c r="WS37" s="123"/>
      <c r="WT37" s="123"/>
      <c r="WU37" s="123"/>
      <c r="WV37" s="123"/>
      <c r="WW37" s="123"/>
      <c r="WX37" s="123"/>
      <c r="WY37" s="123"/>
      <c r="WZ37" s="123"/>
      <c r="XA37" s="123"/>
      <c r="XB37" s="123"/>
      <c r="XC37" s="123"/>
      <c r="XD37" s="123"/>
      <c r="XE37" s="123"/>
      <c r="XF37" s="123"/>
      <c r="XG37" s="123"/>
      <c r="XH37" s="123"/>
      <c r="XI37" s="123"/>
      <c r="XJ37" s="123"/>
      <c r="XK37" s="123"/>
      <c r="XL37" s="123"/>
      <c r="XM37" s="123"/>
      <c r="XN37" s="123"/>
      <c r="XO37" s="123"/>
      <c r="XP37" s="123"/>
      <c r="XQ37" s="123"/>
      <c r="XR37" s="123"/>
      <c r="XS37" s="123"/>
      <c r="XT37" s="123"/>
      <c r="XU37" s="123"/>
      <c r="XV37" s="123"/>
      <c r="XW37" s="123"/>
      <c r="XX37" s="123"/>
      <c r="XY37" s="123"/>
      <c r="XZ37" s="123"/>
      <c r="YA37" s="123"/>
      <c r="YB37" s="123"/>
      <c r="YC37" s="123"/>
      <c r="YD37" s="123"/>
      <c r="YE37" s="123"/>
      <c r="YF37" s="123"/>
      <c r="YG37" s="123"/>
      <c r="YH37" s="123"/>
      <c r="YI37" s="123"/>
      <c r="YJ37" s="123"/>
      <c r="YK37" s="123"/>
      <c r="YL37" s="123"/>
      <c r="YM37" s="123"/>
      <c r="YN37" s="123"/>
      <c r="YO37" s="123"/>
      <c r="YP37" s="123"/>
      <c r="YQ37" s="123"/>
      <c r="YR37" s="123"/>
      <c r="YS37" s="123"/>
      <c r="YT37" s="123"/>
      <c r="YU37" s="123"/>
      <c r="YV37" s="123"/>
      <c r="YW37" s="123"/>
      <c r="YX37" s="123"/>
      <c r="YY37" s="123"/>
      <c r="YZ37" s="123"/>
      <c r="ZA37" s="123"/>
      <c r="ZB37" s="123"/>
      <c r="ZC37" s="123"/>
      <c r="ZD37" s="123"/>
      <c r="ZE37" s="123"/>
      <c r="ZF37" s="123"/>
      <c r="ZG37" s="123"/>
      <c r="ZH37" s="123"/>
      <c r="ZI37" s="123"/>
      <c r="ZJ37" s="123"/>
      <c r="ZK37" s="123"/>
      <c r="ZL37" s="123"/>
      <c r="ZM37" s="123"/>
      <c r="ZN37" s="123"/>
      <c r="ZO37" s="123"/>
      <c r="ZP37" s="123"/>
      <c r="ZQ37" s="123"/>
      <c r="ZR37" s="123"/>
      <c r="ZS37" s="123"/>
      <c r="ZT37" s="123"/>
      <c r="ZU37" s="123"/>
      <c r="ZV37" s="123"/>
      <c r="ZW37" s="123"/>
      <c r="ZX37" s="123"/>
      <c r="ZY37" s="123"/>
      <c r="ZZ37" s="123"/>
      <c r="AAA37" s="123"/>
      <c r="AAB37" s="123"/>
      <c r="AAC37" s="123"/>
      <c r="AAD37" s="123"/>
      <c r="AAE37" s="123"/>
      <c r="AAF37" s="123"/>
      <c r="AAG37" s="123"/>
      <c r="AAH37" s="123"/>
      <c r="AAI37" s="123"/>
      <c r="AAJ37" s="123"/>
      <c r="AAK37" s="123"/>
      <c r="AAL37" s="123"/>
      <c r="AAM37" s="123"/>
      <c r="AAN37" s="123"/>
      <c r="AAO37" s="123"/>
      <c r="AAP37" s="123"/>
      <c r="AAQ37" s="123"/>
      <c r="AAR37" s="123"/>
      <c r="AAS37" s="123"/>
      <c r="AAT37" s="123"/>
      <c r="AAU37" s="123"/>
      <c r="AAV37" s="123"/>
      <c r="AAW37" s="123"/>
      <c r="AAX37" s="123"/>
      <c r="AAY37" s="123"/>
      <c r="AAZ37" s="123"/>
      <c r="ABA37" s="123"/>
      <c r="ABB37" s="123"/>
      <c r="ABC37" s="123"/>
      <c r="ABD37" s="123"/>
      <c r="ABE37" s="123"/>
      <c r="ABF37" s="123"/>
      <c r="ABG37" s="123"/>
      <c r="ABH37" s="123"/>
      <c r="ABI37" s="123"/>
      <c r="ABJ37" s="123"/>
      <c r="ABK37" s="123"/>
      <c r="ABL37" s="123"/>
      <c r="ABM37" s="123"/>
      <c r="ABN37" s="123"/>
      <c r="ABO37" s="123"/>
      <c r="ABP37" s="123"/>
      <c r="ABQ37" s="123"/>
      <c r="ABR37" s="123"/>
      <c r="ABS37" s="123"/>
      <c r="ABT37" s="123"/>
      <c r="ABU37" s="123"/>
      <c r="ABV37" s="123"/>
      <c r="ABW37" s="123"/>
      <c r="ABX37" s="123"/>
      <c r="ABY37" s="123"/>
      <c r="ABZ37" s="123"/>
      <c r="ACA37" s="123"/>
      <c r="ACB37" s="123"/>
      <c r="ACC37" s="123"/>
      <c r="ACD37" s="123"/>
      <c r="ACE37" s="123"/>
      <c r="ACF37" s="123"/>
      <c r="ACG37" s="123"/>
      <c r="ACH37" s="123"/>
      <c r="ACI37" s="123"/>
      <c r="ACJ37" s="123"/>
      <c r="ACK37" s="123"/>
      <c r="ACL37" s="123"/>
      <c r="ACM37" s="123"/>
      <c r="ACN37" s="123"/>
      <c r="ACO37" s="123"/>
      <c r="ACP37" s="123"/>
      <c r="ACQ37" s="123"/>
      <c r="ACR37" s="123"/>
      <c r="ACS37" s="123"/>
      <c r="ACT37" s="123"/>
      <c r="ACU37" s="123"/>
      <c r="ACV37" s="123"/>
      <c r="ACW37" s="123"/>
      <c r="ACX37" s="123"/>
      <c r="ACY37" s="123"/>
      <c r="ACZ37" s="123"/>
      <c r="ADA37" s="123"/>
      <c r="ADB37" s="123"/>
      <c r="ADC37" s="123"/>
      <c r="ADD37" s="123"/>
      <c r="ADE37" s="123"/>
      <c r="ADF37" s="123"/>
      <c r="ADG37" s="123"/>
      <c r="ADH37" s="123"/>
      <c r="ADI37" s="123"/>
      <c r="ADJ37" s="123"/>
      <c r="ADK37" s="123"/>
      <c r="ADL37" s="123"/>
      <c r="ADM37" s="123"/>
      <c r="ADN37" s="123"/>
      <c r="ADO37" s="123"/>
      <c r="ADP37" s="123"/>
      <c r="ADQ37" s="123"/>
      <c r="ADR37" s="123"/>
      <c r="ADS37" s="123"/>
      <c r="ADT37" s="123"/>
      <c r="ADU37" s="123"/>
      <c r="ADV37" s="123"/>
      <c r="ADW37" s="123"/>
      <c r="ADX37" s="123"/>
      <c r="ADY37" s="123"/>
      <c r="ADZ37" s="123"/>
      <c r="AEA37" s="123"/>
      <c r="AEB37" s="123"/>
      <c r="AEC37" s="123"/>
      <c r="AED37" s="123"/>
      <c r="AEE37" s="123"/>
      <c r="AEF37" s="123"/>
      <c r="AEG37" s="123"/>
      <c r="AEH37" s="123"/>
      <c r="AEI37" s="123"/>
      <c r="AEJ37" s="123"/>
      <c r="AEK37" s="123"/>
      <c r="AEL37" s="123"/>
      <c r="AEM37" s="123"/>
      <c r="AEN37" s="123"/>
      <c r="AEO37" s="123"/>
      <c r="AEP37" s="123"/>
      <c r="AEQ37" s="123"/>
      <c r="AER37" s="123"/>
      <c r="AES37" s="123"/>
      <c r="AET37" s="123"/>
      <c r="AEU37" s="123"/>
      <c r="AEV37" s="123"/>
      <c r="AEW37" s="123"/>
      <c r="AEX37" s="123"/>
      <c r="AEY37" s="123"/>
      <c r="AEZ37" s="123"/>
      <c r="AFA37" s="123"/>
      <c r="AFB37" s="123"/>
      <c r="AFC37" s="123"/>
      <c r="AFD37" s="123"/>
      <c r="AFE37" s="123"/>
      <c r="AFF37" s="123"/>
      <c r="AFG37" s="123"/>
      <c r="AFH37" s="123"/>
      <c r="AFI37" s="123"/>
      <c r="AFJ37" s="123"/>
      <c r="AFK37" s="123"/>
      <c r="AFL37" s="123"/>
      <c r="AFM37" s="123"/>
      <c r="AFN37" s="123"/>
      <c r="AFO37" s="123"/>
      <c r="AFP37" s="123"/>
      <c r="AFQ37" s="123"/>
      <c r="AFR37" s="123"/>
      <c r="AFS37" s="123"/>
      <c r="AFT37" s="123"/>
      <c r="AFU37" s="123"/>
      <c r="AFV37" s="123"/>
      <c r="AFW37" s="123"/>
      <c r="AFX37" s="123"/>
      <c r="AFY37" s="123"/>
      <c r="AFZ37" s="123"/>
      <c r="AGA37" s="123"/>
      <c r="AGB37" s="123"/>
      <c r="AGC37" s="123"/>
      <c r="AGD37" s="123"/>
      <c r="AGE37" s="123"/>
      <c r="AGF37" s="123"/>
      <c r="AGG37" s="123"/>
      <c r="AGH37" s="123"/>
      <c r="AGI37" s="123"/>
      <c r="AGJ37" s="123"/>
      <c r="AGK37" s="123"/>
      <c r="AGL37" s="123"/>
      <c r="AGM37" s="123"/>
      <c r="AGN37" s="123"/>
      <c r="AGO37" s="123"/>
      <c r="AGP37" s="123"/>
      <c r="AGQ37" s="123"/>
      <c r="AGR37" s="123"/>
      <c r="AGS37" s="123"/>
      <c r="AGT37" s="123"/>
      <c r="AGU37" s="123"/>
      <c r="AGV37" s="123"/>
      <c r="AGW37" s="123"/>
      <c r="AGX37" s="123"/>
      <c r="AGY37" s="123"/>
      <c r="AGZ37" s="123"/>
      <c r="AHA37" s="123"/>
      <c r="AHB37" s="123"/>
      <c r="AHC37" s="123"/>
      <c r="AHD37" s="123"/>
      <c r="AHE37" s="123"/>
      <c r="AHF37" s="123"/>
      <c r="AHG37" s="123"/>
      <c r="AHH37" s="123"/>
      <c r="AHI37" s="123"/>
      <c r="AHJ37" s="123"/>
      <c r="AHK37" s="123"/>
      <c r="AHL37" s="123"/>
      <c r="AHM37" s="123"/>
      <c r="AHN37" s="123"/>
      <c r="AHO37" s="123"/>
      <c r="AHP37" s="123"/>
      <c r="AHQ37" s="123"/>
      <c r="AHR37" s="123"/>
      <c r="AHS37" s="123"/>
      <c r="AHT37" s="123"/>
      <c r="AHU37" s="123"/>
      <c r="AHV37" s="123"/>
      <c r="AHW37" s="123"/>
      <c r="AHX37" s="123"/>
      <c r="AHY37" s="123"/>
      <c r="AHZ37" s="123"/>
      <c r="AIA37" s="123"/>
      <c r="AIB37" s="123"/>
      <c r="AIC37" s="123"/>
      <c r="AID37" s="123"/>
      <c r="AIE37" s="123"/>
      <c r="AIF37" s="123"/>
      <c r="AIG37" s="123"/>
      <c r="AIH37" s="123"/>
      <c r="AII37" s="123"/>
      <c r="AIJ37" s="123"/>
      <c r="AIK37" s="123"/>
      <c r="AIL37" s="123"/>
      <c r="AIM37" s="123"/>
      <c r="AIN37" s="123"/>
      <c r="AIO37" s="123"/>
      <c r="AIP37" s="123"/>
      <c r="AIQ37" s="123"/>
      <c r="AIR37" s="123"/>
      <c r="AIS37" s="123"/>
      <c r="AIT37" s="123"/>
      <c r="AIU37" s="123"/>
      <c r="AIV37" s="123"/>
      <c r="AIW37" s="123"/>
      <c r="AIX37" s="123"/>
      <c r="AIY37" s="123"/>
      <c r="AIZ37" s="123"/>
      <c r="AJA37" s="123"/>
      <c r="AJB37" s="123"/>
      <c r="AJC37" s="123"/>
      <c r="AJD37" s="123"/>
      <c r="AJE37" s="123"/>
      <c r="AJF37" s="123"/>
      <c r="AJG37" s="123"/>
      <c r="AJH37" s="123"/>
      <c r="AJI37" s="123"/>
      <c r="AJJ37" s="123"/>
      <c r="AJK37" s="123"/>
      <c r="AJL37" s="123"/>
      <c r="AJM37" s="123"/>
      <c r="AJN37" s="123"/>
      <c r="AJO37" s="123"/>
      <c r="AJP37" s="123"/>
      <c r="AJQ37" s="123"/>
      <c r="AJR37" s="123"/>
      <c r="AJS37" s="123"/>
      <c r="AJT37" s="123"/>
      <c r="AJU37" s="123"/>
      <c r="AJV37" s="123"/>
      <c r="AJW37" s="123"/>
      <c r="AJX37" s="123"/>
      <c r="AJY37" s="123"/>
      <c r="AJZ37" s="123"/>
      <c r="AKA37" s="123"/>
      <c r="AKB37" s="123"/>
      <c r="AKC37" s="123"/>
      <c r="AKD37" s="123"/>
      <c r="AKE37" s="123"/>
      <c r="AKF37" s="123"/>
      <c r="AKG37" s="123"/>
      <c r="AKH37" s="123"/>
      <c r="AKI37" s="123"/>
      <c r="AKJ37" s="123"/>
      <c r="AKK37" s="123"/>
      <c r="AKL37" s="123"/>
      <c r="AKM37" s="123"/>
      <c r="AKN37" s="123"/>
      <c r="AKO37" s="123"/>
      <c r="AKP37" s="123"/>
      <c r="AKQ37" s="123"/>
      <c r="AKR37" s="123"/>
      <c r="AKS37" s="123"/>
      <c r="AKT37" s="123"/>
      <c r="AKU37" s="123"/>
      <c r="AKV37" s="123"/>
      <c r="AKW37" s="123"/>
      <c r="AKX37" s="123"/>
      <c r="AKY37" s="123"/>
      <c r="AKZ37" s="123"/>
      <c r="ALA37" s="123"/>
      <c r="ALB37" s="123"/>
      <c r="ALC37" s="123"/>
      <c r="ALD37" s="123"/>
      <c r="ALE37" s="123"/>
      <c r="ALF37" s="123"/>
      <c r="ALG37" s="123"/>
      <c r="ALH37" s="123"/>
      <c r="ALI37" s="123"/>
      <c r="ALJ37" s="123"/>
      <c r="ALK37" s="123"/>
      <c r="ALL37" s="123"/>
      <c r="ALM37" s="123"/>
      <c r="ALN37" s="123"/>
      <c r="ALO37" s="123"/>
      <c r="ALP37" s="123"/>
      <c r="ALQ37" s="123"/>
      <c r="ALR37" s="123"/>
      <c r="ALS37" s="123"/>
      <c r="ALT37" s="123"/>
      <c r="ALU37" s="123"/>
      <c r="ALV37" s="123"/>
      <c r="ALW37" s="123"/>
      <c r="ALX37" s="123"/>
      <c r="ALY37" s="123"/>
      <c r="ALZ37" s="123"/>
      <c r="AMA37" s="123"/>
      <c r="AMB37" s="123"/>
      <c r="AMC37" s="123"/>
      <c r="AMD37" s="123"/>
      <c r="AME37" s="123"/>
      <c r="AMF37" s="123"/>
      <c r="AMG37" s="123"/>
      <c r="AMH37" s="123"/>
      <c r="AMI37" s="123"/>
      <c r="AMJ37" s="123"/>
      <c r="AMK37" s="123"/>
      <c r="AML37" s="123"/>
      <c r="AMM37" s="123"/>
      <c r="AMN37" s="123"/>
      <c r="AMO37" s="123"/>
      <c r="AMP37" s="123"/>
      <c r="AMQ37" s="123"/>
      <c r="AMR37" s="123"/>
      <c r="AMS37" s="123"/>
      <c r="AMT37" s="123"/>
      <c r="AMU37" s="123"/>
      <c r="AMV37" s="123"/>
      <c r="AMW37" s="123"/>
      <c r="AMX37" s="123"/>
      <c r="AMY37" s="123"/>
      <c r="AMZ37" s="123"/>
      <c r="ANA37" s="123"/>
      <c r="ANB37" s="123"/>
      <c r="ANC37" s="123"/>
      <c r="AND37" s="123"/>
      <c r="ANE37" s="123"/>
      <c r="ANF37" s="123"/>
      <c r="ANG37" s="123"/>
      <c r="ANH37" s="123"/>
      <c r="ANI37" s="123"/>
      <c r="ANJ37" s="123"/>
      <c r="ANK37" s="123"/>
      <c r="ANL37" s="123"/>
      <c r="ANM37" s="123"/>
      <c r="ANN37" s="123"/>
      <c r="ANO37" s="123"/>
      <c r="ANP37" s="123"/>
      <c r="ANQ37" s="123"/>
      <c r="ANR37" s="123"/>
      <c r="ANS37" s="123"/>
      <c r="ANT37" s="123"/>
      <c r="ANU37" s="123"/>
      <c r="ANV37" s="123"/>
      <c r="ANW37" s="123"/>
      <c r="ANX37" s="123"/>
      <c r="ANY37" s="123"/>
      <c r="ANZ37" s="123"/>
      <c r="AOA37" s="123"/>
      <c r="AOB37" s="123"/>
      <c r="AOC37" s="123"/>
      <c r="AOD37" s="123"/>
      <c r="AOE37" s="123"/>
      <c r="AOF37" s="123"/>
      <c r="AOG37" s="123"/>
      <c r="AOH37" s="123"/>
      <c r="AOI37" s="123"/>
      <c r="AOJ37" s="123"/>
      <c r="AOK37" s="123"/>
      <c r="AOL37" s="123"/>
      <c r="AOM37" s="123"/>
      <c r="AON37" s="123"/>
      <c r="AOO37" s="123"/>
      <c r="AOP37" s="123"/>
      <c r="AOQ37" s="123"/>
      <c r="AOR37" s="123"/>
      <c r="AOS37" s="123"/>
      <c r="AOT37" s="123"/>
      <c r="AOU37" s="123"/>
      <c r="AOV37" s="123"/>
      <c r="AOW37" s="123"/>
      <c r="AOX37" s="123"/>
      <c r="AOY37" s="123"/>
      <c r="AOZ37" s="123"/>
      <c r="APA37" s="123"/>
      <c r="APB37" s="123"/>
      <c r="APC37" s="123"/>
      <c r="APD37" s="123"/>
      <c r="APE37" s="123"/>
      <c r="APF37" s="123"/>
      <c r="APG37" s="123"/>
      <c r="APH37" s="123"/>
      <c r="API37" s="123"/>
      <c r="APJ37" s="123"/>
      <c r="APK37" s="123"/>
      <c r="APL37" s="123"/>
      <c r="APM37" s="123"/>
      <c r="APN37" s="123"/>
      <c r="APO37" s="123"/>
      <c r="APP37" s="123"/>
      <c r="APQ37" s="123"/>
      <c r="APR37" s="123"/>
      <c r="APS37" s="123"/>
      <c r="APT37" s="123"/>
      <c r="APU37" s="123"/>
      <c r="APV37" s="123"/>
      <c r="APW37" s="123"/>
      <c r="APX37" s="123"/>
      <c r="APY37" s="123"/>
      <c r="APZ37" s="123"/>
      <c r="AQA37" s="123"/>
      <c r="AQB37" s="123"/>
      <c r="AQC37" s="123"/>
      <c r="AQD37" s="123"/>
      <c r="AQE37" s="123"/>
      <c r="AQF37" s="123"/>
      <c r="AQG37" s="123"/>
      <c r="AQH37" s="123"/>
      <c r="AQI37" s="123"/>
      <c r="AQJ37" s="123"/>
      <c r="AQK37" s="123"/>
      <c r="AQL37" s="123"/>
      <c r="AQM37" s="123"/>
      <c r="AQN37" s="123"/>
      <c r="AQO37" s="123"/>
      <c r="AQP37" s="123"/>
      <c r="AQQ37" s="123"/>
      <c r="AQR37" s="123"/>
      <c r="AQS37" s="123"/>
      <c r="AQT37" s="123"/>
      <c r="AQU37" s="123"/>
      <c r="AQV37" s="123"/>
      <c r="AQW37" s="123"/>
      <c r="AQX37" s="123"/>
      <c r="AQY37" s="123"/>
      <c r="AQZ37" s="123"/>
      <c r="ARA37" s="123"/>
      <c r="ARB37" s="123"/>
      <c r="ARC37" s="123"/>
      <c r="ARD37" s="123"/>
      <c r="ARE37" s="123"/>
      <c r="ARF37" s="123"/>
      <c r="ARG37" s="123"/>
      <c r="ARH37" s="123"/>
      <c r="ARI37" s="123"/>
      <c r="ARJ37" s="123"/>
      <c r="ARK37" s="123"/>
      <c r="ARL37" s="123"/>
      <c r="ARM37" s="123"/>
      <c r="ARN37" s="123"/>
      <c r="ARO37" s="123"/>
      <c r="ARP37" s="123"/>
      <c r="ARQ37" s="123"/>
      <c r="ARR37" s="123"/>
      <c r="ARS37" s="123"/>
      <c r="ART37" s="123"/>
      <c r="ARU37" s="123"/>
      <c r="ARV37" s="123"/>
      <c r="ARW37" s="123"/>
      <c r="ARX37" s="123"/>
      <c r="ARY37" s="123"/>
      <c r="ARZ37" s="123"/>
      <c r="ASA37" s="123"/>
      <c r="ASB37" s="123"/>
      <c r="ASC37" s="123"/>
      <c r="ASD37" s="123"/>
      <c r="ASE37" s="123"/>
      <c r="ASF37" s="123"/>
      <c r="ASG37" s="123"/>
      <c r="ASH37" s="123"/>
      <c r="ASI37" s="123"/>
      <c r="ASJ37" s="123"/>
      <c r="ASK37" s="123"/>
      <c r="ASL37" s="123"/>
      <c r="ASM37" s="123"/>
      <c r="ASN37" s="123"/>
      <c r="ASO37" s="123"/>
      <c r="ASP37" s="123"/>
      <c r="ASQ37" s="123"/>
      <c r="ASR37" s="123"/>
      <c r="ASS37" s="123"/>
      <c r="AST37" s="123"/>
      <c r="ASU37" s="123"/>
      <c r="ASV37" s="123"/>
      <c r="ASW37" s="123"/>
      <c r="ASX37" s="123"/>
      <c r="ASY37" s="123"/>
      <c r="ASZ37" s="123"/>
      <c r="ATA37" s="123"/>
      <c r="ATB37" s="123"/>
      <c r="ATC37" s="123"/>
      <c r="ATD37" s="123"/>
      <c r="ATE37" s="123"/>
      <c r="ATF37" s="123"/>
      <c r="ATG37" s="123"/>
      <c r="ATH37" s="123"/>
      <c r="ATI37" s="123"/>
      <c r="ATJ37" s="123"/>
      <c r="ATK37" s="123"/>
      <c r="ATL37" s="123"/>
      <c r="ATM37" s="123"/>
      <c r="ATN37" s="123"/>
      <c r="ATO37" s="123"/>
      <c r="ATP37" s="123"/>
      <c r="ATQ37" s="123"/>
      <c r="ATR37" s="123"/>
      <c r="ATS37" s="123"/>
      <c r="ATT37" s="123"/>
      <c r="ATU37" s="123"/>
      <c r="ATV37" s="123"/>
      <c r="ATW37" s="123"/>
      <c r="ATX37" s="123"/>
      <c r="ATY37" s="123"/>
      <c r="ATZ37" s="123"/>
      <c r="AUA37" s="123"/>
      <c r="AUB37" s="123"/>
      <c r="AUC37" s="123"/>
      <c r="AUD37" s="123"/>
      <c r="AUE37" s="123"/>
      <c r="AUF37" s="123"/>
      <c r="AUG37" s="123"/>
      <c r="AUH37" s="123"/>
      <c r="AUI37" s="123"/>
      <c r="AUJ37" s="123"/>
      <c r="AUK37" s="123"/>
      <c r="AUL37" s="123"/>
      <c r="AUM37" s="123"/>
      <c r="AUN37" s="123"/>
      <c r="AUO37" s="123"/>
      <c r="AUP37" s="123"/>
      <c r="AUQ37" s="123"/>
      <c r="AUR37" s="123"/>
      <c r="AUS37" s="123"/>
      <c r="AUT37" s="123"/>
      <c r="AUU37" s="123"/>
      <c r="AUV37" s="123"/>
      <c r="AUW37" s="123"/>
      <c r="AUX37" s="123"/>
      <c r="AUY37" s="123"/>
      <c r="AUZ37" s="123"/>
      <c r="AVA37" s="123"/>
      <c r="AVB37" s="123"/>
      <c r="AVC37" s="123"/>
      <c r="AVD37" s="123"/>
      <c r="AVE37" s="123"/>
      <c r="AVF37" s="123"/>
      <c r="AVG37" s="123"/>
      <c r="AVH37" s="123"/>
      <c r="AVI37" s="123"/>
      <c r="AVJ37" s="123"/>
      <c r="AVK37" s="123"/>
      <c r="AVL37" s="123"/>
      <c r="AVM37" s="123"/>
      <c r="AVN37" s="123"/>
      <c r="AVO37" s="123"/>
      <c r="AVP37" s="123"/>
      <c r="AVQ37" s="123"/>
      <c r="AVR37" s="123"/>
      <c r="AVS37" s="123"/>
      <c r="AVT37" s="123"/>
      <c r="AVU37" s="123"/>
      <c r="AVV37" s="123"/>
      <c r="AVW37" s="123"/>
      <c r="AVX37" s="123"/>
      <c r="AVY37" s="123"/>
      <c r="AVZ37" s="123"/>
      <c r="AWA37" s="123"/>
      <c r="AWB37" s="123"/>
      <c r="AWC37" s="123"/>
      <c r="AWD37" s="123"/>
      <c r="AWE37" s="123"/>
      <c r="AWF37" s="123"/>
      <c r="AWG37" s="123"/>
      <c r="AWH37" s="123"/>
      <c r="AWI37" s="123"/>
      <c r="AWJ37" s="123"/>
      <c r="AWK37" s="123"/>
      <c r="AWL37" s="123"/>
      <c r="AWM37" s="123"/>
      <c r="AWN37" s="123"/>
      <c r="AWO37" s="123"/>
      <c r="AWP37" s="123"/>
      <c r="AWQ37" s="123"/>
      <c r="AWR37" s="123"/>
      <c r="AWS37" s="123"/>
      <c r="AWT37" s="123"/>
      <c r="AWU37" s="123"/>
      <c r="AWV37" s="123"/>
      <c r="AWW37" s="123"/>
      <c r="AWX37" s="123"/>
      <c r="AWY37" s="123"/>
      <c r="AWZ37" s="123"/>
      <c r="AXA37" s="123"/>
      <c r="AXB37" s="123"/>
      <c r="AXC37" s="123"/>
      <c r="AXD37" s="123"/>
      <c r="AXE37" s="123"/>
      <c r="AXF37" s="123"/>
      <c r="AXG37" s="123"/>
      <c r="AXH37" s="123"/>
      <c r="AXI37" s="123"/>
      <c r="AXJ37" s="123"/>
      <c r="AXK37" s="123"/>
      <c r="AXL37" s="123"/>
      <c r="AXM37" s="123"/>
      <c r="AXN37" s="123"/>
      <c r="AXO37" s="123"/>
      <c r="AXP37" s="123"/>
      <c r="AXQ37" s="123"/>
      <c r="AXR37" s="123"/>
      <c r="AXS37" s="123"/>
      <c r="AXT37" s="123"/>
      <c r="AXU37" s="123"/>
      <c r="AXV37" s="123"/>
      <c r="AXW37" s="123"/>
      <c r="AXX37" s="123"/>
      <c r="AXY37" s="123"/>
      <c r="AXZ37" s="123"/>
      <c r="AYA37" s="123"/>
      <c r="AYB37" s="123"/>
      <c r="AYC37" s="123"/>
      <c r="AYD37" s="123"/>
      <c r="AYE37" s="123"/>
      <c r="AYF37" s="123"/>
      <c r="AYG37" s="123"/>
      <c r="AYH37" s="123"/>
      <c r="AYI37" s="123"/>
      <c r="AYJ37" s="123"/>
      <c r="AYK37" s="123"/>
      <c r="AYL37" s="123"/>
      <c r="AYM37" s="123"/>
      <c r="AYN37" s="123"/>
      <c r="AYO37" s="123"/>
      <c r="AYP37" s="123"/>
      <c r="AYQ37" s="123"/>
      <c r="AYR37" s="123"/>
      <c r="AYS37" s="123"/>
      <c r="AYT37" s="123"/>
      <c r="AYU37" s="123"/>
      <c r="AYV37" s="123"/>
      <c r="AYW37" s="123"/>
      <c r="AYX37" s="123"/>
      <c r="AYY37" s="123"/>
      <c r="AYZ37" s="123"/>
      <c r="AZA37" s="123"/>
      <c r="AZB37" s="123"/>
      <c r="AZC37" s="123"/>
      <c r="AZD37" s="123"/>
      <c r="AZE37" s="123"/>
      <c r="AZF37" s="123"/>
      <c r="AZG37" s="123"/>
      <c r="AZH37" s="123"/>
      <c r="AZI37" s="123"/>
      <c r="AZJ37" s="123"/>
      <c r="AZK37" s="123"/>
      <c r="AZL37" s="123"/>
      <c r="AZM37" s="123"/>
      <c r="AZN37" s="123"/>
      <c r="AZO37" s="123"/>
      <c r="AZP37" s="123"/>
      <c r="AZQ37" s="123"/>
      <c r="AZR37" s="123"/>
      <c r="AZS37" s="123"/>
      <c r="AZT37" s="123"/>
      <c r="AZU37" s="123"/>
      <c r="AZV37" s="123"/>
      <c r="AZW37" s="123"/>
      <c r="AZX37" s="123"/>
      <c r="AZY37" s="123"/>
      <c r="AZZ37" s="123"/>
      <c r="BAA37" s="123"/>
      <c r="BAB37" s="123"/>
      <c r="BAC37" s="123"/>
      <c r="BAD37" s="123"/>
      <c r="BAE37" s="123"/>
      <c r="BAF37" s="123"/>
      <c r="BAG37" s="123"/>
      <c r="BAH37" s="123"/>
      <c r="BAI37" s="123"/>
      <c r="BAJ37" s="123"/>
      <c r="BAK37" s="123"/>
      <c r="BAL37" s="123"/>
      <c r="BAM37" s="123"/>
      <c r="BAN37" s="123"/>
      <c r="BAO37" s="123"/>
      <c r="BAP37" s="123"/>
      <c r="BAQ37" s="123"/>
      <c r="BAR37" s="123"/>
      <c r="BAS37" s="123"/>
      <c r="BAT37" s="123"/>
      <c r="BAU37" s="123"/>
      <c r="BAV37" s="123"/>
      <c r="BAW37" s="123"/>
      <c r="BAX37" s="123"/>
      <c r="BAY37" s="123"/>
      <c r="BAZ37" s="123"/>
      <c r="BBA37" s="123"/>
      <c r="BBB37" s="123"/>
      <c r="BBC37" s="123"/>
      <c r="BBD37" s="123"/>
      <c r="BBE37" s="123"/>
      <c r="BBF37" s="123"/>
      <c r="BBG37" s="123"/>
      <c r="BBH37" s="123"/>
      <c r="BBI37" s="123"/>
      <c r="BBJ37" s="123"/>
      <c r="BBK37" s="123"/>
      <c r="BBL37" s="123"/>
      <c r="BBM37" s="123"/>
      <c r="BBN37" s="123"/>
      <c r="BBO37" s="123"/>
      <c r="BBP37" s="123"/>
      <c r="BBQ37" s="123"/>
      <c r="BBR37" s="123"/>
      <c r="BBS37" s="123"/>
      <c r="BBT37" s="123"/>
      <c r="BBU37" s="123"/>
      <c r="BBV37" s="123"/>
      <c r="BBW37" s="123"/>
      <c r="BBX37" s="123"/>
      <c r="BBY37" s="123"/>
      <c r="BBZ37" s="123"/>
      <c r="BCA37" s="123"/>
      <c r="BCB37" s="123"/>
      <c r="BCC37" s="123"/>
      <c r="BCD37" s="123"/>
      <c r="BCE37" s="123"/>
      <c r="BCF37" s="123"/>
      <c r="BCG37" s="123"/>
      <c r="BCH37" s="123"/>
      <c r="BCI37" s="123"/>
      <c r="BCJ37" s="123"/>
      <c r="BCK37" s="123"/>
      <c r="BCL37" s="123"/>
      <c r="BCM37" s="123"/>
      <c r="BCN37" s="123"/>
      <c r="BCO37" s="123"/>
      <c r="BCP37" s="123"/>
      <c r="BCQ37" s="123"/>
      <c r="BCR37" s="123"/>
      <c r="BCS37" s="123"/>
      <c r="BCT37" s="123"/>
      <c r="BCU37" s="123"/>
      <c r="BCV37" s="123"/>
      <c r="BCW37" s="123"/>
      <c r="BCX37" s="123"/>
      <c r="BCY37" s="123"/>
      <c r="BCZ37" s="123"/>
      <c r="BDA37" s="123"/>
      <c r="BDB37" s="123"/>
      <c r="BDC37" s="123"/>
      <c r="BDD37" s="123"/>
      <c r="BDE37" s="123"/>
      <c r="BDF37" s="123"/>
      <c r="BDG37" s="123"/>
      <c r="BDH37" s="123"/>
      <c r="BDI37" s="123"/>
      <c r="BDJ37" s="123"/>
      <c r="BDK37" s="123"/>
      <c r="BDL37" s="123"/>
      <c r="BDM37" s="123"/>
      <c r="BDN37" s="123"/>
      <c r="BDO37" s="123"/>
      <c r="BDP37" s="123"/>
      <c r="BDQ37" s="123"/>
      <c r="BDR37" s="123"/>
      <c r="BDS37" s="123"/>
      <c r="BDT37" s="123"/>
      <c r="BDU37" s="123"/>
      <c r="BDV37" s="123"/>
      <c r="BDW37" s="123"/>
      <c r="BDX37" s="123"/>
      <c r="BDY37" s="123"/>
      <c r="BDZ37" s="123"/>
      <c r="BEA37" s="123"/>
      <c r="BEB37" s="123"/>
      <c r="BEC37" s="123"/>
      <c r="BED37" s="123"/>
      <c r="BEE37" s="123"/>
      <c r="BEF37" s="123"/>
      <c r="BEG37" s="123"/>
      <c r="BEH37" s="123"/>
      <c r="BEI37" s="123"/>
      <c r="BEJ37" s="123"/>
      <c r="BEK37" s="123"/>
      <c r="BEL37" s="123"/>
      <c r="BEM37" s="123"/>
      <c r="BEN37" s="123"/>
      <c r="BEO37" s="123"/>
      <c r="BEP37" s="123"/>
      <c r="BEQ37" s="123"/>
      <c r="BER37" s="123"/>
      <c r="BES37" s="123"/>
      <c r="BET37" s="123"/>
      <c r="BEU37" s="123"/>
      <c r="BEV37" s="123"/>
      <c r="BEW37" s="123"/>
      <c r="BEX37" s="123"/>
      <c r="BEY37" s="123"/>
      <c r="BEZ37" s="123"/>
      <c r="BFA37" s="123"/>
      <c r="BFB37" s="123"/>
      <c r="BFC37" s="123"/>
      <c r="BFD37" s="123"/>
      <c r="BFE37" s="123"/>
      <c r="BFF37" s="123"/>
      <c r="BFG37" s="123"/>
      <c r="BFH37" s="123"/>
      <c r="BFI37" s="123"/>
      <c r="BFJ37" s="123"/>
      <c r="BFK37" s="123"/>
      <c r="BFL37" s="123"/>
      <c r="BFM37" s="123"/>
      <c r="BFN37" s="123"/>
      <c r="BFO37" s="123"/>
      <c r="BFP37" s="123"/>
      <c r="BFQ37" s="123"/>
      <c r="BFR37" s="123"/>
      <c r="BFS37" s="123"/>
      <c r="BFT37" s="123"/>
      <c r="BFU37" s="123"/>
      <c r="BFV37" s="123"/>
      <c r="BFW37" s="123"/>
      <c r="BFX37" s="123"/>
      <c r="BFY37" s="123"/>
      <c r="BFZ37" s="123"/>
      <c r="BGA37" s="123"/>
      <c r="BGB37" s="123"/>
      <c r="BGC37" s="123"/>
      <c r="BGD37" s="123"/>
      <c r="BGE37" s="123"/>
      <c r="BGF37" s="123"/>
      <c r="BGG37" s="123"/>
      <c r="BGH37" s="123"/>
      <c r="BGI37" s="123"/>
      <c r="BGJ37" s="123"/>
      <c r="BGK37" s="123"/>
      <c r="BGL37" s="123"/>
      <c r="BGM37" s="123"/>
      <c r="BGN37" s="123"/>
      <c r="BGO37" s="123"/>
      <c r="BGP37" s="123"/>
      <c r="BGQ37" s="123"/>
      <c r="BGR37" s="123"/>
      <c r="BGS37" s="123"/>
      <c r="BGT37" s="123"/>
      <c r="BGU37" s="123"/>
      <c r="BGV37" s="123"/>
      <c r="BGW37" s="123"/>
      <c r="BGX37" s="123"/>
      <c r="BGY37" s="123"/>
      <c r="BGZ37" s="123"/>
      <c r="BHA37" s="123"/>
      <c r="BHB37" s="123"/>
      <c r="BHC37" s="123"/>
      <c r="BHD37" s="123"/>
      <c r="BHE37" s="123"/>
      <c r="BHF37" s="123"/>
      <c r="BHG37" s="123"/>
      <c r="BHH37" s="123"/>
      <c r="BHI37" s="123"/>
      <c r="BHJ37" s="123"/>
      <c r="BHK37" s="123"/>
      <c r="BHL37" s="123"/>
      <c r="BHM37" s="123"/>
      <c r="BHN37" s="123"/>
      <c r="BHO37" s="123"/>
      <c r="BHP37" s="123"/>
      <c r="BHQ37" s="123"/>
      <c r="BHR37" s="123"/>
      <c r="BHS37" s="123"/>
      <c r="BHT37" s="123"/>
      <c r="BHU37" s="123"/>
      <c r="BHV37" s="123"/>
      <c r="BHW37" s="123"/>
      <c r="BHX37" s="123"/>
      <c r="BHY37" s="123"/>
      <c r="BHZ37" s="123"/>
      <c r="BIA37" s="123"/>
      <c r="BIB37" s="123"/>
      <c r="BIC37" s="123"/>
      <c r="BID37" s="123"/>
      <c r="BIE37" s="123"/>
      <c r="BIF37" s="123"/>
      <c r="BIG37" s="123"/>
      <c r="BIH37" s="123"/>
      <c r="BII37" s="123"/>
      <c r="BIJ37" s="123"/>
      <c r="BIK37" s="123"/>
      <c r="BIL37" s="123"/>
      <c r="BIM37" s="123"/>
      <c r="BIN37" s="123"/>
      <c r="BIO37" s="123"/>
      <c r="BIP37" s="123"/>
      <c r="BIQ37" s="123"/>
      <c r="BIR37" s="123"/>
      <c r="BIS37" s="123"/>
      <c r="BIT37" s="123"/>
      <c r="BIU37" s="123"/>
      <c r="BIV37" s="123"/>
      <c r="BIW37" s="123"/>
      <c r="BIX37" s="123"/>
      <c r="BIY37" s="123"/>
      <c r="BIZ37" s="123"/>
      <c r="BJA37" s="123"/>
      <c r="BJB37" s="123"/>
      <c r="BJC37" s="123"/>
      <c r="BJD37" s="123"/>
      <c r="BJE37" s="123"/>
      <c r="BJF37" s="123"/>
      <c r="BJG37" s="123"/>
      <c r="BJH37" s="123"/>
      <c r="BJI37" s="123"/>
      <c r="BJJ37" s="123"/>
      <c r="BJK37" s="123"/>
      <c r="BJL37" s="123"/>
      <c r="BJM37" s="123"/>
      <c r="BJN37" s="123"/>
      <c r="BJO37" s="123"/>
      <c r="BJP37" s="123"/>
      <c r="BJQ37" s="123"/>
      <c r="BJR37" s="123"/>
      <c r="BJS37" s="123"/>
      <c r="BJT37" s="123"/>
      <c r="BJU37" s="123"/>
      <c r="BJV37" s="123"/>
      <c r="BJW37" s="123"/>
      <c r="BJX37" s="123"/>
      <c r="BJY37" s="123"/>
      <c r="BJZ37" s="123"/>
      <c r="BKA37" s="123"/>
      <c r="BKB37" s="123"/>
      <c r="BKC37" s="123"/>
      <c r="BKD37" s="123"/>
      <c r="BKE37" s="123"/>
      <c r="BKF37" s="123"/>
      <c r="BKG37" s="123"/>
      <c r="BKH37" s="123"/>
      <c r="BKI37" s="123"/>
      <c r="BKJ37" s="123"/>
      <c r="BKK37" s="123"/>
      <c r="BKL37" s="123"/>
      <c r="BKM37" s="123"/>
      <c r="BKN37" s="123"/>
      <c r="BKO37" s="123"/>
      <c r="BKP37" s="123"/>
      <c r="BKQ37" s="123"/>
      <c r="BKR37" s="123"/>
      <c r="BKS37" s="123"/>
      <c r="BKT37" s="123"/>
      <c r="BKU37" s="123"/>
      <c r="BKV37" s="123"/>
      <c r="BKW37" s="123"/>
      <c r="BKX37" s="123"/>
      <c r="BKY37" s="123"/>
      <c r="BKZ37" s="123"/>
      <c r="BLA37" s="123"/>
      <c r="BLB37" s="123"/>
      <c r="BLC37" s="123"/>
      <c r="BLD37" s="123"/>
      <c r="BLE37" s="123"/>
      <c r="BLF37" s="123"/>
      <c r="BLG37" s="123"/>
      <c r="BLH37" s="123"/>
      <c r="BLI37" s="123"/>
      <c r="BLJ37" s="123"/>
      <c r="BLK37" s="123"/>
      <c r="BLL37" s="123"/>
      <c r="BLM37" s="123"/>
      <c r="BLN37" s="123"/>
      <c r="BLO37" s="123"/>
      <c r="BLP37" s="123"/>
      <c r="BLQ37" s="123"/>
      <c r="BLR37" s="123"/>
      <c r="BLS37" s="123"/>
      <c r="BLT37" s="123"/>
      <c r="BLU37" s="123"/>
      <c r="BLV37" s="123"/>
      <c r="BLW37" s="123"/>
      <c r="BLX37" s="123"/>
      <c r="BLY37" s="123"/>
      <c r="BLZ37" s="123"/>
      <c r="BMA37" s="123"/>
      <c r="BMB37" s="123"/>
      <c r="BMC37" s="123"/>
      <c r="BMD37" s="123"/>
      <c r="BME37" s="123"/>
      <c r="BMF37" s="123"/>
      <c r="BMG37" s="123"/>
      <c r="BMH37" s="123"/>
      <c r="BMI37" s="123"/>
      <c r="BMJ37" s="123"/>
      <c r="BMK37" s="123"/>
      <c r="BML37" s="123"/>
      <c r="BMM37" s="123"/>
      <c r="BMN37" s="123"/>
      <c r="BMO37" s="123"/>
      <c r="BMP37" s="123"/>
      <c r="BMQ37" s="123"/>
      <c r="BMR37" s="123"/>
      <c r="BMS37" s="123"/>
      <c r="BMT37" s="123"/>
      <c r="BMU37" s="123"/>
      <c r="BMV37" s="123"/>
      <c r="BMW37" s="123"/>
      <c r="BMX37" s="123"/>
      <c r="BMY37" s="123"/>
      <c r="BMZ37" s="123"/>
      <c r="BNA37" s="123"/>
      <c r="BNB37" s="123"/>
      <c r="BNC37" s="123"/>
      <c r="BND37" s="123"/>
      <c r="BNE37" s="123"/>
      <c r="BNF37" s="123"/>
      <c r="BNG37" s="123"/>
      <c r="BNH37" s="123"/>
      <c r="BNI37" s="123"/>
      <c r="BNJ37" s="123"/>
      <c r="BNK37" s="123"/>
      <c r="BNL37" s="123"/>
      <c r="BNM37" s="123"/>
      <c r="BNN37" s="123"/>
      <c r="BNO37" s="123"/>
      <c r="BNP37" s="123"/>
      <c r="BNQ37" s="123"/>
      <c r="BNR37" s="123"/>
      <c r="BNS37" s="123"/>
      <c r="BNT37" s="123"/>
      <c r="BNU37" s="123"/>
      <c r="BNV37" s="123"/>
      <c r="BNW37" s="123"/>
      <c r="BNX37" s="123"/>
      <c r="BNY37" s="123"/>
      <c r="BNZ37" s="123"/>
      <c r="BOA37" s="123"/>
      <c r="BOB37" s="123"/>
      <c r="BOC37" s="123"/>
      <c r="BOD37" s="123"/>
      <c r="BOE37" s="123"/>
      <c r="BOF37" s="123"/>
      <c r="BOG37" s="123"/>
      <c r="BOH37" s="123"/>
      <c r="BOI37" s="123"/>
      <c r="BOJ37" s="123"/>
      <c r="BOK37" s="123"/>
      <c r="BOL37" s="123"/>
      <c r="BOM37" s="123"/>
      <c r="BON37" s="123"/>
      <c r="BOO37" s="123"/>
      <c r="BOP37" s="123"/>
      <c r="BOQ37" s="123"/>
      <c r="BOR37" s="123"/>
      <c r="BOS37" s="123"/>
      <c r="BOT37" s="123"/>
      <c r="BOU37" s="123"/>
      <c r="BOV37" s="123"/>
      <c r="BOW37" s="123"/>
      <c r="BOX37" s="123"/>
      <c r="BOY37" s="123"/>
      <c r="BOZ37" s="123"/>
      <c r="BPA37" s="123"/>
      <c r="BPB37" s="123"/>
      <c r="BPC37" s="123"/>
      <c r="BPD37" s="123"/>
      <c r="BPE37" s="123"/>
      <c r="BPF37" s="123"/>
      <c r="BPG37" s="123"/>
      <c r="BPH37" s="123"/>
      <c r="BPI37" s="123"/>
      <c r="BPJ37" s="123"/>
      <c r="BPK37" s="123"/>
      <c r="BPL37" s="123"/>
      <c r="BPM37" s="123"/>
      <c r="BPN37" s="123"/>
      <c r="BPO37" s="123"/>
      <c r="BPP37" s="123"/>
      <c r="BPQ37" s="123"/>
      <c r="BPR37" s="123"/>
      <c r="BPS37" s="123"/>
      <c r="BPT37" s="123"/>
      <c r="BPU37" s="123"/>
      <c r="BPV37" s="123"/>
      <c r="BPW37" s="123"/>
      <c r="BPX37" s="123"/>
      <c r="BPY37" s="123"/>
      <c r="BPZ37" s="123"/>
      <c r="BQA37" s="123"/>
      <c r="BQB37" s="123"/>
      <c r="BQC37" s="123"/>
      <c r="BQD37" s="123"/>
      <c r="BQE37" s="123"/>
      <c r="BQF37" s="123"/>
      <c r="BQG37" s="123"/>
      <c r="BQH37" s="123"/>
      <c r="BQI37" s="123"/>
      <c r="BQJ37" s="123"/>
      <c r="BQK37" s="123"/>
      <c r="BQL37" s="123"/>
      <c r="BQM37" s="123"/>
      <c r="BQN37" s="123"/>
      <c r="BQO37" s="123"/>
      <c r="BQP37" s="123"/>
      <c r="BQQ37" s="123"/>
      <c r="BQR37" s="123"/>
      <c r="BQS37" s="123"/>
      <c r="BQT37" s="123"/>
      <c r="BQU37" s="123"/>
      <c r="BQV37" s="123"/>
      <c r="BQW37" s="123"/>
      <c r="BQX37" s="123"/>
      <c r="BQY37" s="123"/>
      <c r="BQZ37" s="123"/>
      <c r="BRA37" s="123"/>
      <c r="BRB37" s="123"/>
      <c r="BRC37" s="123"/>
      <c r="BRD37" s="123"/>
      <c r="BRE37" s="123"/>
      <c r="BRF37" s="123"/>
      <c r="BRG37" s="123"/>
      <c r="BRH37" s="123"/>
      <c r="BRI37" s="123"/>
      <c r="BRJ37" s="123"/>
      <c r="BRK37" s="123"/>
      <c r="BRL37" s="123"/>
      <c r="BRM37" s="123"/>
      <c r="BRN37" s="123"/>
      <c r="BRO37" s="123"/>
      <c r="BRP37" s="123"/>
      <c r="BRQ37" s="123"/>
      <c r="BRR37" s="123"/>
      <c r="BRS37" s="123"/>
      <c r="BRT37" s="123"/>
      <c r="BRU37" s="123"/>
      <c r="BRV37" s="123"/>
      <c r="BRW37" s="123"/>
      <c r="BRX37" s="123"/>
      <c r="BRY37" s="123"/>
      <c r="BRZ37" s="123"/>
      <c r="BSA37" s="123"/>
      <c r="BSB37" s="123"/>
      <c r="BSC37" s="123"/>
      <c r="BSD37" s="123"/>
      <c r="BSE37" s="123"/>
      <c r="BSF37" s="123"/>
      <c r="BSG37" s="123"/>
      <c r="BSH37" s="123"/>
      <c r="BSI37" s="123"/>
      <c r="BSJ37" s="123"/>
      <c r="BSK37" s="123"/>
      <c r="BSL37" s="123"/>
      <c r="BSM37" s="123"/>
      <c r="BSN37" s="123"/>
      <c r="BSO37" s="123"/>
      <c r="BSP37" s="123"/>
      <c r="BSQ37" s="123"/>
      <c r="BSR37" s="123"/>
      <c r="BSS37" s="123"/>
      <c r="BST37" s="123"/>
      <c r="BSU37" s="123"/>
      <c r="BSV37" s="123"/>
      <c r="BSW37" s="123"/>
      <c r="BSX37" s="123"/>
      <c r="BSY37" s="123"/>
      <c r="BSZ37" s="123"/>
      <c r="BTA37" s="123"/>
      <c r="BTB37" s="123"/>
      <c r="BTC37" s="123"/>
      <c r="BTD37" s="123"/>
      <c r="BTE37" s="123"/>
      <c r="BTF37" s="123"/>
      <c r="BTG37" s="123"/>
      <c r="BTH37" s="123"/>
      <c r="BTI37" s="123"/>
      <c r="BTJ37" s="123"/>
      <c r="BTK37" s="123"/>
      <c r="BTL37" s="123"/>
      <c r="BTM37" s="123"/>
      <c r="BTN37" s="123"/>
      <c r="BTO37" s="123"/>
      <c r="BTP37" s="123"/>
      <c r="BTQ37" s="123"/>
      <c r="BTR37" s="123"/>
      <c r="BTS37" s="123"/>
      <c r="BTT37" s="123"/>
      <c r="BTU37" s="123"/>
      <c r="BTV37" s="123"/>
      <c r="BTW37" s="123"/>
      <c r="BTX37" s="123"/>
      <c r="BTY37" s="123"/>
      <c r="BTZ37" s="123"/>
      <c r="BUA37" s="123"/>
      <c r="BUB37" s="123"/>
      <c r="BUC37" s="123"/>
      <c r="BUD37" s="123"/>
      <c r="BUE37" s="123"/>
      <c r="BUF37" s="123"/>
      <c r="BUG37" s="123"/>
      <c r="BUH37" s="123"/>
      <c r="BUI37" s="123"/>
      <c r="BUJ37" s="123"/>
      <c r="BUK37" s="123"/>
      <c r="BUL37" s="123"/>
      <c r="BUM37" s="123"/>
      <c r="BUN37" s="123"/>
      <c r="BUO37" s="123"/>
      <c r="BUP37" s="123"/>
      <c r="BUQ37" s="123"/>
      <c r="BUR37" s="123"/>
      <c r="BUS37" s="123"/>
      <c r="BUT37" s="123"/>
      <c r="BUU37" s="123"/>
      <c r="BUV37" s="123"/>
      <c r="BUW37" s="123"/>
      <c r="BUX37" s="123"/>
      <c r="BUY37" s="123"/>
      <c r="BUZ37" s="123"/>
      <c r="BVA37" s="123"/>
      <c r="BVB37" s="123"/>
      <c r="BVC37" s="123"/>
      <c r="BVD37" s="123"/>
      <c r="BVE37" s="123"/>
      <c r="BVF37" s="123"/>
      <c r="BVG37" s="123"/>
      <c r="BVH37" s="123"/>
      <c r="BVI37" s="123"/>
      <c r="BVJ37" s="123"/>
      <c r="BVK37" s="123"/>
      <c r="BVL37" s="123"/>
      <c r="BVM37" s="123"/>
      <c r="BVN37" s="123"/>
      <c r="BVO37" s="123"/>
      <c r="BVP37" s="123"/>
      <c r="BVQ37" s="123"/>
      <c r="BVR37" s="123"/>
      <c r="BVS37" s="123"/>
      <c r="BVT37" s="123"/>
      <c r="BVU37" s="123"/>
      <c r="BVV37" s="123"/>
      <c r="BVW37" s="123"/>
      <c r="BVX37" s="123"/>
      <c r="BVY37" s="123"/>
      <c r="BVZ37" s="123"/>
      <c r="BWA37" s="123"/>
      <c r="BWB37" s="123"/>
      <c r="BWC37" s="123"/>
      <c r="BWD37" s="123"/>
      <c r="BWE37" s="123"/>
      <c r="BWF37" s="123"/>
      <c r="BWG37" s="123"/>
      <c r="BWH37" s="123"/>
      <c r="BWI37" s="123"/>
      <c r="BWJ37" s="123"/>
      <c r="BWK37" s="123"/>
      <c r="BWL37" s="123"/>
      <c r="BWM37" s="123"/>
      <c r="BWN37" s="123"/>
      <c r="BWO37" s="123"/>
      <c r="BWP37" s="123"/>
      <c r="BWQ37" s="123"/>
      <c r="BWR37" s="123"/>
      <c r="BWS37" s="123"/>
      <c r="BWT37" s="123"/>
      <c r="BWU37" s="123"/>
      <c r="BWV37" s="123"/>
      <c r="BWW37" s="123"/>
      <c r="BWX37" s="123"/>
      <c r="BWY37" s="123"/>
      <c r="BWZ37" s="123"/>
      <c r="BXA37" s="123"/>
      <c r="BXB37" s="123"/>
      <c r="BXC37" s="123"/>
      <c r="BXD37" s="123"/>
      <c r="BXE37" s="123"/>
      <c r="BXF37" s="123"/>
      <c r="BXG37" s="123"/>
      <c r="BXH37" s="123"/>
      <c r="BXI37" s="123"/>
      <c r="BXJ37" s="123"/>
      <c r="BXK37" s="123"/>
      <c r="BXL37" s="123"/>
      <c r="BXM37" s="123"/>
      <c r="BXN37" s="123"/>
      <c r="BXO37" s="123"/>
      <c r="BXP37" s="123"/>
      <c r="BXQ37" s="123"/>
      <c r="BXR37" s="123"/>
      <c r="BXS37" s="123"/>
      <c r="BXT37" s="123"/>
      <c r="BXU37" s="123"/>
      <c r="BXV37" s="123"/>
      <c r="BXW37" s="123"/>
      <c r="BXX37" s="123"/>
      <c r="BXY37" s="123"/>
      <c r="BXZ37" s="123"/>
      <c r="BYA37" s="123"/>
      <c r="BYB37" s="123"/>
      <c r="BYC37" s="123"/>
      <c r="BYD37" s="123"/>
      <c r="BYE37" s="123"/>
      <c r="BYF37" s="123"/>
      <c r="BYG37" s="123"/>
      <c r="BYH37" s="123"/>
      <c r="BYI37" s="123"/>
      <c r="BYJ37" s="123"/>
      <c r="BYK37" s="123"/>
      <c r="BYL37" s="123"/>
      <c r="BYM37" s="123"/>
      <c r="BYN37" s="123"/>
      <c r="BYO37" s="123"/>
      <c r="BYP37" s="123"/>
      <c r="BYQ37" s="123"/>
      <c r="BYR37" s="123"/>
      <c r="BYS37" s="123"/>
      <c r="BYT37" s="123"/>
      <c r="BYU37" s="123"/>
      <c r="BYV37" s="123"/>
      <c r="BYW37" s="123"/>
      <c r="BYX37" s="123"/>
      <c r="BYY37" s="123"/>
      <c r="BYZ37" s="123"/>
      <c r="BZA37" s="123"/>
      <c r="BZB37" s="123"/>
      <c r="BZC37" s="123"/>
      <c r="BZD37" s="123"/>
      <c r="BZE37" s="123"/>
      <c r="BZF37" s="123"/>
      <c r="BZG37" s="123"/>
      <c r="BZH37" s="123"/>
      <c r="BZI37" s="123"/>
      <c r="BZJ37" s="123"/>
      <c r="BZK37" s="123"/>
      <c r="BZL37" s="123"/>
      <c r="BZM37" s="123"/>
      <c r="BZN37" s="123"/>
      <c r="BZO37" s="123"/>
      <c r="BZP37" s="123"/>
      <c r="BZQ37" s="123"/>
      <c r="BZR37" s="123"/>
      <c r="BZS37" s="123"/>
      <c r="BZT37" s="123"/>
      <c r="BZU37" s="123"/>
      <c r="BZV37" s="123"/>
      <c r="BZW37" s="123"/>
      <c r="BZX37" s="123"/>
      <c r="BZY37" s="123"/>
      <c r="BZZ37" s="123"/>
      <c r="CAA37" s="123"/>
      <c r="CAB37" s="123"/>
      <c r="CAC37" s="123"/>
      <c r="CAD37" s="123"/>
      <c r="CAE37" s="123"/>
      <c r="CAF37" s="123"/>
      <c r="CAG37" s="123"/>
      <c r="CAH37" s="123"/>
      <c r="CAI37" s="123"/>
      <c r="CAJ37" s="123"/>
      <c r="CAK37" s="123"/>
      <c r="CAL37" s="123"/>
      <c r="CAM37" s="123"/>
      <c r="CAN37" s="123"/>
      <c r="CAO37" s="123"/>
      <c r="CAP37" s="123"/>
      <c r="CAQ37" s="123"/>
      <c r="CAR37" s="123"/>
      <c r="CAS37" s="123"/>
      <c r="CAT37" s="123"/>
      <c r="CAU37" s="123"/>
      <c r="CAV37" s="123"/>
      <c r="CAW37" s="123"/>
      <c r="CAX37" s="123"/>
      <c r="CAY37" s="123"/>
      <c r="CAZ37" s="123"/>
      <c r="CBA37" s="123"/>
      <c r="CBB37" s="123"/>
      <c r="CBC37" s="123"/>
      <c r="CBD37" s="123"/>
      <c r="CBE37" s="123"/>
      <c r="CBF37" s="123"/>
      <c r="CBG37" s="123"/>
      <c r="CBH37" s="123"/>
      <c r="CBI37" s="123"/>
      <c r="CBJ37" s="123"/>
      <c r="CBK37" s="123"/>
      <c r="CBL37" s="123"/>
      <c r="CBM37" s="123"/>
      <c r="CBN37" s="123"/>
      <c r="CBO37" s="123"/>
      <c r="CBP37" s="123"/>
      <c r="CBQ37" s="123"/>
      <c r="CBR37" s="123"/>
      <c r="CBS37" s="123"/>
      <c r="CBT37" s="123"/>
      <c r="CBU37" s="123"/>
      <c r="CBV37" s="123"/>
      <c r="CBW37" s="123"/>
      <c r="CBX37" s="123"/>
      <c r="CBY37" s="123"/>
      <c r="CBZ37" s="123"/>
      <c r="CCA37" s="123"/>
      <c r="CCB37" s="123"/>
      <c r="CCC37" s="123"/>
      <c r="CCD37" s="123"/>
      <c r="CCE37" s="123"/>
      <c r="CCF37" s="123"/>
      <c r="CCG37" s="123"/>
      <c r="CCH37" s="123"/>
      <c r="CCI37" s="123"/>
      <c r="CCJ37" s="123"/>
      <c r="CCK37" s="123"/>
      <c r="CCL37" s="123"/>
      <c r="CCM37" s="123"/>
      <c r="CCN37" s="123"/>
      <c r="CCO37" s="123"/>
      <c r="CCP37" s="123"/>
      <c r="CCQ37" s="123"/>
      <c r="CCR37" s="123"/>
      <c r="CCS37" s="123"/>
      <c r="CCT37" s="123"/>
      <c r="CCU37" s="123"/>
      <c r="CCV37" s="123"/>
      <c r="CCW37" s="123"/>
      <c r="CCX37" s="123"/>
      <c r="CCY37" s="123"/>
      <c r="CCZ37" s="123"/>
      <c r="CDA37" s="123"/>
      <c r="CDB37" s="123"/>
      <c r="CDC37" s="123"/>
      <c r="CDD37" s="123"/>
      <c r="CDE37" s="123"/>
      <c r="CDF37" s="123"/>
      <c r="CDG37" s="123"/>
      <c r="CDH37" s="123"/>
      <c r="CDI37" s="123"/>
      <c r="CDJ37" s="123"/>
      <c r="CDK37" s="123"/>
      <c r="CDL37" s="123"/>
      <c r="CDM37" s="123"/>
      <c r="CDN37" s="123"/>
      <c r="CDO37" s="123"/>
      <c r="CDP37" s="123"/>
      <c r="CDQ37" s="123"/>
      <c r="CDR37" s="123"/>
      <c r="CDS37" s="123"/>
      <c r="CDT37" s="123"/>
      <c r="CDU37" s="123"/>
      <c r="CDV37" s="123"/>
      <c r="CDW37" s="123"/>
      <c r="CDX37" s="123"/>
      <c r="CDY37" s="123"/>
      <c r="CDZ37" s="123"/>
      <c r="CEA37" s="123"/>
      <c r="CEB37" s="123"/>
      <c r="CEC37" s="123"/>
      <c r="CED37" s="123"/>
      <c r="CEE37" s="123"/>
      <c r="CEF37" s="123"/>
      <c r="CEG37" s="123"/>
      <c r="CEH37" s="123"/>
      <c r="CEI37" s="123"/>
      <c r="CEJ37" s="123"/>
      <c r="CEK37" s="123"/>
      <c r="CEL37" s="123"/>
      <c r="CEM37" s="123"/>
      <c r="CEN37" s="123"/>
      <c r="CEO37" s="123"/>
      <c r="CEP37" s="123"/>
      <c r="CEQ37" s="123"/>
      <c r="CER37" s="123"/>
      <c r="CES37" s="123"/>
      <c r="CET37" s="123"/>
      <c r="CEU37" s="123"/>
      <c r="CEV37" s="123"/>
      <c r="CEW37" s="123"/>
      <c r="CEX37" s="123"/>
      <c r="CEY37" s="123"/>
      <c r="CEZ37" s="123"/>
      <c r="CFA37" s="123"/>
      <c r="CFB37" s="123"/>
      <c r="CFC37" s="123"/>
      <c r="CFD37" s="123"/>
      <c r="CFE37" s="123"/>
      <c r="CFF37" s="123"/>
      <c r="CFG37" s="123"/>
      <c r="CFH37" s="123"/>
      <c r="CFI37" s="123"/>
      <c r="CFJ37" s="123"/>
      <c r="CFK37" s="123"/>
      <c r="CFL37" s="123"/>
      <c r="CFM37" s="123"/>
      <c r="CFN37" s="123"/>
      <c r="CFO37" s="123"/>
      <c r="CFP37" s="123"/>
      <c r="CFQ37" s="123"/>
      <c r="CFR37" s="123"/>
      <c r="CFS37" s="123"/>
      <c r="CFT37" s="123"/>
      <c r="CFU37" s="123"/>
      <c r="CFV37" s="123"/>
      <c r="CFW37" s="123"/>
      <c r="CFX37" s="123"/>
      <c r="CFY37" s="123"/>
      <c r="CFZ37" s="123"/>
      <c r="CGA37" s="123"/>
      <c r="CGB37" s="123"/>
      <c r="CGC37" s="123"/>
      <c r="CGD37" s="123"/>
      <c r="CGE37" s="123"/>
      <c r="CGF37" s="123"/>
      <c r="CGG37" s="123"/>
      <c r="CGH37" s="123"/>
      <c r="CGI37" s="123"/>
      <c r="CGJ37" s="123"/>
      <c r="CGK37" s="123"/>
      <c r="CGL37" s="123"/>
      <c r="CGM37" s="123"/>
      <c r="CGN37" s="123"/>
      <c r="CGO37" s="123"/>
      <c r="CGP37" s="123"/>
      <c r="CGQ37" s="123"/>
      <c r="CGR37" s="123"/>
      <c r="CGS37" s="123"/>
      <c r="CGT37" s="123"/>
      <c r="CGU37" s="123"/>
      <c r="CGV37" s="123"/>
      <c r="CGW37" s="123"/>
      <c r="CGX37" s="123"/>
      <c r="CGY37" s="123"/>
      <c r="CGZ37" s="123"/>
      <c r="CHA37" s="123"/>
      <c r="CHB37" s="123"/>
      <c r="CHC37" s="123"/>
      <c r="CHD37" s="123"/>
      <c r="CHE37" s="123"/>
      <c r="CHF37" s="123"/>
      <c r="CHG37" s="123"/>
      <c r="CHH37" s="123"/>
      <c r="CHI37" s="123"/>
      <c r="CHJ37" s="123"/>
      <c r="CHK37" s="123"/>
      <c r="CHL37" s="123"/>
      <c r="CHM37" s="123"/>
      <c r="CHN37" s="123"/>
      <c r="CHO37" s="123"/>
      <c r="CHP37" s="123"/>
      <c r="CHQ37" s="123"/>
      <c r="CHR37" s="123"/>
      <c r="CHS37" s="123"/>
      <c r="CHT37" s="123"/>
      <c r="CHU37" s="123"/>
      <c r="CHV37" s="123"/>
      <c r="CHW37" s="123"/>
      <c r="CHX37" s="123"/>
      <c r="CHY37" s="123"/>
      <c r="CHZ37" s="123"/>
      <c r="CIA37" s="123"/>
      <c r="CIB37" s="123"/>
      <c r="CIC37" s="123"/>
      <c r="CID37" s="123"/>
      <c r="CIE37" s="123"/>
      <c r="CIF37" s="123"/>
      <c r="CIG37" s="123"/>
      <c r="CIH37" s="123"/>
      <c r="CII37" s="123"/>
      <c r="CIJ37" s="123"/>
      <c r="CIK37" s="123"/>
      <c r="CIL37" s="123"/>
      <c r="CIM37" s="123"/>
      <c r="CIN37" s="123"/>
      <c r="CIO37" s="123"/>
      <c r="CIP37" s="123"/>
      <c r="CIQ37" s="123"/>
      <c r="CIR37" s="123"/>
      <c r="CIS37" s="123"/>
      <c r="CIT37" s="123"/>
      <c r="CIU37" s="123"/>
      <c r="CIV37" s="123"/>
      <c r="CIW37" s="123"/>
      <c r="CIX37" s="123"/>
      <c r="CIY37" s="123"/>
      <c r="CIZ37" s="123"/>
      <c r="CJA37" s="123"/>
      <c r="CJB37" s="123"/>
      <c r="CJC37" s="123"/>
      <c r="CJD37" s="123"/>
      <c r="CJE37" s="123"/>
      <c r="CJF37" s="123"/>
      <c r="CJG37" s="123"/>
      <c r="CJH37" s="123"/>
      <c r="CJI37" s="123"/>
      <c r="CJJ37" s="123"/>
      <c r="CJK37" s="123"/>
      <c r="CJL37" s="123"/>
      <c r="CJM37" s="123"/>
      <c r="CJN37" s="123"/>
      <c r="CJO37" s="123"/>
      <c r="CJP37" s="123"/>
      <c r="CJQ37" s="123"/>
      <c r="CJR37" s="123"/>
      <c r="CJS37" s="123"/>
      <c r="CJT37" s="123"/>
      <c r="CJU37" s="123"/>
      <c r="CJV37" s="123"/>
      <c r="CJW37" s="123"/>
      <c r="CJX37" s="123"/>
      <c r="CJY37" s="123"/>
      <c r="CJZ37" s="123"/>
      <c r="CKA37" s="123"/>
      <c r="CKB37" s="123"/>
      <c r="CKC37" s="123"/>
      <c r="CKD37" s="123"/>
      <c r="CKE37" s="123"/>
      <c r="CKF37" s="123"/>
      <c r="CKG37" s="123"/>
      <c r="CKH37" s="123"/>
      <c r="CKI37" s="123"/>
      <c r="CKJ37" s="123"/>
      <c r="CKK37" s="123"/>
      <c r="CKL37" s="123"/>
      <c r="CKM37" s="123"/>
      <c r="CKN37" s="123"/>
      <c r="CKO37" s="123"/>
      <c r="CKP37" s="123"/>
      <c r="CKQ37" s="123"/>
      <c r="CKR37" s="123"/>
      <c r="CKS37" s="123"/>
      <c r="CKT37" s="123"/>
      <c r="CKU37" s="123"/>
      <c r="CKV37" s="123"/>
      <c r="CKW37" s="123"/>
      <c r="CKX37" s="123"/>
      <c r="CKY37" s="123"/>
      <c r="CKZ37" s="123"/>
      <c r="CLA37" s="123"/>
      <c r="CLB37" s="123"/>
      <c r="CLC37" s="123"/>
      <c r="CLD37" s="123"/>
      <c r="CLE37" s="123"/>
      <c r="CLF37" s="123"/>
      <c r="CLG37" s="123"/>
      <c r="CLH37" s="123"/>
      <c r="CLI37" s="123"/>
      <c r="CLJ37" s="123"/>
      <c r="CLK37" s="123"/>
      <c r="CLL37" s="123"/>
      <c r="CLM37" s="123"/>
      <c r="CLN37" s="123"/>
      <c r="CLO37" s="123"/>
      <c r="CLP37" s="123"/>
      <c r="CLQ37" s="123"/>
      <c r="CLR37" s="123"/>
      <c r="CLS37" s="123"/>
      <c r="CLT37" s="123"/>
      <c r="CLU37" s="123"/>
      <c r="CLV37" s="123"/>
      <c r="CLW37" s="123"/>
      <c r="CLX37" s="123"/>
      <c r="CLY37" s="123"/>
      <c r="CLZ37" s="123"/>
      <c r="CMA37" s="123"/>
      <c r="CMB37" s="123"/>
      <c r="CMC37" s="123"/>
      <c r="CMD37" s="123"/>
      <c r="CME37" s="123"/>
      <c r="CMF37" s="123"/>
      <c r="CMG37" s="123"/>
      <c r="CMH37" s="123"/>
      <c r="CMI37" s="123"/>
      <c r="CMJ37" s="123"/>
      <c r="CMK37" s="123"/>
      <c r="CML37" s="123"/>
      <c r="CMM37" s="123"/>
      <c r="CMN37" s="123"/>
      <c r="CMO37" s="123"/>
      <c r="CMP37" s="123"/>
      <c r="CMQ37" s="123"/>
      <c r="CMR37" s="123"/>
      <c r="CMS37" s="123"/>
      <c r="CMT37" s="123"/>
      <c r="CMU37" s="123"/>
      <c r="CMV37" s="123"/>
      <c r="CMW37" s="123"/>
      <c r="CMX37" s="123"/>
      <c r="CMY37" s="123"/>
      <c r="CMZ37" s="123"/>
      <c r="CNA37" s="123"/>
      <c r="CNB37" s="123"/>
      <c r="CNC37" s="123"/>
      <c r="CND37" s="123"/>
      <c r="CNE37" s="123"/>
      <c r="CNF37" s="123"/>
      <c r="CNG37" s="123"/>
      <c r="CNH37" s="123"/>
      <c r="CNI37" s="123"/>
      <c r="CNJ37" s="123"/>
      <c r="CNK37" s="123"/>
      <c r="CNL37" s="123"/>
      <c r="CNM37" s="123"/>
      <c r="CNN37" s="123"/>
      <c r="CNO37" s="123"/>
      <c r="CNP37" s="123"/>
      <c r="CNQ37" s="123"/>
      <c r="CNR37" s="123"/>
      <c r="CNS37" s="123"/>
      <c r="CNT37" s="123"/>
      <c r="CNU37" s="123"/>
      <c r="CNV37" s="123"/>
      <c r="CNW37" s="123"/>
      <c r="CNX37" s="123"/>
      <c r="CNY37" s="123"/>
      <c r="CNZ37" s="123"/>
      <c r="COA37" s="123"/>
      <c r="COB37" s="123"/>
      <c r="COC37" s="123"/>
      <c r="COD37" s="123"/>
      <c r="COE37" s="123"/>
      <c r="COF37" s="123"/>
      <c r="COG37" s="123"/>
      <c r="COH37" s="123"/>
      <c r="COI37" s="123"/>
      <c r="COJ37" s="123"/>
      <c r="COK37" s="123"/>
      <c r="COL37" s="123"/>
      <c r="COM37" s="123"/>
      <c r="CON37" s="123"/>
      <c r="COO37" s="123"/>
      <c r="COP37" s="123"/>
      <c r="COQ37" s="123"/>
      <c r="COR37" s="123"/>
      <c r="COS37" s="123"/>
      <c r="COT37" s="123"/>
      <c r="COU37" s="123"/>
      <c r="COV37" s="123"/>
      <c r="COW37" s="123"/>
      <c r="COX37" s="123"/>
      <c r="COY37" s="123"/>
      <c r="COZ37" s="123"/>
      <c r="CPA37" s="123"/>
      <c r="CPB37" s="123"/>
      <c r="CPC37" s="123"/>
      <c r="CPD37" s="123"/>
      <c r="CPE37" s="123"/>
      <c r="CPF37" s="123"/>
      <c r="CPG37" s="123"/>
      <c r="CPH37" s="123"/>
      <c r="CPI37" s="123"/>
      <c r="CPJ37" s="123"/>
      <c r="CPK37" s="123"/>
      <c r="CPL37" s="123"/>
      <c r="CPM37" s="123"/>
      <c r="CPN37" s="123"/>
      <c r="CPO37" s="123"/>
      <c r="CPP37" s="123"/>
      <c r="CPQ37" s="123"/>
      <c r="CPR37" s="123"/>
      <c r="CPS37" s="123"/>
      <c r="CPT37" s="123"/>
      <c r="CPU37" s="123"/>
      <c r="CPV37" s="123"/>
      <c r="CPW37" s="123"/>
      <c r="CPX37" s="123"/>
      <c r="CPY37" s="123"/>
      <c r="CPZ37" s="123"/>
      <c r="CQA37" s="123"/>
      <c r="CQB37" s="123"/>
      <c r="CQC37" s="123"/>
      <c r="CQD37" s="123"/>
      <c r="CQE37" s="123"/>
      <c r="CQF37" s="123"/>
      <c r="CQG37" s="123"/>
      <c r="CQH37" s="123"/>
      <c r="CQI37" s="123"/>
      <c r="CQJ37" s="123"/>
      <c r="CQK37" s="123"/>
      <c r="CQL37" s="123"/>
      <c r="CQM37" s="123"/>
      <c r="CQN37" s="123"/>
      <c r="CQO37" s="123"/>
      <c r="CQP37" s="123"/>
      <c r="CQQ37" s="123"/>
      <c r="CQR37" s="123"/>
      <c r="CQS37" s="123"/>
      <c r="CQT37" s="123"/>
      <c r="CQU37" s="123"/>
      <c r="CQV37" s="123"/>
      <c r="CQW37" s="123"/>
      <c r="CQX37" s="123"/>
      <c r="CQY37" s="123"/>
      <c r="CQZ37" s="123"/>
      <c r="CRA37" s="123"/>
      <c r="CRB37" s="123"/>
      <c r="CRC37" s="123"/>
      <c r="CRD37" s="123"/>
      <c r="CRE37" s="123"/>
      <c r="CRF37" s="123"/>
      <c r="CRG37" s="123"/>
      <c r="CRH37" s="123"/>
      <c r="CRI37" s="123"/>
      <c r="CRJ37" s="123"/>
      <c r="CRK37" s="123"/>
      <c r="CRL37" s="123"/>
      <c r="CRM37" s="123"/>
      <c r="CRN37" s="123"/>
      <c r="CRO37" s="123"/>
      <c r="CRP37" s="123"/>
      <c r="CRQ37" s="123"/>
      <c r="CRR37" s="123"/>
      <c r="CRS37" s="123"/>
      <c r="CRT37" s="123"/>
      <c r="CRU37" s="123"/>
      <c r="CRV37" s="123"/>
      <c r="CRW37" s="123"/>
      <c r="CRX37" s="123"/>
      <c r="CRY37" s="123"/>
      <c r="CRZ37" s="123"/>
      <c r="CSA37" s="123"/>
      <c r="CSB37" s="123"/>
      <c r="CSC37" s="123"/>
      <c r="CSD37" s="123"/>
      <c r="CSE37" s="123"/>
      <c r="CSF37" s="123"/>
      <c r="CSG37" s="123"/>
      <c r="CSH37" s="123"/>
      <c r="CSI37" s="123"/>
      <c r="CSJ37" s="123"/>
      <c r="CSK37" s="123"/>
      <c r="CSL37" s="123"/>
      <c r="CSM37" s="123"/>
      <c r="CSN37" s="123"/>
      <c r="CSO37" s="123"/>
      <c r="CSP37" s="123"/>
      <c r="CSQ37" s="123"/>
      <c r="CSR37" s="123"/>
      <c r="CSS37" s="123"/>
      <c r="CST37" s="123"/>
      <c r="CSU37" s="123"/>
      <c r="CSV37" s="123"/>
      <c r="CSW37" s="123"/>
      <c r="CSX37" s="123"/>
      <c r="CSY37" s="123"/>
      <c r="CSZ37" s="123"/>
      <c r="CTA37" s="123"/>
      <c r="CTB37" s="123"/>
      <c r="CTC37" s="123"/>
      <c r="CTD37" s="123"/>
      <c r="CTE37" s="123"/>
      <c r="CTF37" s="123"/>
      <c r="CTG37" s="123"/>
      <c r="CTH37" s="123"/>
      <c r="CTI37" s="123"/>
      <c r="CTJ37" s="123"/>
      <c r="CTK37" s="123"/>
      <c r="CTL37" s="123"/>
      <c r="CTM37" s="123"/>
      <c r="CTN37" s="123"/>
      <c r="CTO37" s="123"/>
      <c r="CTP37" s="123"/>
      <c r="CTQ37" s="123"/>
      <c r="CTR37" s="123"/>
      <c r="CTS37" s="123"/>
      <c r="CTT37" s="123"/>
      <c r="CTU37" s="123"/>
      <c r="CTV37" s="123"/>
      <c r="CTW37" s="123"/>
      <c r="CTX37" s="123"/>
      <c r="CTY37" s="123"/>
      <c r="CTZ37" s="123"/>
      <c r="CUA37" s="123"/>
      <c r="CUB37" s="123"/>
      <c r="CUC37" s="123"/>
      <c r="CUD37" s="123"/>
      <c r="CUE37" s="123"/>
      <c r="CUF37" s="123"/>
      <c r="CUG37" s="123"/>
      <c r="CUH37" s="123"/>
      <c r="CUI37" s="123"/>
      <c r="CUJ37" s="123"/>
      <c r="CUK37" s="123"/>
      <c r="CUL37" s="123"/>
      <c r="CUM37" s="123"/>
      <c r="CUN37" s="123"/>
      <c r="CUO37" s="123"/>
      <c r="CUP37" s="123"/>
      <c r="CUQ37" s="123"/>
      <c r="CUR37" s="123"/>
      <c r="CUS37" s="123"/>
      <c r="CUT37" s="123"/>
      <c r="CUU37" s="123"/>
      <c r="CUV37" s="123"/>
      <c r="CUW37" s="123"/>
      <c r="CUX37" s="123"/>
      <c r="CUY37" s="123"/>
      <c r="CUZ37" s="123"/>
      <c r="CVA37" s="123"/>
      <c r="CVB37" s="123"/>
      <c r="CVC37" s="123"/>
      <c r="CVD37" s="123"/>
      <c r="CVE37" s="123"/>
      <c r="CVF37" s="123"/>
      <c r="CVG37" s="123"/>
      <c r="CVH37" s="123"/>
      <c r="CVI37" s="123"/>
      <c r="CVJ37" s="123"/>
      <c r="CVK37" s="123"/>
      <c r="CVL37" s="123"/>
      <c r="CVM37" s="123"/>
      <c r="CVN37" s="123"/>
      <c r="CVO37" s="123"/>
      <c r="CVP37" s="123"/>
      <c r="CVQ37" s="123"/>
      <c r="CVR37" s="123"/>
      <c r="CVS37" s="123"/>
      <c r="CVT37" s="123"/>
      <c r="CVU37" s="123"/>
      <c r="CVV37" s="123"/>
      <c r="CVW37" s="123"/>
      <c r="CVX37" s="123"/>
      <c r="CVY37" s="123"/>
      <c r="CVZ37" s="123"/>
      <c r="CWA37" s="123"/>
      <c r="CWB37" s="123"/>
      <c r="CWC37" s="123"/>
      <c r="CWD37" s="123"/>
      <c r="CWE37" s="123"/>
      <c r="CWF37" s="123"/>
      <c r="CWG37" s="123"/>
      <c r="CWH37" s="123"/>
      <c r="CWI37" s="123"/>
      <c r="CWJ37" s="123"/>
      <c r="CWK37" s="123"/>
      <c r="CWL37" s="123"/>
      <c r="CWM37" s="123"/>
      <c r="CWN37" s="123"/>
      <c r="CWO37" s="123"/>
      <c r="CWP37" s="123"/>
      <c r="CWQ37" s="123"/>
      <c r="CWR37" s="123"/>
      <c r="CWS37" s="123"/>
      <c r="CWT37" s="123"/>
      <c r="CWU37" s="123"/>
      <c r="CWV37" s="123"/>
      <c r="CWW37" s="123"/>
      <c r="CWX37" s="123"/>
      <c r="CWY37" s="123"/>
      <c r="CWZ37" s="123"/>
      <c r="CXA37" s="123"/>
      <c r="CXB37" s="123"/>
      <c r="CXC37" s="123"/>
      <c r="CXD37" s="123"/>
      <c r="CXE37" s="123"/>
      <c r="CXF37" s="123"/>
      <c r="CXG37" s="123"/>
      <c r="CXH37" s="123"/>
      <c r="CXI37" s="123"/>
      <c r="CXJ37" s="123"/>
      <c r="CXK37" s="123"/>
      <c r="CXL37" s="123"/>
      <c r="CXM37" s="123"/>
      <c r="CXN37" s="123"/>
      <c r="CXO37" s="123"/>
      <c r="CXP37" s="123"/>
      <c r="CXQ37" s="123"/>
      <c r="CXR37" s="123"/>
      <c r="CXS37" s="123"/>
      <c r="CXT37" s="123"/>
      <c r="CXU37" s="123"/>
      <c r="CXV37" s="123"/>
      <c r="CXW37" s="123"/>
      <c r="CXX37" s="123"/>
      <c r="CXY37" s="123"/>
      <c r="CXZ37" s="123"/>
      <c r="CYA37" s="123"/>
      <c r="CYB37" s="123"/>
      <c r="CYC37" s="123"/>
      <c r="CYD37" s="123"/>
      <c r="CYE37" s="123"/>
      <c r="CYF37" s="123"/>
      <c r="CYG37" s="123"/>
      <c r="CYH37" s="123"/>
      <c r="CYI37" s="123"/>
      <c r="CYJ37" s="123"/>
      <c r="CYK37" s="123"/>
      <c r="CYL37" s="123"/>
      <c r="CYM37" s="123"/>
      <c r="CYN37" s="123"/>
      <c r="CYO37" s="123"/>
      <c r="CYP37" s="123"/>
      <c r="CYQ37" s="123"/>
      <c r="CYR37" s="123"/>
      <c r="CYS37" s="123"/>
      <c r="CYT37" s="123"/>
      <c r="CYU37" s="123"/>
      <c r="CYV37" s="123"/>
      <c r="CYW37" s="123"/>
      <c r="CYX37" s="123"/>
      <c r="CYY37" s="123"/>
      <c r="CYZ37" s="123"/>
      <c r="CZA37" s="123"/>
      <c r="CZB37" s="123"/>
      <c r="CZC37" s="123"/>
      <c r="CZD37" s="123"/>
      <c r="CZE37" s="123"/>
      <c r="CZF37" s="123"/>
      <c r="CZG37" s="123"/>
      <c r="CZH37" s="123"/>
      <c r="CZI37" s="123"/>
      <c r="CZJ37" s="123"/>
      <c r="CZK37" s="123"/>
      <c r="CZL37" s="123"/>
      <c r="CZM37" s="123"/>
      <c r="CZN37" s="123"/>
      <c r="CZO37" s="123"/>
      <c r="CZP37" s="123"/>
      <c r="CZQ37" s="123"/>
      <c r="CZR37" s="123"/>
      <c r="CZS37" s="123"/>
      <c r="CZT37" s="123"/>
      <c r="CZU37" s="123"/>
      <c r="CZV37" s="123"/>
      <c r="CZW37" s="123"/>
      <c r="CZX37" s="123"/>
      <c r="CZY37" s="123"/>
      <c r="CZZ37" s="123"/>
      <c r="DAA37" s="123"/>
      <c r="DAB37" s="123"/>
      <c r="DAC37" s="123"/>
      <c r="DAD37" s="123"/>
      <c r="DAE37" s="123"/>
      <c r="DAF37" s="123"/>
      <c r="DAG37" s="123"/>
      <c r="DAH37" s="123"/>
      <c r="DAI37" s="123"/>
      <c r="DAJ37" s="123"/>
      <c r="DAK37" s="123"/>
      <c r="DAL37" s="123"/>
      <c r="DAM37" s="123"/>
      <c r="DAN37" s="123"/>
      <c r="DAO37" s="123"/>
      <c r="DAP37" s="123"/>
      <c r="DAQ37" s="123"/>
      <c r="DAR37" s="123"/>
      <c r="DAS37" s="123"/>
      <c r="DAT37" s="123"/>
      <c r="DAU37" s="123"/>
      <c r="DAV37" s="123"/>
      <c r="DAW37" s="123"/>
      <c r="DAX37" s="123"/>
      <c r="DAY37" s="123"/>
      <c r="DAZ37" s="123"/>
      <c r="DBA37" s="123"/>
      <c r="DBB37" s="123"/>
      <c r="DBC37" s="123"/>
      <c r="DBD37" s="123"/>
      <c r="DBE37" s="123"/>
      <c r="DBF37" s="123"/>
      <c r="DBG37" s="123"/>
      <c r="DBH37" s="123"/>
      <c r="DBI37" s="123"/>
      <c r="DBJ37" s="123"/>
      <c r="DBK37" s="123"/>
      <c r="DBL37" s="123"/>
      <c r="DBM37" s="123"/>
      <c r="DBN37" s="123"/>
      <c r="DBO37" s="123"/>
      <c r="DBP37" s="123"/>
      <c r="DBQ37" s="123"/>
      <c r="DBR37" s="123"/>
      <c r="DBS37" s="123"/>
      <c r="DBT37" s="123"/>
      <c r="DBU37" s="123"/>
      <c r="DBV37" s="123"/>
      <c r="DBW37" s="123"/>
      <c r="DBX37" s="123"/>
      <c r="DBY37" s="123"/>
      <c r="DBZ37" s="123"/>
      <c r="DCA37" s="123"/>
      <c r="DCB37" s="123"/>
      <c r="DCC37" s="123"/>
      <c r="DCD37" s="123"/>
      <c r="DCE37" s="123"/>
      <c r="DCF37" s="123"/>
      <c r="DCG37" s="123"/>
      <c r="DCH37" s="123"/>
      <c r="DCI37" s="123"/>
      <c r="DCJ37" s="123"/>
      <c r="DCK37" s="123"/>
      <c r="DCL37" s="123"/>
      <c r="DCM37" s="123"/>
      <c r="DCN37" s="123"/>
      <c r="DCO37" s="123"/>
      <c r="DCP37" s="123"/>
      <c r="DCQ37" s="123"/>
      <c r="DCR37" s="123"/>
      <c r="DCS37" s="123"/>
      <c r="DCT37" s="123"/>
      <c r="DCU37" s="123"/>
      <c r="DCV37" s="123"/>
      <c r="DCW37" s="123"/>
      <c r="DCX37" s="123"/>
      <c r="DCY37" s="123"/>
      <c r="DCZ37" s="123"/>
      <c r="DDA37" s="123"/>
      <c r="DDB37" s="123"/>
      <c r="DDC37" s="123"/>
      <c r="DDD37" s="123"/>
      <c r="DDE37" s="123"/>
      <c r="DDF37" s="123"/>
      <c r="DDG37" s="123"/>
      <c r="DDH37" s="123"/>
      <c r="DDI37" s="123"/>
      <c r="DDJ37" s="123"/>
      <c r="DDK37" s="123"/>
      <c r="DDL37" s="123"/>
      <c r="DDM37" s="123"/>
      <c r="DDN37" s="123"/>
      <c r="DDO37" s="123"/>
      <c r="DDP37" s="123"/>
      <c r="DDQ37" s="123"/>
      <c r="DDR37" s="123"/>
      <c r="DDS37" s="123"/>
      <c r="DDT37" s="123"/>
      <c r="DDU37" s="123"/>
      <c r="DDV37" s="123"/>
      <c r="DDW37" s="123"/>
      <c r="DDX37" s="123"/>
      <c r="DDY37" s="123"/>
      <c r="DDZ37" s="123"/>
      <c r="DEA37" s="123"/>
      <c r="DEB37" s="123"/>
      <c r="DEC37" s="123"/>
      <c r="DED37" s="123"/>
      <c r="DEE37" s="123"/>
      <c r="DEF37" s="123"/>
      <c r="DEG37" s="123"/>
      <c r="DEH37" s="123"/>
      <c r="DEI37" s="123"/>
      <c r="DEJ37" s="123"/>
      <c r="DEK37" s="123"/>
      <c r="DEL37" s="123"/>
      <c r="DEM37" s="123"/>
      <c r="DEN37" s="123"/>
      <c r="DEO37" s="123"/>
      <c r="DEP37" s="123"/>
      <c r="DEQ37" s="123"/>
      <c r="DER37" s="123"/>
      <c r="DES37" s="123"/>
      <c r="DET37" s="123"/>
      <c r="DEU37" s="123"/>
      <c r="DEV37" s="123"/>
      <c r="DEW37" s="123"/>
      <c r="DEX37" s="123"/>
      <c r="DEY37" s="123"/>
      <c r="DEZ37" s="123"/>
      <c r="DFA37" s="123"/>
      <c r="DFB37" s="123"/>
      <c r="DFC37" s="123"/>
      <c r="DFD37" s="123"/>
      <c r="DFE37" s="123"/>
      <c r="DFF37" s="123"/>
      <c r="DFG37" s="123"/>
      <c r="DFH37" s="123"/>
      <c r="DFI37" s="123"/>
      <c r="DFJ37" s="123"/>
      <c r="DFK37" s="123"/>
      <c r="DFL37" s="123"/>
      <c r="DFM37" s="123"/>
      <c r="DFN37" s="123"/>
      <c r="DFO37" s="123"/>
      <c r="DFP37" s="123"/>
      <c r="DFQ37" s="123"/>
      <c r="DFR37" s="123"/>
      <c r="DFS37" s="123"/>
      <c r="DFT37" s="123"/>
      <c r="DFU37" s="123"/>
      <c r="DFV37" s="123"/>
      <c r="DFW37" s="123"/>
      <c r="DFX37" s="123"/>
      <c r="DFY37" s="123"/>
      <c r="DFZ37" s="123"/>
      <c r="DGA37" s="123"/>
      <c r="DGB37" s="123"/>
      <c r="DGC37" s="123"/>
      <c r="DGD37" s="123"/>
      <c r="DGE37" s="123"/>
      <c r="DGF37" s="123"/>
      <c r="DGG37" s="123"/>
      <c r="DGH37" s="123"/>
      <c r="DGI37" s="123"/>
      <c r="DGJ37" s="123"/>
      <c r="DGK37" s="123"/>
      <c r="DGL37" s="123"/>
      <c r="DGM37" s="123"/>
      <c r="DGN37" s="123"/>
      <c r="DGO37" s="123"/>
      <c r="DGP37" s="123"/>
      <c r="DGQ37" s="123"/>
      <c r="DGR37" s="123"/>
      <c r="DGS37" s="123"/>
      <c r="DGT37" s="123"/>
      <c r="DGU37" s="123"/>
      <c r="DGV37" s="123"/>
      <c r="DGW37" s="123"/>
      <c r="DGX37" s="123"/>
      <c r="DGY37" s="123"/>
      <c r="DGZ37" s="123"/>
      <c r="DHA37" s="123"/>
      <c r="DHB37" s="123"/>
      <c r="DHC37" s="123"/>
      <c r="DHD37" s="123"/>
      <c r="DHE37" s="123"/>
      <c r="DHF37" s="123"/>
      <c r="DHG37" s="123"/>
      <c r="DHH37" s="123"/>
      <c r="DHI37" s="123"/>
      <c r="DHJ37" s="123"/>
      <c r="DHK37" s="123"/>
      <c r="DHL37" s="123"/>
      <c r="DHM37" s="123"/>
      <c r="DHN37" s="123"/>
      <c r="DHO37" s="123"/>
      <c r="DHP37" s="123"/>
      <c r="DHQ37" s="123"/>
      <c r="DHR37" s="123"/>
      <c r="DHS37" s="123"/>
      <c r="DHT37" s="123"/>
      <c r="DHU37" s="123"/>
      <c r="DHV37" s="123"/>
      <c r="DHW37" s="123"/>
      <c r="DHX37" s="123"/>
      <c r="DHY37" s="123"/>
      <c r="DHZ37" s="123"/>
      <c r="DIA37" s="123"/>
      <c r="DIB37" s="123"/>
      <c r="DIC37" s="123"/>
      <c r="DID37" s="123"/>
      <c r="DIE37" s="123"/>
      <c r="DIF37" s="123"/>
      <c r="DIG37" s="123"/>
      <c r="DIH37" s="123"/>
      <c r="DII37" s="123"/>
      <c r="DIJ37" s="123"/>
      <c r="DIK37" s="123"/>
      <c r="DIL37" s="123"/>
      <c r="DIM37" s="123"/>
      <c r="DIN37" s="123"/>
      <c r="DIO37" s="123"/>
      <c r="DIP37" s="123"/>
      <c r="DIQ37" s="123"/>
      <c r="DIR37" s="123"/>
      <c r="DIS37" s="123"/>
      <c r="DIT37" s="123"/>
      <c r="DIU37" s="123"/>
      <c r="DIV37" s="123"/>
      <c r="DIW37" s="123"/>
      <c r="DIX37" s="123"/>
      <c r="DIY37" s="123"/>
      <c r="DIZ37" s="123"/>
      <c r="DJA37" s="123"/>
      <c r="DJB37" s="123"/>
      <c r="DJC37" s="123"/>
      <c r="DJD37" s="123"/>
      <c r="DJE37" s="123"/>
      <c r="DJF37" s="123"/>
      <c r="DJG37" s="123"/>
      <c r="DJH37" s="123"/>
      <c r="DJI37" s="123"/>
      <c r="DJJ37" s="123"/>
      <c r="DJK37" s="123"/>
      <c r="DJL37" s="123"/>
      <c r="DJM37" s="123"/>
      <c r="DJN37" s="123"/>
      <c r="DJO37" s="123"/>
      <c r="DJP37" s="123"/>
      <c r="DJQ37" s="123"/>
      <c r="DJR37" s="123"/>
      <c r="DJS37" s="123"/>
      <c r="DJT37" s="123"/>
      <c r="DJU37" s="123"/>
      <c r="DJV37" s="123"/>
      <c r="DJW37" s="123"/>
      <c r="DJX37" s="123"/>
      <c r="DJY37" s="123"/>
      <c r="DJZ37" s="123"/>
      <c r="DKA37" s="123"/>
      <c r="DKB37" s="123"/>
      <c r="DKC37" s="123"/>
      <c r="DKD37" s="123"/>
      <c r="DKE37" s="123"/>
      <c r="DKF37" s="123"/>
      <c r="DKG37" s="123"/>
      <c r="DKH37" s="123"/>
      <c r="DKI37" s="123"/>
      <c r="DKJ37" s="123"/>
      <c r="DKK37" s="123"/>
      <c r="DKL37" s="123"/>
      <c r="DKM37" s="123"/>
      <c r="DKN37" s="123"/>
      <c r="DKO37" s="123"/>
      <c r="DKP37" s="123"/>
      <c r="DKQ37" s="123"/>
      <c r="DKR37" s="123"/>
      <c r="DKS37" s="123"/>
      <c r="DKT37" s="123"/>
      <c r="DKU37" s="123"/>
      <c r="DKV37" s="123"/>
      <c r="DKW37" s="123"/>
      <c r="DKX37" s="123"/>
      <c r="DKY37" s="123"/>
      <c r="DKZ37" s="123"/>
      <c r="DLA37" s="123"/>
      <c r="DLB37" s="123"/>
      <c r="DLC37" s="123"/>
      <c r="DLD37" s="123"/>
      <c r="DLE37" s="123"/>
      <c r="DLF37" s="123"/>
      <c r="DLG37" s="123"/>
      <c r="DLH37" s="123"/>
      <c r="DLI37" s="123"/>
      <c r="DLJ37" s="123"/>
      <c r="DLK37" s="123"/>
      <c r="DLL37" s="123"/>
      <c r="DLM37" s="123"/>
      <c r="DLN37" s="123"/>
      <c r="DLO37" s="123"/>
      <c r="DLP37" s="123"/>
      <c r="DLQ37" s="123"/>
      <c r="DLR37" s="123"/>
      <c r="DLS37" s="123"/>
      <c r="DLT37" s="123"/>
      <c r="DLU37" s="123"/>
      <c r="DLV37" s="123"/>
      <c r="DLW37" s="123"/>
      <c r="DLX37" s="123"/>
      <c r="DLY37" s="123"/>
      <c r="DLZ37" s="123"/>
      <c r="DMA37" s="123"/>
      <c r="DMB37" s="123"/>
      <c r="DMC37" s="123"/>
      <c r="DMD37" s="123"/>
      <c r="DME37" s="123"/>
      <c r="DMF37" s="123"/>
      <c r="DMG37" s="123"/>
      <c r="DMH37" s="123"/>
      <c r="DMI37" s="123"/>
      <c r="DMJ37" s="123"/>
      <c r="DMK37" s="123"/>
      <c r="DML37" s="123"/>
      <c r="DMM37" s="123"/>
      <c r="DMN37" s="123"/>
      <c r="DMO37" s="123"/>
      <c r="DMP37" s="123"/>
      <c r="DMQ37" s="123"/>
      <c r="DMR37" s="123"/>
      <c r="DMS37" s="123"/>
      <c r="DMT37" s="123"/>
      <c r="DMU37" s="123"/>
      <c r="DMV37" s="123"/>
      <c r="DMW37" s="123"/>
      <c r="DMX37" s="123"/>
      <c r="DMY37" s="123"/>
      <c r="DMZ37" s="123"/>
      <c r="DNA37" s="123"/>
      <c r="DNB37" s="123"/>
      <c r="DNC37" s="123"/>
      <c r="DND37" s="123"/>
      <c r="DNE37" s="123"/>
      <c r="DNF37" s="123"/>
      <c r="DNG37" s="123"/>
      <c r="DNH37" s="123"/>
      <c r="DNI37" s="123"/>
      <c r="DNJ37" s="123"/>
      <c r="DNK37" s="123"/>
      <c r="DNL37" s="123"/>
      <c r="DNM37" s="123"/>
      <c r="DNN37" s="123"/>
      <c r="DNO37" s="123"/>
      <c r="DNP37" s="123"/>
      <c r="DNQ37" s="123"/>
      <c r="DNR37" s="123"/>
      <c r="DNS37" s="123"/>
      <c r="DNT37" s="123"/>
      <c r="DNU37" s="123"/>
      <c r="DNV37" s="123"/>
      <c r="DNW37" s="123"/>
      <c r="DNX37" s="123"/>
      <c r="DNY37" s="123"/>
      <c r="DNZ37" s="123"/>
      <c r="DOA37" s="123"/>
      <c r="DOB37" s="123"/>
      <c r="DOC37" s="123"/>
      <c r="DOD37" s="123"/>
      <c r="DOE37" s="123"/>
      <c r="DOF37" s="123"/>
      <c r="DOG37" s="123"/>
      <c r="DOH37" s="123"/>
      <c r="DOI37" s="123"/>
      <c r="DOJ37" s="123"/>
      <c r="DOK37" s="123"/>
      <c r="DOL37" s="123"/>
      <c r="DOM37" s="123"/>
      <c r="DON37" s="123"/>
      <c r="DOO37" s="123"/>
      <c r="DOP37" s="123"/>
      <c r="DOQ37" s="123"/>
      <c r="DOR37" s="123"/>
      <c r="DOS37" s="123"/>
      <c r="DOT37" s="123"/>
      <c r="DOU37" s="123"/>
      <c r="DOV37" s="123"/>
      <c r="DOW37" s="123"/>
      <c r="DOX37" s="123"/>
      <c r="DOY37" s="123"/>
      <c r="DOZ37" s="123"/>
      <c r="DPA37" s="123"/>
      <c r="DPB37" s="123"/>
      <c r="DPC37" s="123"/>
      <c r="DPD37" s="123"/>
      <c r="DPE37" s="123"/>
      <c r="DPF37" s="123"/>
      <c r="DPG37" s="123"/>
      <c r="DPH37" s="123"/>
      <c r="DPI37" s="123"/>
      <c r="DPJ37" s="123"/>
      <c r="DPK37" s="123"/>
      <c r="DPL37" s="123"/>
      <c r="DPM37" s="123"/>
      <c r="DPN37" s="123"/>
      <c r="DPO37" s="123"/>
      <c r="DPP37" s="123"/>
      <c r="DPQ37" s="123"/>
      <c r="DPR37" s="123"/>
      <c r="DPS37" s="123"/>
      <c r="DPT37" s="123"/>
      <c r="DPU37" s="123"/>
      <c r="DPV37" s="123"/>
      <c r="DPW37" s="123"/>
      <c r="DPX37" s="123"/>
      <c r="DPY37" s="123"/>
      <c r="DPZ37" s="123"/>
      <c r="DQA37" s="123"/>
      <c r="DQB37" s="123"/>
      <c r="DQC37" s="123"/>
      <c r="DQD37" s="123"/>
      <c r="DQE37" s="123"/>
      <c r="DQF37" s="123"/>
      <c r="DQG37" s="123"/>
      <c r="DQH37" s="123"/>
      <c r="DQI37" s="123"/>
      <c r="DQJ37" s="123"/>
      <c r="DQK37" s="123"/>
      <c r="DQL37" s="123"/>
      <c r="DQM37" s="123"/>
      <c r="DQN37" s="123"/>
      <c r="DQO37" s="123"/>
      <c r="DQP37" s="123"/>
      <c r="DQQ37" s="123"/>
      <c r="DQR37" s="123"/>
      <c r="DQS37" s="123"/>
      <c r="DQT37" s="123"/>
      <c r="DQU37" s="123"/>
      <c r="DQV37" s="123"/>
      <c r="DQW37" s="123"/>
      <c r="DQX37" s="123"/>
      <c r="DQY37" s="123"/>
      <c r="DQZ37" s="123"/>
      <c r="DRA37" s="123"/>
      <c r="DRB37" s="123"/>
      <c r="DRC37" s="123"/>
      <c r="DRD37" s="123"/>
      <c r="DRE37" s="123"/>
      <c r="DRF37" s="123"/>
      <c r="DRG37" s="123"/>
      <c r="DRH37" s="123"/>
      <c r="DRI37" s="123"/>
      <c r="DRJ37" s="123"/>
      <c r="DRK37" s="123"/>
      <c r="DRL37" s="123"/>
      <c r="DRM37" s="123"/>
      <c r="DRN37" s="123"/>
      <c r="DRO37" s="123"/>
      <c r="DRP37" s="123"/>
      <c r="DRQ37" s="123"/>
      <c r="DRR37" s="123"/>
      <c r="DRS37" s="123"/>
      <c r="DRT37" s="123"/>
      <c r="DRU37" s="123"/>
      <c r="DRV37" s="123"/>
      <c r="DRW37" s="123"/>
      <c r="DRX37" s="123"/>
      <c r="DRY37" s="123"/>
      <c r="DRZ37" s="123"/>
      <c r="DSA37" s="123"/>
      <c r="DSB37" s="123"/>
      <c r="DSC37" s="123"/>
      <c r="DSD37" s="123"/>
      <c r="DSE37" s="123"/>
      <c r="DSF37" s="123"/>
      <c r="DSG37" s="123"/>
      <c r="DSH37" s="123"/>
      <c r="DSI37" s="123"/>
      <c r="DSJ37" s="123"/>
      <c r="DSK37" s="123"/>
      <c r="DSL37" s="123"/>
      <c r="DSM37" s="123"/>
      <c r="DSN37" s="123"/>
      <c r="DSO37" s="123"/>
      <c r="DSP37" s="123"/>
      <c r="DSQ37" s="123"/>
      <c r="DSR37" s="123"/>
      <c r="DSS37" s="123"/>
      <c r="DST37" s="123"/>
      <c r="DSU37" s="123"/>
      <c r="DSV37" s="123"/>
      <c r="DSW37" s="123"/>
      <c r="DSX37" s="123"/>
      <c r="DSY37" s="123"/>
      <c r="DSZ37" s="123"/>
      <c r="DTA37" s="123"/>
      <c r="DTB37" s="123"/>
      <c r="DTC37" s="123"/>
      <c r="DTD37" s="123"/>
      <c r="DTE37" s="123"/>
      <c r="DTF37" s="123"/>
      <c r="DTG37" s="123"/>
      <c r="DTH37" s="123"/>
      <c r="DTI37" s="123"/>
      <c r="DTJ37" s="123"/>
      <c r="DTK37" s="123"/>
      <c r="DTL37" s="123"/>
      <c r="DTM37" s="123"/>
      <c r="DTN37" s="123"/>
      <c r="DTO37" s="123"/>
      <c r="DTP37" s="123"/>
      <c r="DTQ37" s="123"/>
      <c r="DTR37" s="123"/>
      <c r="DTS37" s="123"/>
      <c r="DTT37" s="123"/>
      <c r="DTU37" s="123"/>
      <c r="DTV37" s="123"/>
      <c r="DTW37" s="123"/>
      <c r="DTX37" s="123"/>
      <c r="DTY37" s="123"/>
      <c r="DTZ37" s="123"/>
      <c r="DUA37" s="123"/>
      <c r="DUB37" s="123"/>
      <c r="DUC37" s="123"/>
      <c r="DUD37" s="123"/>
      <c r="DUE37" s="123"/>
      <c r="DUF37" s="123"/>
      <c r="DUG37" s="123"/>
      <c r="DUH37" s="123"/>
      <c r="DUI37" s="123"/>
      <c r="DUJ37" s="123"/>
      <c r="DUK37" s="123"/>
      <c r="DUL37" s="123"/>
      <c r="DUM37" s="123"/>
      <c r="DUN37" s="123"/>
      <c r="DUO37" s="123"/>
      <c r="DUP37" s="123"/>
      <c r="DUQ37" s="123"/>
      <c r="DUR37" s="123"/>
      <c r="DUS37" s="123"/>
      <c r="DUT37" s="123"/>
      <c r="DUU37" s="123"/>
      <c r="DUV37" s="123"/>
      <c r="DUW37" s="123"/>
      <c r="DUX37" s="123"/>
      <c r="DUY37" s="123"/>
      <c r="DUZ37" s="123"/>
      <c r="DVA37" s="123"/>
      <c r="DVB37" s="123"/>
      <c r="DVC37" s="123"/>
      <c r="DVD37" s="123"/>
      <c r="DVE37" s="123"/>
      <c r="DVF37" s="123"/>
      <c r="DVG37" s="123"/>
      <c r="DVH37" s="123"/>
      <c r="DVI37" s="123"/>
      <c r="DVJ37" s="123"/>
      <c r="DVK37" s="123"/>
      <c r="DVL37" s="123"/>
      <c r="DVM37" s="123"/>
      <c r="DVN37" s="123"/>
      <c r="DVO37" s="123"/>
      <c r="DVP37" s="123"/>
      <c r="DVQ37" s="123"/>
      <c r="DVR37" s="123"/>
      <c r="DVS37" s="123"/>
      <c r="DVT37" s="123"/>
      <c r="DVU37" s="123"/>
      <c r="DVV37" s="123"/>
      <c r="DVW37" s="123"/>
      <c r="DVX37" s="123"/>
      <c r="DVY37" s="123"/>
      <c r="DVZ37" s="123"/>
      <c r="DWA37" s="123"/>
      <c r="DWB37" s="123"/>
      <c r="DWC37" s="123"/>
      <c r="DWD37" s="123"/>
      <c r="DWE37" s="123"/>
      <c r="DWF37" s="123"/>
      <c r="DWG37" s="123"/>
      <c r="DWH37" s="123"/>
      <c r="DWI37" s="123"/>
      <c r="DWJ37" s="123"/>
      <c r="DWK37" s="123"/>
      <c r="DWL37" s="123"/>
      <c r="DWM37" s="123"/>
      <c r="DWN37" s="123"/>
      <c r="DWO37" s="123"/>
      <c r="DWP37" s="123"/>
      <c r="DWQ37" s="123"/>
      <c r="DWR37" s="123"/>
      <c r="DWS37" s="123"/>
      <c r="DWT37" s="123"/>
      <c r="DWU37" s="123"/>
      <c r="DWV37" s="123"/>
      <c r="DWW37" s="123"/>
      <c r="DWX37" s="123"/>
      <c r="DWY37" s="123"/>
      <c r="DWZ37" s="123"/>
      <c r="DXA37" s="123"/>
      <c r="DXB37" s="123"/>
      <c r="DXC37" s="123"/>
      <c r="DXD37" s="123"/>
      <c r="DXE37" s="123"/>
      <c r="DXF37" s="123"/>
      <c r="DXG37" s="123"/>
      <c r="DXH37" s="123"/>
      <c r="DXI37" s="123"/>
      <c r="DXJ37" s="123"/>
      <c r="DXK37" s="123"/>
      <c r="DXL37" s="123"/>
      <c r="DXM37" s="123"/>
      <c r="DXN37" s="123"/>
      <c r="DXO37" s="123"/>
      <c r="DXP37" s="123"/>
      <c r="DXQ37" s="123"/>
      <c r="DXR37" s="123"/>
      <c r="DXS37" s="123"/>
      <c r="DXT37" s="123"/>
      <c r="DXU37" s="123"/>
      <c r="DXV37" s="123"/>
      <c r="DXW37" s="123"/>
      <c r="DXX37" s="123"/>
      <c r="DXY37" s="123"/>
      <c r="DXZ37" s="123"/>
      <c r="DYA37" s="123"/>
      <c r="DYB37" s="123"/>
      <c r="DYC37" s="123"/>
      <c r="DYD37" s="123"/>
      <c r="DYE37" s="123"/>
      <c r="DYF37" s="123"/>
      <c r="DYG37" s="123"/>
      <c r="DYH37" s="123"/>
      <c r="DYI37" s="123"/>
      <c r="DYJ37" s="123"/>
      <c r="DYK37" s="123"/>
      <c r="DYL37" s="123"/>
      <c r="DYM37" s="123"/>
      <c r="DYN37" s="123"/>
      <c r="DYO37" s="123"/>
      <c r="DYP37" s="123"/>
      <c r="DYQ37" s="123"/>
      <c r="DYR37" s="123"/>
      <c r="DYS37" s="123"/>
      <c r="DYT37" s="123"/>
      <c r="DYU37" s="123"/>
      <c r="DYV37" s="123"/>
      <c r="DYW37" s="123"/>
      <c r="DYX37" s="123"/>
      <c r="DYY37" s="123"/>
      <c r="DYZ37" s="123"/>
      <c r="DZA37" s="123"/>
      <c r="DZB37" s="123"/>
      <c r="DZC37" s="123"/>
      <c r="DZD37" s="123"/>
      <c r="DZE37" s="123"/>
      <c r="DZF37" s="123"/>
      <c r="DZG37" s="123"/>
      <c r="DZH37" s="123"/>
      <c r="DZI37" s="123"/>
      <c r="DZJ37" s="123"/>
      <c r="DZK37" s="123"/>
      <c r="DZL37" s="123"/>
      <c r="DZM37" s="123"/>
      <c r="DZN37" s="123"/>
      <c r="DZO37" s="123"/>
      <c r="DZP37" s="123"/>
      <c r="DZQ37" s="123"/>
      <c r="DZR37" s="123"/>
      <c r="DZS37" s="123"/>
      <c r="DZT37" s="123"/>
      <c r="DZU37" s="123"/>
      <c r="DZV37" s="123"/>
      <c r="DZW37" s="123"/>
      <c r="DZX37" s="123"/>
      <c r="DZY37" s="123"/>
      <c r="DZZ37" s="123"/>
      <c r="EAA37" s="123"/>
      <c r="EAB37" s="123"/>
      <c r="EAC37" s="123"/>
      <c r="EAD37" s="123"/>
      <c r="EAE37" s="123"/>
      <c r="EAF37" s="123"/>
      <c r="EAG37" s="123"/>
      <c r="EAH37" s="123"/>
      <c r="EAI37" s="123"/>
      <c r="EAJ37" s="123"/>
      <c r="EAK37" s="123"/>
      <c r="EAL37" s="123"/>
      <c r="EAM37" s="123"/>
      <c r="EAN37" s="123"/>
      <c r="EAO37" s="123"/>
      <c r="EAP37" s="123"/>
      <c r="EAQ37" s="123"/>
      <c r="EAR37" s="123"/>
      <c r="EAS37" s="123"/>
      <c r="EAT37" s="123"/>
      <c r="EAU37" s="123"/>
      <c r="EAV37" s="123"/>
      <c r="EAW37" s="123"/>
      <c r="EAX37" s="123"/>
      <c r="EAY37" s="123"/>
      <c r="EAZ37" s="123"/>
      <c r="EBA37" s="123"/>
      <c r="EBB37" s="123"/>
      <c r="EBC37" s="123"/>
      <c r="EBD37" s="123"/>
      <c r="EBE37" s="123"/>
      <c r="EBF37" s="123"/>
      <c r="EBG37" s="123"/>
      <c r="EBH37" s="123"/>
      <c r="EBI37" s="123"/>
      <c r="EBJ37" s="123"/>
      <c r="EBK37" s="123"/>
      <c r="EBL37" s="123"/>
      <c r="EBM37" s="123"/>
      <c r="EBN37" s="123"/>
      <c r="EBO37" s="123"/>
      <c r="EBP37" s="123"/>
      <c r="EBQ37" s="123"/>
      <c r="EBR37" s="123"/>
      <c r="EBS37" s="123"/>
      <c r="EBT37" s="123"/>
      <c r="EBU37" s="123"/>
      <c r="EBV37" s="123"/>
      <c r="EBW37" s="123"/>
      <c r="EBX37" s="123"/>
      <c r="EBY37" s="123"/>
      <c r="EBZ37" s="123"/>
      <c r="ECA37" s="123"/>
      <c r="ECB37" s="123"/>
      <c r="ECC37" s="123"/>
      <c r="ECD37" s="123"/>
      <c r="ECE37" s="123"/>
      <c r="ECF37" s="123"/>
      <c r="ECG37" s="123"/>
      <c r="ECH37" s="123"/>
      <c r="ECI37" s="123"/>
      <c r="ECJ37" s="123"/>
      <c r="ECK37" s="123"/>
      <c r="ECL37" s="123"/>
      <c r="ECM37" s="123"/>
      <c r="ECN37" s="123"/>
      <c r="ECO37" s="123"/>
      <c r="ECP37" s="123"/>
      <c r="ECQ37" s="123"/>
      <c r="ECR37" s="123"/>
      <c r="ECS37" s="123"/>
      <c r="ECT37" s="123"/>
      <c r="ECU37" s="123"/>
      <c r="ECV37" s="123"/>
      <c r="ECW37" s="123"/>
      <c r="ECX37" s="123"/>
      <c r="ECY37" s="123"/>
      <c r="ECZ37" s="123"/>
      <c r="EDA37" s="123"/>
      <c r="EDB37" s="123"/>
      <c r="EDC37" s="123"/>
      <c r="EDD37" s="123"/>
      <c r="EDE37" s="123"/>
      <c r="EDF37" s="123"/>
      <c r="EDG37" s="123"/>
      <c r="EDH37" s="123"/>
      <c r="EDI37" s="123"/>
      <c r="EDJ37" s="123"/>
      <c r="EDK37" s="123"/>
      <c r="EDL37" s="123"/>
      <c r="EDM37" s="123"/>
      <c r="EDN37" s="123"/>
      <c r="EDO37" s="123"/>
      <c r="EDP37" s="123"/>
      <c r="EDQ37" s="123"/>
      <c r="EDR37" s="123"/>
      <c r="EDS37" s="123"/>
      <c r="EDT37" s="123"/>
      <c r="EDU37" s="123"/>
      <c r="EDV37" s="123"/>
      <c r="EDW37" s="123"/>
      <c r="EDX37" s="123"/>
      <c r="EDY37" s="123"/>
      <c r="EDZ37" s="123"/>
      <c r="EEA37" s="123"/>
      <c r="EEB37" s="123"/>
      <c r="EEC37" s="123"/>
      <c r="EED37" s="123"/>
      <c r="EEE37" s="123"/>
      <c r="EEF37" s="123"/>
      <c r="EEG37" s="123"/>
      <c r="EEH37" s="123"/>
      <c r="EEI37" s="123"/>
      <c r="EEJ37" s="123"/>
      <c r="EEK37" s="123"/>
      <c r="EEL37" s="123"/>
      <c r="EEM37" s="123"/>
      <c r="EEN37" s="123"/>
      <c r="EEO37" s="123"/>
      <c r="EEP37" s="123"/>
      <c r="EEQ37" s="123"/>
      <c r="EER37" s="123"/>
      <c r="EES37" s="123"/>
      <c r="EET37" s="123"/>
      <c r="EEU37" s="123"/>
      <c r="EEV37" s="123"/>
      <c r="EEW37" s="123"/>
      <c r="EEX37" s="123"/>
      <c r="EEY37" s="123"/>
      <c r="EEZ37" s="123"/>
      <c r="EFA37" s="123"/>
      <c r="EFB37" s="123"/>
      <c r="EFC37" s="123"/>
      <c r="EFD37" s="123"/>
      <c r="EFE37" s="123"/>
      <c r="EFF37" s="123"/>
      <c r="EFG37" s="123"/>
      <c r="EFH37" s="123"/>
      <c r="EFI37" s="123"/>
      <c r="EFJ37" s="123"/>
      <c r="EFK37" s="123"/>
      <c r="EFL37" s="123"/>
      <c r="EFM37" s="123"/>
      <c r="EFN37" s="123"/>
      <c r="EFO37" s="123"/>
      <c r="EFP37" s="123"/>
      <c r="EFQ37" s="123"/>
      <c r="EFR37" s="123"/>
      <c r="EFS37" s="123"/>
      <c r="EFT37" s="123"/>
      <c r="EFU37" s="123"/>
      <c r="EFV37" s="123"/>
      <c r="EFW37" s="123"/>
      <c r="EFX37" s="123"/>
      <c r="EFY37" s="123"/>
      <c r="EFZ37" s="123"/>
      <c r="EGA37" s="123"/>
      <c r="EGB37" s="123"/>
      <c r="EGC37" s="123"/>
      <c r="EGD37" s="123"/>
      <c r="EGE37" s="123"/>
      <c r="EGF37" s="123"/>
      <c r="EGG37" s="123"/>
      <c r="EGH37" s="123"/>
      <c r="EGI37" s="123"/>
      <c r="EGJ37" s="123"/>
      <c r="EGK37" s="123"/>
      <c r="EGL37" s="123"/>
      <c r="EGM37" s="123"/>
      <c r="EGN37" s="123"/>
      <c r="EGO37" s="123"/>
      <c r="EGP37" s="123"/>
      <c r="EGQ37" s="123"/>
      <c r="EGR37" s="123"/>
      <c r="EGS37" s="123"/>
      <c r="EGT37" s="123"/>
      <c r="EGU37" s="123"/>
      <c r="EGV37" s="123"/>
      <c r="EGW37" s="123"/>
      <c r="EGX37" s="123"/>
      <c r="EGY37" s="123"/>
      <c r="EGZ37" s="123"/>
      <c r="EHA37" s="123"/>
      <c r="EHB37" s="123"/>
      <c r="EHC37" s="123"/>
      <c r="EHD37" s="123"/>
      <c r="EHE37" s="123"/>
      <c r="EHF37" s="123"/>
      <c r="EHG37" s="123"/>
      <c r="EHH37" s="123"/>
      <c r="EHI37" s="123"/>
      <c r="EHJ37" s="123"/>
      <c r="EHK37" s="123"/>
      <c r="EHL37" s="123"/>
      <c r="EHM37" s="123"/>
      <c r="EHN37" s="123"/>
      <c r="EHO37" s="123"/>
      <c r="EHP37" s="123"/>
      <c r="EHQ37" s="123"/>
      <c r="EHR37" s="123"/>
      <c r="EHS37" s="123"/>
      <c r="EHT37" s="123"/>
      <c r="EHU37" s="123"/>
      <c r="EHV37" s="123"/>
      <c r="EHW37" s="123"/>
      <c r="EHX37" s="123"/>
      <c r="EHY37" s="123"/>
      <c r="EHZ37" s="123"/>
      <c r="EIA37" s="123"/>
      <c r="EIB37" s="123"/>
      <c r="EIC37" s="123"/>
      <c r="EID37" s="123"/>
      <c r="EIE37" s="123"/>
      <c r="EIF37" s="123"/>
      <c r="EIG37" s="123"/>
      <c r="EIH37" s="123"/>
      <c r="EII37" s="123"/>
      <c r="EIJ37" s="123"/>
      <c r="EIK37" s="123"/>
      <c r="EIL37" s="123"/>
      <c r="EIM37" s="123"/>
      <c r="EIN37" s="123"/>
      <c r="EIO37" s="123"/>
      <c r="EIP37" s="123"/>
      <c r="EIQ37" s="123"/>
      <c r="EIR37" s="123"/>
      <c r="EIS37" s="123"/>
      <c r="EIT37" s="123"/>
      <c r="EIU37" s="123"/>
      <c r="EIV37" s="123"/>
      <c r="EIW37" s="123"/>
      <c r="EIX37" s="123"/>
      <c r="EIY37" s="123"/>
      <c r="EIZ37" s="123"/>
      <c r="EJA37" s="123"/>
      <c r="EJB37" s="123"/>
      <c r="EJC37" s="123"/>
      <c r="EJD37" s="123"/>
      <c r="EJE37" s="123"/>
      <c r="EJF37" s="123"/>
      <c r="EJG37" s="123"/>
      <c r="EJH37" s="123"/>
      <c r="EJI37" s="123"/>
      <c r="EJJ37" s="123"/>
      <c r="EJK37" s="123"/>
      <c r="EJL37" s="123"/>
      <c r="EJM37" s="123"/>
      <c r="EJN37" s="123"/>
      <c r="EJO37" s="123"/>
      <c r="EJP37" s="123"/>
      <c r="EJQ37" s="123"/>
      <c r="EJR37" s="123"/>
      <c r="EJS37" s="123"/>
      <c r="EJT37" s="123"/>
      <c r="EJU37" s="123"/>
      <c r="EJV37" s="123"/>
      <c r="EJW37" s="123"/>
      <c r="EJX37" s="123"/>
      <c r="EJY37" s="123"/>
      <c r="EJZ37" s="123"/>
      <c r="EKA37" s="123"/>
      <c r="EKB37" s="123"/>
      <c r="EKC37" s="123"/>
      <c r="EKD37" s="123"/>
      <c r="EKE37" s="123"/>
      <c r="EKF37" s="123"/>
      <c r="EKG37" s="123"/>
      <c r="EKH37" s="123"/>
      <c r="EKI37" s="123"/>
      <c r="EKJ37" s="123"/>
      <c r="EKK37" s="123"/>
      <c r="EKL37" s="123"/>
      <c r="EKM37" s="123"/>
      <c r="EKN37" s="123"/>
      <c r="EKO37" s="123"/>
      <c r="EKP37" s="123"/>
      <c r="EKQ37" s="123"/>
      <c r="EKR37" s="123"/>
      <c r="EKS37" s="123"/>
      <c r="EKT37" s="123"/>
      <c r="EKU37" s="123"/>
      <c r="EKV37" s="123"/>
      <c r="EKW37" s="123"/>
      <c r="EKX37" s="123"/>
      <c r="EKY37" s="123"/>
      <c r="EKZ37" s="123"/>
      <c r="ELA37" s="123"/>
      <c r="ELB37" s="123"/>
      <c r="ELC37" s="123"/>
      <c r="ELD37" s="123"/>
      <c r="ELE37" s="123"/>
      <c r="ELF37" s="123"/>
      <c r="ELG37" s="123"/>
      <c r="ELH37" s="123"/>
      <c r="ELI37" s="123"/>
      <c r="ELJ37" s="123"/>
      <c r="ELK37" s="123"/>
      <c r="ELL37" s="123"/>
      <c r="ELM37" s="123"/>
      <c r="ELN37" s="123"/>
      <c r="ELO37" s="123"/>
      <c r="ELP37" s="123"/>
      <c r="ELQ37" s="123"/>
      <c r="ELR37" s="123"/>
      <c r="ELS37" s="123"/>
      <c r="ELT37" s="123"/>
      <c r="ELU37" s="123"/>
      <c r="ELV37" s="123"/>
      <c r="ELW37" s="123"/>
      <c r="ELX37" s="123"/>
      <c r="ELY37" s="123"/>
      <c r="ELZ37" s="123"/>
      <c r="EMA37" s="123"/>
      <c r="EMB37" s="123"/>
      <c r="EMC37" s="123"/>
      <c r="EMD37" s="123"/>
      <c r="EME37" s="123"/>
      <c r="EMF37" s="123"/>
      <c r="EMG37" s="123"/>
      <c r="EMH37" s="123"/>
      <c r="EMI37" s="123"/>
      <c r="EMJ37" s="123"/>
      <c r="EMK37" s="123"/>
      <c r="EML37" s="123"/>
      <c r="EMM37" s="123"/>
      <c r="EMN37" s="123"/>
      <c r="EMO37" s="123"/>
      <c r="EMP37" s="123"/>
      <c r="EMQ37" s="123"/>
      <c r="EMR37" s="123"/>
      <c r="EMS37" s="123"/>
      <c r="EMT37" s="123"/>
      <c r="EMU37" s="123"/>
      <c r="EMV37" s="123"/>
      <c r="EMW37" s="123"/>
      <c r="EMX37" s="123"/>
      <c r="EMY37" s="123"/>
      <c r="EMZ37" s="123"/>
      <c r="ENA37" s="123"/>
      <c r="ENB37" s="123"/>
      <c r="ENC37" s="123"/>
      <c r="END37" s="123"/>
      <c r="ENE37" s="123"/>
      <c r="ENF37" s="123"/>
      <c r="ENG37" s="123"/>
      <c r="ENH37" s="123"/>
      <c r="ENI37" s="123"/>
      <c r="ENJ37" s="123"/>
      <c r="ENK37" s="123"/>
      <c r="ENL37" s="123"/>
      <c r="ENM37" s="123"/>
      <c r="ENN37" s="123"/>
      <c r="ENO37" s="123"/>
      <c r="ENP37" s="123"/>
      <c r="ENQ37" s="123"/>
      <c r="ENR37" s="123"/>
      <c r="ENS37" s="123"/>
      <c r="ENT37" s="123"/>
      <c r="ENU37" s="123"/>
      <c r="ENV37" s="123"/>
      <c r="ENW37" s="123"/>
      <c r="ENX37" s="123"/>
      <c r="ENY37" s="123"/>
      <c r="ENZ37" s="123"/>
      <c r="EOA37" s="123"/>
      <c r="EOB37" s="123"/>
      <c r="EOC37" s="123"/>
      <c r="EOD37" s="123"/>
      <c r="EOE37" s="123"/>
      <c r="EOF37" s="123"/>
      <c r="EOG37" s="123"/>
      <c r="EOH37" s="123"/>
      <c r="EOI37" s="123"/>
      <c r="EOJ37" s="123"/>
      <c r="EOK37" s="123"/>
      <c r="EOL37" s="123"/>
      <c r="EOM37" s="123"/>
      <c r="EON37" s="123"/>
      <c r="EOO37" s="123"/>
      <c r="EOP37" s="123"/>
      <c r="EOQ37" s="123"/>
      <c r="EOR37" s="123"/>
      <c r="EOS37" s="123"/>
      <c r="EOT37" s="123"/>
      <c r="EOU37" s="123"/>
      <c r="EOV37" s="123"/>
      <c r="EOW37" s="123"/>
      <c r="EOX37" s="123"/>
      <c r="EOY37" s="123"/>
      <c r="EOZ37" s="123"/>
      <c r="EPA37" s="123"/>
      <c r="EPB37" s="123"/>
      <c r="EPC37" s="123"/>
      <c r="EPD37" s="123"/>
      <c r="EPE37" s="123"/>
      <c r="EPF37" s="123"/>
      <c r="EPG37" s="123"/>
      <c r="EPH37" s="123"/>
      <c r="EPI37" s="123"/>
      <c r="EPJ37" s="123"/>
      <c r="EPK37" s="123"/>
      <c r="EPL37" s="123"/>
      <c r="EPM37" s="123"/>
      <c r="EPN37" s="123"/>
      <c r="EPO37" s="123"/>
      <c r="EPP37" s="123"/>
      <c r="EPQ37" s="123"/>
      <c r="EPR37" s="123"/>
      <c r="EPS37" s="123"/>
      <c r="EPT37" s="123"/>
      <c r="EPU37" s="123"/>
      <c r="EPV37" s="123"/>
      <c r="EPW37" s="123"/>
      <c r="EPX37" s="123"/>
      <c r="EPY37" s="123"/>
      <c r="EPZ37" s="123"/>
      <c r="EQA37" s="123"/>
      <c r="EQB37" s="123"/>
      <c r="EQC37" s="123"/>
      <c r="EQD37" s="123"/>
      <c r="EQE37" s="123"/>
      <c r="EQF37" s="123"/>
      <c r="EQG37" s="123"/>
      <c r="EQH37" s="123"/>
      <c r="EQI37" s="123"/>
      <c r="EQJ37" s="123"/>
      <c r="EQK37" s="123"/>
      <c r="EQL37" s="123"/>
      <c r="EQM37" s="123"/>
      <c r="EQN37" s="123"/>
      <c r="EQO37" s="123"/>
      <c r="EQP37" s="123"/>
      <c r="EQQ37" s="123"/>
      <c r="EQR37" s="123"/>
      <c r="EQS37" s="123"/>
      <c r="EQT37" s="123"/>
      <c r="EQU37" s="123"/>
      <c r="EQV37" s="123"/>
      <c r="EQW37" s="123"/>
      <c r="EQX37" s="123"/>
      <c r="EQY37" s="123"/>
      <c r="EQZ37" s="123"/>
      <c r="ERA37" s="123"/>
      <c r="ERB37" s="123"/>
      <c r="ERC37" s="123"/>
      <c r="ERD37" s="123"/>
      <c r="ERE37" s="123"/>
      <c r="ERF37" s="123"/>
      <c r="ERG37" s="123"/>
      <c r="ERH37" s="123"/>
      <c r="ERI37" s="123"/>
      <c r="ERJ37" s="123"/>
      <c r="ERK37" s="123"/>
      <c r="ERL37" s="123"/>
      <c r="ERM37" s="123"/>
      <c r="ERN37" s="123"/>
      <c r="ERO37" s="123"/>
      <c r="ERP37" s="123"/>
      <c r="ERQ37" s="123"/>
      <c r="ERR37" s="123"/>
      <c r="ERS37" s="123"/>
      <c r="ERT37" s="123"/>
      <c r="ERU37" s="123"/>
      <c r="ERV37" s="123"/>
      <c r="ERW37" s="123"/>
      <c r="ERX37" s="123"/>
      <c r="ERY37" s="123"/>
      <c r="ERZ37" s="123"/>
      <c r="ESA37" s="123"/>
      <c r="ESB37" s="123"/>
      <c r="ESC37" s="123"/>
      <c r="ESD37" s="123"/>
      <c r="ESE37" s="123"/>
      <c r="ESF37" s="123"/>
      <c r="ESG37" s="123"/>
      <c r="ESH37" s="123"/>
      <c r="ESI37" s="123"/>
      <c r="ESJ37" s="123"/>
      <c r="ESK37" s="123"/>
      <c r="ESL37" s="123"/>
      <c r="ESM37" s="123"/>
      <c r="ESN37" s="123"/>
      <c r="ESO37" s="123"/>
      <c r="ESP37" s="123"/>
      <c r="ESQ37" s="123"/>
      <c r="ESR37" s="123"/>
      <c r="ESS37" s="123"/>
      <c r="EST37" s="123"/>
      <c r="ESU37" s="123"/>
      <c r="ESV37" s="123"/>
      <c r="ESW37" s="123"/>
      <c r="ESX37" s="123"/>
      <c r="ESY37" s="123"/>
      <c r="ESZ37" s="123"/>
      <c r="ETA37" s="123"/>
      <c r="ETB37" s="123"/>
      <c r="ETC37" s="123"/>
      <c r="ETD37" s="123"/>
      <c r="ETE37" s="123"/>
      <c r="ETF37" s="123"/>
      <c r="ETG37" s="123"/>
      <c r="ETH37" s="123"/>
      <c r="ETI37" s="123"/>
      <c r="ETJ37" s="123"/>
      <c r="ETK37" s="123"/>
      <c r="ETL37" s="123"/>
      <c r="ETM37" s="123"/>
      <c r="ETN37" s="123"/>
      <c r="ETO37" s="123"/>
      <c r="ETP37" s="123"/>
      <c r="ETQ37" s="123"/>
      <c r="ETR37" s="123"/>
      <c r="ETS37" s="123"/>
      <c r="ETT37" s="123"/>
      <c r="ETU37" s="123"/>
      <c r="ETV37" s="123"/>
      <c r="ETW37" s="123"/>
      <c r="ETX37" s="123"/>
      <c r="ETY37" s="123"/>
      <c r="ETZ37" s="123"/>
      <c r="EUA37" s="123"/>
      <c r="EUB37" s="123"/>
      <c r="EUC37" s="123"/>
      <c r="EUD37" s="123"/>
      <c r="EUE37" s="123"/>
      <c r="EUF37" s="123"/>
      <c r="EUG37" s="123"/>
      <c r="EUH37" s="123"/>
      <c r="EUI37" s="123"/>
      <c r="EUJ37" s="123"/>
      <c r="EUK37" s="123"/>
      <c r="EUL37" s="123"/>
      <c r="EUM37" s="123"/>
      <c r="EUN37" s="123"/>
      <c r="EUO37" s="123"/>
      <c r="EUP37" s="123"/>
      <c r="EUQ37" s="123"/>
      <c r="EUR37" s="123"/>
      <c r="EUS37" s="123"/>
      <c r="EUT37" s="123"/>
      <c r="EUU37" s="123"/>
      <c r="EUV37" s="123"/>
      <c r="EUW37" s="123"/>
      <c r="EUX37" s="123"/>
      <c r="EUY37" s="123"/>
      <c r="EUZ37" s="123"/>
      <c r="EVA37" s="123"/>
      <c r="EVB37" s="123"/>
      <c r="EVC37" s="123"/>
      <c r="EVD37" s="123"/>
      <c r="EVE37" s="123"/>
      <c r="EVF37" s="123"/>
      <c r="EVG37" s="123"/>
      <c r="EVH37" s="123"/>
      <c r="EVI37" s="123"/>
      <c r="EVJ37" s="123"/>
      <c r="EVK37" s="123"/>
      <c r="EVL37" s="123"/>
      <c r="EVM37" s="123"/>
      <c r="EVN37" s="123"/>
      <c r="EVO37" s="123"/>
      <c r="EVP37" s="123"/>
      <c r="EVQ37" s="123"/>
      <c r="EVR37" s="123"/>
      <c r="EVS37" s="123"/>
      <c r="EVT37" s="123"/>
      <c r="EVU37" s="123"/>
      <c r="EVV37" s="123"/>
      <c r="EVW37" s="123"/>
      <c r="EVX37" s="123"/>
      <c r="EVY37" s="123"/>
      <c r="EVZ37" s="123"/>
      <c r="EWA37" s="123"/>
      <c r="EWB37" s="123"/>
      <c r="EWC37" s="123"/>
      <c r="EWD37" s="123"/>
      <c r="EWE37" s="123"/>
      <c r="EWF37" s="123"/>
      <c r="EWG37" s="123"/>
      <c r="EWH37" s="123"/>
      <c r="EWI37" s="123"/>
      <c r="EWJ37" s="123"/>
      <c r="EWK37" s="123"/>
      <c r="EWL37" s="123"/>
      <c r="EWM37" s="123"/>
      <c r="EWN37" s="123"/>
      <c r="EWO37" s="123"/>
      <c r="EWP37" s="123"/>
      <c r="EWQ37" s="123"/>
      <c r="EWR37" s="123"/>
      <c r="EWS37" s="123"/>
      <c r="EWT37" s="123"/>
      <c r="EWU37" s="123"/>
      <c r="EWV37" s="123"/>
      <c r="EWW37" s="123"/>
      <c r="EWX37" s="123"/>
      <c r="EWY37" s="123"/>
      <c r="EWZ37" s="123"/>
      <c r="EXA37" s="123"/>
      <c r="EXB37" s="123"/>
      <c r="EXC37" s="123"/>
      <c r="EXD37" s="123"/>
      <c r="EXE37" s="123"/>
      <c r="EXF37" s="123"/>
      <c r="EXG37" s="123"/>
      <c r="EXH37" s="123"/>
      <c r="EXI37" s="123"/>
      <c r="EXJ37" s="123"/>
      <c r="EXK37" s="123"/>
      <c r="EXL37" s="123"/>
      <c r="EXM37" s="123"/>
      <c r="EXN37" s="123"/>
      <c r="EXO37" s="123"/>
      <c r="EXP37" s="123"/>
      <c r="EXQ37" s="123"/>
      <c r="EXR37" s="123"/>
      <c r="EXS37" s="123"/>
      <c r="EXT37" s="123"/>
      <c r="EXU37" s="123"/>
      <c r="EXV37" s="123"/>
      <c r="EXW37" s="123"/>
      <c r="EXX37" s="123"/>
      <c r="EXY37" s="123"/>
      <c r="EXZ37" s="123"/>
      <c r="EYA37" s="123"/>
      <c r="EYB37" s="123"/>
      <c r="EYC37" s="123"/>
      <c r="EYD37" s="123"/>
      <c r="EYE37" s="123"/>
      <c r="EYF37" s="123"/>
      <c r="EYG37" s="123"/>
      <c r="EYH37" s="123"/>
      <c r="EYI37" s="123"/>
      <c r="EYJ37" s="123"/>
      <c r="EYK37" s="123"/>
      <c r="EYL37" s="123"/>
      <c r="EYM37" s="123"/>
      <c r="EYN37" s="123"/>
      <c r="EYO37" s="123"/>
      <c r="EYP37" s="123"/>
      <c r="EYQ37" s="123"/>
      <c r="EYR37" s="123"/>
      <c r="EYS37" s="123"/>
      <c r="EYT37" s="123"/>
      <c r="EYU37" s="123"/>
      <c r="EYV37" s="123"/>
      <c r="EYW37" s="123"/>
      <c r="EYX37" s="123"/>
      <c r="EYY37" s="123"/>
      <c r="EYZ37" s="123"/>
      <c r="EZA37" s="123"/>
      <c r="EZB37" s="123"/>
      <c r="EZC37" s="123"/>
      <c r="EZD37" s="123"/>
      <c r="EZE37" s="123"/>
      <c r="EZF37" s="123"/>
      <c r="EZG37" s="123"/>
      <c r="EZH37" s="123"/>
      <c r="EZI37" s="123"/>
      <c r="EZJ37" s="123"/>
      <c r="EZK37" s="123"/>
      <c r="EZL37" s="123"/>
      <c r="EZM37" s="123"/>
      <c r="EZN37" s="123"/>
      <c r="EZO37" s="123"/>
      <c r="EZP37" s="123"/>
      <c r="EZQ37" s="123"/>
      <c r="EZR37" s="123"/>
      <c r="EZS37" s="123"/>
      <c r="EZT37" s="123"/>
      <c r="EZU37" s="123"/>
      <c r="EZV37" s="123"/>
      <c r="EZW37" s="123"/>
      <c r="EZX37" s="123"/>
      <c r="EZY37" s="123"/>
      <c r="EZZ37" s="123"/>
      <c r="FAA37" s="123"/>
      <c r="FAB37" s="123"/>
      <c r="FAC37" s="123"/>
      <c r="FAD37" s="123"/>
      <c r="FAE37" s="123"/>
      <c r="FAF37" s="123"/>
      <c r="FAG37" s="123"/>
      <c r="FAH37" s="123"/>
      <c r="FAI37" s="123"/>
      <c r="FAJ37" s="123"/>
      <c r="FAK37" s="123"/>
      <c r="FAL37" s="123"/>
      <c r="FAM37" s="123"/>
      <c r="FAN37" s="123"/>
      <c r="FAO37" s="123"/>
      <c r="FAP37" s="123"/>
      <c r="FAQ37" s="123"/>
      <c r="FAR37" s="123"/>
      <c r="FAS37" s="123"/>
      <c r="FAT37" s="123"/>
      <c r="FAU37" s="123"/>
      <c r="FAV37" s="123"/>
      <c r="FAW37" s="123"/>
      <c r="FAX37" s="123"/>
      <c r="FAY37" s="123"/>
      <c r="FAZ37" s="123"/>
      <c r="FBA37" s="123"/>
      <c r="FBB37" s="123"/>
      <c r="FBC37" s="123"/>
      <c r="FBD37" s="123"/>
      <c r="FBE37" s="123"/>
      <c r="FBF37" s="123"/>
      <c r="FBG37" s="123"/>
      <c r="FBH37" s="123"/>
      <c r="FBI37" s="123"/>
      <c r="FBJ37" s="123"/>
      <c r="FBK37" s="123"/>
      <c r="FBL37" s="123"/>
      <c r="FBM37" s="123"/>
      <c r="FBN37" s="123"/>
      <c r="FBO37" s="123"/>
      <c r="FBP37" s="123"/>
      <c r="FBQ37" s="123"/>
      <c r="FBR37" s="123"/>
      <c r="FBS37" s="123"/>
      <c r="FBT37" s="123"/>
      <c r="FBU37" s="123"/>
      <c r="FBV37" s="123"/>
      <c r="FBW37" s="123"/>
      <c r="FBX37" s="123"/>
      <c r="FBY37" s="123"/>
      <c r="FBZ37" s="123"/>
      <c r="FCA37" s="123"/>
      <c r="FCB37" s="123"/>
      <c r="FCC37" s="123"/>
      <c r="FCD37" s="123"/>
      <c r="FCE37" s="123"/>
      <c r="FCF37" s="123"/>
      <c r="FCG37" s="123"/>
      <c r="FCH37" s="123"/>
      <c r="FCI37" s="123"/>
      <c r="FCJ37" s="123"/>
      <c r="FCK37" s="123"/>
      <c r="FCL37" s="123"/>
      <c r="FCM37" s="123"/>
      <c r="FCN37" s="123"/>
      <c r="FCO37" s="123"/>
      <c r="FCP37" s="123"/>
      <c r="FCQ37" s="123"/>
      <c r="FCR37" s="123"/>
      <c r="FCS37" s="123"/>
      <c r="FCT37" s="123"/>
      <c r="FCU37" s="123"/>
      <c r="FCV37" s="123"/>
      <c r="FCW37" s="123"/>
      <c r="FCX37" s="123"/>
      <c r="FCY37" s="123"/>
      <c r="FCZ37" s="123"/>
      <c r="FDA37" s="123"/>
      <c r="FDB37" s="123"/>
      <c r="FDC37" s="123"/>
      <c r="FDD37" s="123"/>
      <c r="FDE37" s="123"/>
      <c r="FDF37" s="123"/>
      <c r="FDG37" s="123"/>
      <c r="FDH37" s="123"/>
      <c r="FDI37" s="123"/>
      <c r="FDJ37" s="123"/>
      <c r="FDK37" s="123"/>
      <c r="FDL37" s="123"/>
      <c r="FDM37" s="123"/>
      <c r="FDN37" s="123"/>
      <c r="FDO37" s="123"/>
      <c r="FDP37" s="123"/>
      <c r="FDQ37" s="123"/>
      <c r="FDR37" s="123"/>
      <c r="FDS37" s="123"/>
      <c r="FDT37" s="123"/>
      <c r="FDU37" s="123"/>
      <c r="FDV37" s="123"/>
      <c r="FDW37" s="123"/>
      <c r="FDX37" s="123"/>
      <c r="FDY37" s="123"/>
      <c r="FDZ37" s="123"/>
      <c r="FEA37" s="123"/>
      <c r="FEB37" s="123"/>
      <c r="FEC37" s="123"/>
      <c r="FED37" s="123"/>
      <c r="FEE37" s="123"/>
      <c r="FEF37" s="123"/>
      <c r="FEG37" s="123"/>
      <c r="FEH37" s="123"/>
      <c r="FEI37" s="123"/>
      <c r="FEJ37" s="123"/>
      <c r="FEK37" s="123"/>
      <c r="FEL37" s="123"/>
      <c r="FEM37" s="123"/>
      <c r="FEN37" s="123"/>
      <c r="FEO37" s="123"/>
      <c r="FEP37" s="123"/>
      <c r="FEQ37" s="123"/>
      <c r="FER37" s="123"/>
      <c r="FES37" s="123"/>
      <c r="FET37" s="123"/>
      <c r="FEU37" s="123"/>
      <c r="FEV37" s="123"/>
      <c r="FEW37" s="123"/>
      <c r="FEX37" s="123"/>
      <c r="FEY37" s="123"/>
      <c r="FEZ37" s="123"/>
      <c r="FFA37" s="123"/>
      <c r="FFB37" s="123"/>
      <c r="FFC37" s="123"/>
      <c r="FFD37" s="123"/>
      <c r="FFE37" s="123"/>
      <c r="FFF37" s="123"/>
      <c r="FFG37" s="123"/>
      <c r="FFH37" s="123"/>
      <c r="FFI37" s="123"/>
      <c r="FFJ37" s="123"/>
      <c r="FFK37" s="123"/>
      <c r="FFL37" s="123"/>
      <c r="FFM37" s="123"/>
      <c r="FFN37" s="123"/>
      <c r="FFO37" s="123"/>
      <c r="FFP37" s="123"/>
      <c r="FFQ37" s="123"/>
      <c r="FFR37" s="123"/>
      <c r="FFS37" s="123"/>
      <c r="FFT37" s="123"/>
      <c r="FFU37" s="123"/>
      <c r="FFV37" s="123"/>
      <c r="FFW37" s="123"/>
      <c r="FFX37" s="123"/>
      <c r="FFY37" s="123"/>
      <c r="FFZ37" s="123"/>
      <c r="FGA37" s="123"/>
      <c r="FGB37" s="123"/>
      <c r="FGC37" s="123"/>
      <c r="FGD37" s="123"/>
      <c r="FGE37" s="123"/>
      <c r="FGF37" s="123"/>
      <c r="FGG37" s="123"/>
      <c r="FGH37" s="123"/>
      <c r="FGI37" s="123"/>
      <c r="FGJ37" s="123"/>
      <c r="FGK37" s="123"/>
      <c r="FGL37" s="123"/>
      <c r="FGM37" s="123"/>
      <c r="FGN37" s="123"/>
      <c r="FGO37" s="123"/>
      <c r="FGP37" s="123"/>
      <c r="FGQ37" s="123"/>
      <c r="FGR37" s="123"/>
      <c r="FGS37" s="123"/>
      <c r="FGT37" s="123"/>
      <c r="FGU37" s="123"/>
      <c r="FGV37" s="123"/>
      <c r="FGW37" s="123"/>
      <c r="FGX37" s="123"/>
      <c r="FGY37" s="123"/>
      <c r="FGZ37" s="123"/>
      <c r="FHA37" s="123"/>
      <c r="FHB37" s="123"/>
      <c r="FHC37" s="123"/>
      <c r="FHD37" s="123"/>
      <c r="FHE37" s="123"/>
      <c r="FHF37" s="123"/>
      <c r="FHG37" s="123"/>
      <c r="FHH37" s="123"/>
      <c r="FHI37" s="123"/>
      <c r="FHJ37" s="123"/>
      <c r="FHK37" s="123"/>
      <c r="FHL37" s="123"/>
      <c r="FHM37" s="123"/>
      <c r="FHN37" s="123"/>
      <c r="FHO37" s="123"/>
      <c r="FHP37" s="123"/>
      <c r="FHQ37" s="123"/>
      <c r="FHR37" s="123"/>
      <c r="FHS37" s="123"/>
      <c r="FHT37" s="123"/>
      <c r="FHU37" s="123"/>
      <c r="FHV37" s="123"/>
      <c r="FHW37" s="123"/>
      <c r="FHX37" s="123"/>
      <c r="FHY37" s="123"/>
      <c r="FHZ37" s="123"/>
      <c r="FIA37" s="123"/>
      <c r="FIB37" s="123"/>
      <c r="FIC37" s="123"/>
      <c r="FID37" s="123"/>
      <c r="FIE37" s="123"/>
      <c r="FIF37" s="123"/>
      <c r="FIG37" s="123"/>
      <c r="FIH37" s="123"/>
      <c r="FII37" s="123"/>
      <c r="FIJ37" s="123"/>
      <c r="FIK37" s="123"/>
      <c r="FIL37" s="123"/>
      <c r="FIM37" s="123"/>
      <c r="FIN37" s="123"/>
      <c r="FIO37" s="123"/>
      <c r="FIP37" s="123"/>
      <c r="FIQ37" s="123"/>
      <c r="FIR37" s="123"/>
      <c r="FIS37" s="123"/>
      <c r="FIT37" s="123"/>
      <c r="FIU37" s="123"/>
      <c r="FIV37" s="123"/>
      <c r="FIW37" s="123"/>
      <c r="FIX37" s="123"/>
      <c r="FIY37" s="123"/>
      <c r="FIZ37" s="123"/>
      <c r="FJA37" s="123"/>
      <c r="FJB37" s="123"/>
      <c r="FJC37" s="123"/>
      <c r="FJD37" s="123"/>
      <c r="FJE37" s="123"/>
      <c r="FJF37" s="123"/>
      <c r="FJG37" s="123"/>
      <c r="FJH37" s="123"/>
      <c r="FJI37" s="123"/>
      <c r="FJJ37" s="123"/>
      <c r="FJK37" s="123"/>
      <c r="FJL37" s="123"/>
      <c r="FJM37" s="123"/>
      <c r="FJN37" s="123"/>
      <c r="FJO37" s="123"/>
      <c r="FJP37" s="123"/>
      <c r="FJQ37" s="123"/>
      <c r="FJR37" s="123"/>
      <c r="FJS37" s="123"/>
      <c r="FJT37" s="123"/>
      <c r="FJU37" s="123"/>
      <c r="FJV37" s="123"/>
      <c r="FJW37" s="123"/>
      <c r="FJX37" s="123"/>
      <c r="FJY37" s="123"/>
      <c r="FJZ37" s="123"/>
      <c r="FKA37" s="123"/>
      <c r="FKB37" s="123"/>
      <c r="FKC37" s="123"/>
      <c r="FKD37" s="123"/>
      <c r="FKE37" s="123"/>
      <c r="FKF37" s="123"/>
      <c r="FKG37" s="123"/>
      <c r="FKH37" s="123"/>
      <c r="FKI37" s="123"/>
      <c r="FKJ37" s="123"/>
      <c r="FKK37" s="123"/>
      <c r="FKL37" s="123"/>
      <c r="FKM37" s="123"/>
      <c r="FKN37" s="123"/>
      <c r="FKO37" s="123"/>
      <c r="FKP37" s="123"/>
      <c r="FKQ37" s="123"/>
      <c r="FKR37" s="123"/>
      <c r="FKS37" s="123"/>
      <c r="FKT37" s="123"/>
      <c r="FKU37" s="123"/>
      <c r="FKV37" s="123"/>
      <c r="FKW37" s="123"/>
      <c r="FKX37" s="123"/>
      <c r="FKY37" s="123"/>
      <c r="FKZ37" s="123"/>
      <c r="FLA37" s="123"/>
      <c r="FLB37" s="123"/>
      <c r="FLC37" s="123"/>
      <c r="FLD37" s="123"/>
      <c r="FLE37" s="123"/>
      <c r="FLF37" s="123"/>
      <c r="FLG37" s="123"/>
      <c r="FLH37" s="123"/>
      <c r="FLI37" s="123"/>
      <c r="FLJ37" s="123"/>
      <c r="FLK37" s="123"/>
      <c r="FLL37" s="123"/>
      <c r="FLM37" s="123"/>
      <c r="FLN37" s="123"/>
      <c r="FLO37" s="123"/>
      <c r="FLP37" s="123"/>
      <c r="FLQ37" s="123"/>
      <c r="FLR37" s="123"/>
      <c r="FLS37" s="123"/>
      <c r="FLT37" s="123"/>
      <c r="FLU37" s="123"/>
      <c r="FLV37" s="123"/>
      <c r="FLW37" s="123"/>
      <c r="FLX37" s="123"/>
      <c r="FLY37" s="123"/>
      <c r="FLZ37" s="123"/>
      <c r="FMA37" s="123"/>
      <c r="FMB37" s="123"/>
      <c r="FMC37" s="123"/>
      <c r="FMD37" s="123"/>
      <c r="FME37" s="123"/>
      <c r="FMF37" s="123"/>
      <c r="FMG37" s="123"/>
      <c r="FMH37" s="123"/>
      <c r="FMI37" s="123"/>
      <c r="FMJ37" s="123"/>
      <c r="FMK37" s="123"/>
      <c r="FML37" s="123"/>
      <c r="FMM37" s="123"/>
      <c r="FMN37" s="123"/>
      <c r="FMO37" s="123"/>
      <c r="FMP37" s="123"/>
      <c r="FMQ37" s="123"/>
      <c r="FMR37" s="123"/>
      <c r="FMS37" s="123"/>
      <c r="FMT37" s="123"/>
      <c r="FMU37" s="123"/>
      <c r="FMV37" s="123"/>
      <c r="FMW37" s="123"/>
      <c r="FMX37" s="123"/>
      <c r="FMY37" s="123"/>
      <c r="FMZ37" s="123"/>
      <c r="FNA37" s="123"/>
      <c r="FNB37" s="123"/>
      <c r="FNC37" s="123"/>
      <c r="FND37" s="123"/>
      <c r="FNE37" s="123"/>
      <c r="FNF37" s="123"/>
      <c r="FNG37" s="123"/>
      <c r="FNH37" s="123"/>
      <c r="FNI37" s="123"/>
      <c r="FNJ37" s="123"/>
      <c r="FNK37" s="123"/>
      <c r="FNL37" s="123"/>
      <c r="FNM37" s="123"/>
      <c r="FNN37" s="123"/>
      <c r="FNO37" s="123"/>
      <c r="FNP37" s="123"/>
      <c r="FNQ37" s="123"/>
      <c r="FNR37" s="123"/>
      <c r="FNS37" s="123"/>
      <c r="FNT37" s="123"/>
      <c r="FNU37" s="123"/>
      <c r="FNV37" s="123"/>
      <c r="FNW37" s="123"/>
      <c r="FNX37" s="123"/>
      <c r="FNY37" s="123"/>
      <c r="FNZ37" s="123"/>
      <c r="FOA37" s="123"/>
      <c r="FOB37" s="123"/>
      <c r="FOC37" s="123"/>
      <c r="FOD37" s="123"/>
      <c r="FOE37" s="123"/>
      <c r="FOF37" s="123"/>
      <c r="FOG37" s="123"/>
      <c r="FOH37" s="123"/>
      <c r="FOI37" s="123"/>
      <c r="FOJ37" s="123"/>
      <c r="FOK37" s="123"/>
      <c r="FOL37" s="123"/>
      <c r="FOM37" s="123"/>
      <c r="FON37" s="123"/>
      <c r="FOO37" s="123"/>
      <c r="FOP37" s="123"/>
      <c r="FOQ37" s="123"/>
      <c r="FOR37" s="123"/>
      <c r="FOS37" s="123"/>
      <c r="FOT37" s="123"/>
      <c r="FOU37" s="123"/>
      <c r="FOV37" s="123"/>
      <c r="FOW37" s="123"/>
      <c r="FOX37" s="123"/>
      <c r="FOY37" s="123"/>
      <c r="FOZ37" s="123"/>
      <c r="FPA37" s="123"/>
      <c r="FPB37" s="123"/>
      <c r="FPC37" s="123"/>
      <c r="FPD37" s="123"/>
      <c r="FPE37" s="123"/>
      <c r="FPF37" s="123"/>
      <c r="FPG37" s="123"/>
      <c r="FPH37" s="123"/>
      <c r="FPI37" s="123"/>
      <c r="FPJ37" s="123"/>
      <c r="FPK37" s="123"/>
      <c r="FPL37" s="123"/>
      <c r="FPM37" s="123"/>
      <c r="FPN37" s="123"/>
      <c r="FPO37" s="123"/>
      <c r="FPP37" s="123"/>
      <c r="FPQ37" s="123"/>
      <c r="FPR37" s="123"/>
      <c r="FPS37" s="123"/>
      <c r="FPT37" s="123"/>
      <c r="FPU37" s="123"/>
      <c r="FPV37" s="123"/>
      <c r="FPW37" s="123"/>
      <c r="FPX37" s="123"/>
      <c r="FPY37" s="123"/>
      <c r="FPZ37" s="123"/>
      <c r="FQA37" s="123"/>
      <c r="FQB37" s="123"/>
      <c r="FQC37" s="123"/>
      <c r="FQD37" s="123"/>
      <c r="FQE37" s="123"/>
      <c r="FQF37" s="123"/>
      <c r="FQG37" s="123"/>
      <c r="FQH37" s="123"/>
      <c r="FQI37" s="123"/>
      <c r="FQJ37" s="123"/>
      <c r="FQK37" s="123"/>
      <c r="FQL37" s="123"/>
      <c r="FQM37" s="123"/>
      <c r="FQN37" s="123"/>
      <c r="FQO37" s="123"/>
      <c r="FQP37" s="123"/>
      <c r="FQQ37" s="123"/>
      <c r="FQR37" s="123"/>
      <c r="FQS37" s="123"/>
      <c r="FQT37" s="123"/>
      <c r="FQU37" s="123"/>
      <c r="FQV37" s="123"/>
      <c r="FQW37" s="123"/>
      <c r="FQX37" s="123"/>
      <c r="FQY37" s="123"/>
      <c r="FQZ37" s="123"/>
      <c r="FRA37" s="123"/>
      <c r="FRB37" s="123"/>
      <c r="FRC37" s="123"/>
      <c r="FRD37" s="123"/>
      <c r="FRE37" s="123"/>
      <c r="FRF37" s="123"/>
      <c r="FRG37" s="123"/>
      <c r="FRH37" s="123"/>
      <c r="FRI37" s="123"/>
      <c r="FRJ37" s="123"/>
      <c r="FRK37" s="123"/>
      <c r="FRL37" s="123"/>
      <c r="FRM37" s="123"/>
      <c r="FRN37" s="123"/>
      <c r="FRO37" s="123"/>
      <c r="FRP37" s="123"/>
      <c r="FRQ37" s="123"/>
      <c r="FRR37" s="123"/>
      <c r="FRS37" s="123"/>
      <c r="FRT37" s="123"/>
      <c r="FRU37" s="123"/>
      <c r="FRV37" s="123"/>
      <c r="FRW37" s="123"/>
      <c r="FRX37" s="123"/>
      <c r="FRY37" s="123"/>
      <c r="FRZ37" s="123"/>
      <c r="FSA37" s="123"/>
      <c r="FSB37" s="123"/>
      <c r="FSC37" s="123"/>
      <c r="FSD37" s="123"/>
      <c r="FSE37" s="123"/>
      <c r="FSF37" s="123"/>
      <c r="FSG37" s="123"/>
      <c r="FSH37" s="123"/>
      <c r="FSI37" s="123"/>
      <c r="FSJ37" s="123"/>
      <c r="FSK37" s="123"/>
      <c r="FSL37" s="123"/>
      <c r="FSM37" s="123"/>
      <c r="FSN37" s="123"/>
      <c r="FSO37" s="123"/>
      <c r="FSP37" s="123"/>
      <c r="FSQ37" s="123"/>
      <c r="FSR37" s="123"/>
      <c r="FSS37" s="123"/>
      <c r="FST37" s="123"/>
      <c r="FSU37" s="123"/>
      <c r="FSV37" s="123"/>
      <c r="FSW37" s="123"/>
      <c r="FSX37" s="123"/>
      <c r="FSY37" s="123"/>
      <c r="FSZ37" s="123"/>
      <c r="FTA37" s="123"/>
      <c r="FTB37" s="123"/>
      <c r="FTC37" s="123"/>
      <c r="FTD37" s="123"/>
      <c r="FTE37" s="123"/>
      <c r="FTF37" s="123"/>
      <c r="FTG37" s="123"/>
      <c r="FTH37" s="123"/>
      <c r="FTI37" s="123"/>
      <c r="FTJ37" s="123"/>
      <c r="FTK37" s="123"/>
      <c r="FTL37" s="123"/>
      <c r="FTM37" s="123"/>
      <c r="FTN37" s="123"/>
      <c r="FTO37" s="123"/>
      <c r="FTP37" s="123"/>
      <c r="FTQ37" s="123"/>
      <c r="FTR37" s="123"/>
      <c r="FTS37" s="123"/>
      <c r="FTT37" s="123"/>
      <c r="FTU37" s="123"/>
      <c r="FTV37" s="123"/>
      <c r="FTW37" s="123"/>
      <c r="FTX37" s="123"/>
      <c r="FTY37" s="123"/>
      <c r="FTZ37" s="123"/>
      <c r="FUA37" s="123"/>
      <c r="FUB37" s="123"/>
      <c r="FUC37" s="123"/>
      <c r="FUD37" s="123"/>
      <c r="FUE37" s="123"/>
      <c r="FUF37" s="123"/>
      <c r="FUG37" s="123"/>
      <c r="FUH37" s="123"/>
      <c r="FUI37" s="123"/>
      <c r="FUJ37" s="123"/>
      <c r="FUK37" s="123"/>
      <c r="FUL37" s="123"/>
      <c r="FUM37" s="123"/>
      <c r="FUN37" s="123"/>
      <c r="FUO37" s="123"/>
      <c r="FUP37" s="123"/>
      <c r="FUQ37" s="123"/>
      <c r="FUR37" s="123"/>
      <c r="FUS37" s="123"/>
      <c r="FUT37" s="123"/>
      <c r="FUU37" s="123"/>
      <c r="FUV37" s="123"/>
      <c r="FUW37" s="123"/>
      <c r="FUX37" s="123"/>
      <c r="FUY37" s="123"/>
      <c r="FUZ37" s="123"/>
      <c r="FVA37" s="123"/>
      <c r="FVB37" s="123"/>
      <c r="FVC37" s="123"/>
      <c r="FVD37" s="123"/>
      <c r="FVE37" s="123"/>
      <c r="FVF37" s="123"/>
      <c r="FVG37" s="123"/>
      <c r="FVH37" s="123"/>
      <c r="FVI37" s="123"/>
      <c r="FVJ37" s="123"/>
      <c r="FVK37" s="123"/>
      <c r="FVL37" s="123"/>
      <c r="FVM37" s="123"/>
      <c r="FVN37" s="123"/>
      <c r="FVO37" s="123"/>
      <c r="FVP37" s="123"/>
      <c r="FVQ37" s="123"/>
      <c r="FVR37" s="123"/>
      <c r="FVS37" s="123"/>
      <c r="FVT37" s="123"/>
      <c r="FVU37" s="123"/>
      <c r="FVV37" s="123"/>
      <c r="FVW37" s="123"/>
      <c r="FVX37" s="123"/>
      <c r="FVY37" s="123"/>
      <c r="FVZ37" s="123"/>
      <c r="FWA37" s="123"/>
      <c r="FWB37" s="123"/>
      <c r="FWC37" s="123"/>
      <c r="FWD37" s="123"/>
      <c r="FWE37" s="123"/>
      <c r="FWF37" s="123"/>
      <c r="FWG37" s="123"/>
      <c r="FWH37" s="123"/>
      <c r="FWI37" s="123"/>
      <c r="FWJ37" s="123"/>
      <c r="FWK37" s="123"/>
      <c r="FWL37" s="123"/>
      <c r="FWM37" s="123"/>
      <c r="FWN37" s="123"/>
      <c r="FWO37" s="123"/>
      <c r="FWP37" s="123"/>
      <c r="FWQ37" s="123"/>
      <c r="FWR37" s="123"/>
      <c r="FWS37" s="123"/>
      <c r="FWT37" s="123"/>
      <c r="FWU37" s="123"/>
      <c r="FWV37" s="123"/>
      <c r="FWW37" s="123"/>
      <c r="FWX37" s="123"/>
      <c r="FWY37" s="123"/>
      <c r="FWZ37" s="123"/>
      <c r="FXA37" s="123"/>
      <c r="FXB37" s="123"/>
      <c r="FXC37" s="123"/>
      <c r="FXD37" s="123"/>
      <c r="FXE37" s="123"/>
      <c r="FXF37" s="123"/>
      <c r="FXG37" s="123"/>
      <c r="FXH37" s="123"/>
      <c r="FXI37" s="123"/>
      <c r="FXJ37" s="123"/>
      <c r="FXK37" s="123"/>
      <c r="FXL37" s="123"/>
      <c r="FXM37" s="123"/>
      <c r="FXN37" s="123"/>
      <c r="FXO37" s="123"/>
      <c r="FXP37" s="123"/>
      <c r="FXQ37" s="123"/>
      <c r="FXR37" s="123"/>
      <c r="FXS37" s="123"/>
      <c r="FXT37" s="123"/>
      <c r="FXU37" s="123"/>
      <c r="FXV37" s="123"/>
      <c r="FXW37" s="123"/>
      <c r="FXX37" s="123"/>
      <c r="FXY37" s="123"/>
      <c r="FXZ37" s="123"/>
      <c r="FYA37" s="123"/>
      <c r="FYB37" s="123"/>
      <c r="FYC37" s="123"/>
      <c r="FYD37" s="123"/>
      <c r="FYE37" s="123"/>
      <c r="FYF37" s="123"/>
      <c r="FYG37" s="123"/>
      <c r="FYH37" s="123"/>
      <c r="FYI37" s="123"/>
      <c r="FYJ37" s="123"/>
      <c r="FYK37" s="123"/>
      <c r="FYL37" s="123"/>
      <c r="FYM37" s="123"/>
      <c r="FYN37" s="123"/>
      <c r="FYO37" s="123"/>
      <c r="FYP37" s="123"/>
      <c r="FYQ37" s="123"/>
      <c r="FYR37" s="123"/>
      <c r="FYS37" s="123"/>
      <c r="FYT37" s="123"/>
      <c r="FYU37" s="123"/>
      <c r="FYV37" s="123"/>
      <c r="FYW37" s="123"/>
      <c r="FYX37" s="123"/>
      <c r="FYY37" s="123"/>
      <c r="FYZ37" s="123"/>
      <c r="FZA37" s="123"/>
      <c r="FZB37" s="123"/>
      <c r="FZC37" s="123"/>
      <c r="FZD37" s="123"/>
      <c r="FZE37" s="123"/>
      <c r="FZF37" s="123"/>
      <c r="FZG37" s="123"/>
      <c r="FZH37" s="123"/>
      <c r="FZI37" s="123"/>
      <c r="FZJ37" s="123"/>
      <c r="FZK37" s="123"/>
      <c r="FZL37" s="123"/>
      <c r="FZM37" s="123"/>
      <c r="FZN37" s="123"/>
      <c r="FZO37" s="123"/>
      <c r="FZP37" s="123"/>
      <c r="FZQ37" s="123"/>
      <c r="FZR37" s="123"/>
      <c r="FZS37" s="123"/>
      <c r="FZT37" s="123"/>
      <c r="FZU37" s="123"/>
      <c r="FZV37" s="123"/>
      <c r="FZW37" s="123"/>
      <c r="FZX37" s="123"/>
      <c r="FZY37" s="123"/>
      <c r="FZZ37" s="123"/>
      <c r="GAA37" s="123"/>
      <c r="GAB37" s="123"/>
      <c r="GAC37" s="123"/>
      <c r="GAD37" s="123"/>
      <c r="GAE37" s="123"/>
      <c r="GAF37" s="123"/>
      <c r="GAG37" s="123"/>
      <c r="GAH37" s="123"/>
      <c r="GAI37" s="123"/>
      <c r="GAJ37" s="123"/>
      <c r="GAK37" s="123"/>
      <c r="GAL37" s="123"/>
      <c r="GAM37" s="123"/>
      <c r="GAN37" s="123"/>
      <c r="GAO37" s="123"/>
      <c r="GAP37" s="123"/>
      <c r="GAQ37" s="123"/>
      <c r="GAR37" s="123"/>
      <c r="GAS37" s="123"/>
      <c r="GAT37" s="123"/>
      <c r="GAU37" s="123"/>
      <c r="GAV37" s="123"/>
      <c r="GAW37" s="123"/>
      <c r="GAX37" s="123"/>
      <c r="GAY37" s="123"/>
      <c r="GAZ37" s="123"/>
      <c r="GBA37" s="123"/>
      <c r="GBB37" s="123"/>
      <c r="GBC37" s="123"/>
      <c r="GBD37" s="123"/>
      <c r="GBE37" s="123"/>
      <c r="GBF37" s="123"/>
      <c r="GBG37" s="123"/>
      <c r="GBH37" s="123"/>
      <c r="GBI37" s="123"/>
      <c r="GBJ37" s="123"/>
      <c r="GBK37" s="123"/>
      <c r="GBL37" s="123"/>
      <c r="GBM37" s="123"/>
      <c r="GBN37" s="123"/>
      <c r="GBO37" s="123"/>
      <c r="GBP37" s="123"/>
      <c r="GBQ37" s="123"/>
      <c r="GBR37" s="123"/>
      <c r="GBS37" s="123"/>
      <c r="GBT37" s="123"/>
      <c r="GBU37" s="123"/>
      <c r="GBV37" s="123"/>
      <c r="GBW37" s="123"/>
      <c r="GBX37" s="123"/>
      <c r="GBY37" s="123"/>
      <c r="GBZ37" s="123"/>
      <c r="GCA37" s="123"/>
      <c r="GCB37" s="123"/>
      <c r="GCC37" s="123"/>
      <c r="GCD37" s="123"/>
      <c r="GCE37" s="123"/>
      <c r="GCF37" s="123"/>
      <c r="GCG37" s="123"/>
      <c r="GCH37" s="123"/>
      <c r="GCI37" s="123"/>
      <c r="GCJ37" s="123"/>
      <c r="GCK37" s="123"/>
      <c r="GCL37" s="123"/>
      <c r="GCM37" s="123"/>
      <c r="GCN37" s="123"/>
      <c r="GCO37" s="123"/>
      <c r="GCP37" s="123"/>
      <c r="GCQ37" s="123"/>
      <c r="GCR37" s="123"/>
      <c r="GCS37" s="123"/>
      <c r="GCT37" s="123"/>
      <c r="GCU37" s="123"/>
      <c r="GCV37" s="123"/>
      <c r="GCW37" s="123"/>
      <c r="GCX37" s="123"/>
      <c r="GCY37" s="123"/>
      <c r="GCZ37" s="123"/>
      <c r="GDA37" s="123"/>
      <c r="GDB37" s="123"/>
      <c r="GDC37" s="123"/>
      <c r="GDD37" s="123"/>
      <c r="GDE37" s="123"/>
      <c r="GDF37" s="123"/>
      <c r="GDG37" s="123"/>
      <c r="GDH37" s="123"/>
      <c r="GDI37" s="123"/>
      <c r="GDJ37" s="123"/>
      <c r="GDK37" s="123"/>
      <c r="GDL37" s="123"/>
      <c r="GDM37" s="123"/>
      <c r="GDN37" s="123"/>
      <c r="GDO37" s="123"/>
      <c r="GDP37" s="123"/>
      <c r="GDQ37" s="123"/>
      <c r="GDR37" s="123"/>
      <c r="GDS37" s="123"/>
      <c r="GDT37" s="123"/>
      <c r="GDU37" s="123"/>
      <c r="GDV37" s="123"/>
      <c r="GDW37" s="123"/>
      <c r="GDX37" s="123"/>
      <c r="GDY37" s="123"/>
      <c r="GDZ37" s="123"/>
      <c r="GEA37" s="123"/>
      <c r="GEB37" s="123"/>
      <c r="GEC37" s="123"/>
      <c r="GED37" s="123"/>
      <c r="GEE37" s="123"/>
      <c r="GEF37" s="123"/>
      <c r="GEG37" s="123"/>
      <c r="GEH37" s="123"/>
      <c r="GEI37" s="123"/>
      <c r="GEJ37" s="123"/>
      <c r="GEK37" s="123"/>
      <c r="GEL37" s="123"/>
      <c r="GEM37" s="123"/>
      <c r="GEN37" s="123"/>
      <c r="GEO37" s="123"/>
      <c r="GEP37" s="123"/>
      <c r="GEQ37" s="123"/>
      <c r="GER37" s="123"/>
      <c r="GES37" s="123"/>
      <c r="GET37" s="123"/>
      <c r="GEU37" s="123"/>
      <c r="GEV37" s="123"/>
      <c r="GEW37" s="123"/>
      <c r="GEX37" s="123"/>
      <c r="GEY37" s="123"/>
      <c r="GEZ37" s="123"/>
      <c r="GFA37" s="123"/>
      <c r="GFB37" s="123"/>
      <c r="GFC37" s="123"/>
      <c r="GFD37" s="123"/>
      <c r="GFE37" s="123"/>
      <c r="GFF37" s="123"/>
      <c r="GFG37" s="123"/>
      <c r="GFH37" s="123"/>
      <c r="GFI37" s="123"/>
      <c r="GFJ37" s="123"/>
      <c r="GFK37" s="123"/>
      <c r="GFL37" s="123"/>
      <c r="GFM37" s="123"/>
      <c r="GFN37" s="123"/>
      <c r="GFO37" s="123"/>
      <c r="GFP37" s="123"/>
      <c r="GFQ37" s="123"/>
      <c r="GFR37" s="123"/>
      <c r="GFS37" s="123"/>
      <c r="GFT37" s="123"/>
      <c r="GFU37" s="123"/>
      <c r="GFV37" s="123"/>
      <c r="GFW37" s="123"/>
      <c r="GFX37" s="123"/>
      <c r="GFY37" s="123"/>
      <c r="GFZ37" s="123"/>
      <c r="GGA37" s="123"/>
      <c r="GGB37" s="123"/>
      <c r="GGC37" s="123"/>
      <c r="GGD37" s="123"/>
      <c r="GGE37" s="123"/>
      <c r="GGF37" s="123"/>
      <c r="GGG37" s="123"/>
      <c r="GGH37" s="123"/>
      <c r="GGI37" s="123"/>
      <c r="GGJ37" s="123"/>
      <c r="GGK37" s="123"/>
      <c r="GGL37" s="123"/>
      <c r="GGM37" s="123"/>
      <c r="GGN37" s="123"/>
      <c r="GGO37" s="123"/>
      <c r="GGP37" s="123"/>
      <c r="GGQ37" s="123"/>
      <c r="GGR37" s="123"/>
      <c r="GGS37" s="123"/>
      <c r="GGT37" s="123"/>
      <c r="GGU37" s="123"/>
      <c r="GGV37" s="123"/>
      <c r="GGW37" s="123"/>
      <c r="GGX37" s="123"/>
      <c r="GGY37" s="123"/>
      <c r="GGZ37" s="123"/>
      <c r="GHA37" s="123"/>
      <c r="GHB37" s="123"/>
      <c r="GHC37" s="123"/>
      <c r="GHD37" s="123"/>
      <c r="GHE37" s="123"/>
      <c r="GHF37" s="123"/>
      <c r="GHG37" s="123"/>
      <c r="GHH37" s="123"/>
      <c r="GHI37" s="123"/>
      <c r="GHJ37" s="123"/>
      <c r="GHK37" s="123"/>
      <c r="GHL37" s="123"/>
      <c r="GHM37" s="123"/>
      <c r="GHN37" s="123"/>
      <c r="GHO37" s="123"/>
      <c r="GHP37" s="123"/>
      <c r="GHQ37" s="123"/>
      <c r="GHR37" s="123"/>
      <c r="GHS37" s="123"/>
      <c r="GHT37" s="123"/>
      <c r="GHU37" s="123"/>
      <c r="GHV37" s="123"/>
      <c r="GHW37" s="123"/>
      <c r="GHX37" s="123"/>
      <c r="GHY37" s="123"/>
      <c r="GHZ37" s="123"/>
      <c r="GIA37" s="123"/>
      <c r="GIB37" s="123"/>
      <c r="GIC37" s="123"/>
      <c r="GID37" s="123"/>
      <c r="GIE37" s="123"/>
      <c r="GIF37" s="123"/>
      <c r="GIG37" s="123"/>
      <c r="GIH37" s="123"/>
      <c r="GII37" s="123"/>
      <c r="GIJ37" s="123"/>
      <c r="GIK37" s="123"/>
      <c r="GIL37" s="123"/>
      <c r="GIM37" s="123"/>
      <c r="GIN37" s="123"/>
      <c r="GIO37" s="123"/>
      <c r="GIP37" s="123"/>
      <c r="GIQ37" s="123"/>
      <c r="GIR37" s="123"/>
      <c r="GIS37" s="123"/>
      <c r="GIT37" s="123"/>
      <c r="GIU37" s="123"/>
      <c r="GIV37" s="123"/>
      <c r="GIW37" s="123"/>
      <c r="GIX37" s="123"/>
      <c r="GIY37" s="123"/>
      <c r="GIZ37" s="123"/>
      <c r="GJA37" s="123"/>
      <c r="GJB37" s="123"/>
      <c r="GJC37" s="123"/>
      <c r="GJD37" s="123"/>
      <c r="GJE37" s="123"/>
      <c r="GJF37" s="123"/>
      <c r="GJG37" s="123"/>
      <c r="GJH37" s="123"/>
      <c r="GJI37" s="123"/>
      <c r="GJJ37" s="123"/>
      <c r="GJK37" s="123"/>
      <c r="GJL37" s="123"/>
      <c r="GJM37" s="123"/>
      <c r="GJN37" s="123"/>
      <c r="GJO37" s="123"/>
      <c r="GJP37" s="123"/>
      <c r="GJQ37" s="123"/>
      <c r="GJR37" s="123"/>
      <c r="GJS37" s="123"/>
      <c r="GJT37" s="123"/>
      <c r="GJU37" s="123"/>
      <c r="GJV37" s="123"/>
      <c r="GJW37" s="123"/>
      <c r="GJX37" s="123"/>
      <c r="GJY37" s="123"/>
      <c r="GJZ37" s="123"/>
      <c r="GKA37" s="123"/>
      <c r="GKB37" s="123"/>
      <c r="GKC37" s="123"/>
      <c r="GKD37" s="123"/>
      <c r="GKE37" s="123"/>
      <c r="GKF37" s="123"/>
      <c r="GKG37" s="123"/>
      <c r="GKH37" s="123"/>
      <c r="GKI37" s="123"/>
      <c r="GKJ37" s="123"/>
      <c r="GKK37" s="123"/>
      <c r="GKL37" s="123"/>
      <c r="GKM37" s="123"/>
      <c r="GKN37" s="123"/>
      <c r="GKO37" s="123"/>
      <c r="GKP37" s="123"/>
      <c r="GKQ37" s="123"/>
      <c r="GKR37" s="123"/>
      <c r="GKS37" s="123"/>
      <c r="GKT37" s="123"/>
      <c r="GKU37" s="123"/>
      <c r="GKV37" s="123"/>
      <c r="GKW37" s="123"/>
      <c r="GKX37" s="123"/>
      <c r="GKY37" s="123"/>
      <c r="GKZ37" s="123"/>
      <c r="GLA37" s="123"/>
      <c r="GLB37" s="123"/>
      <c r="GLC37" s="123"/>
      <c r="GLD37" s="123"/>
      <c r="GLE37" s="123"/>
      <c r="GLF37" s="123"/>
      <c r="GLG37" s="123"/>
      <c r="GLH37" s="123"/>
      <c r="GLI37" s="123"/>
      <c r="GLJ37" s="123"/>
      <c r="GLK37" s="123"/>
      <c r="GLL37" s="123"/>
      <c r="GLM37" s="123"/>
      <c r="GLN37" s="123"/>
      <c r="GLO37" s="123"/>
      <c r="GLP37" s="123"/>
      <c r="GLQ37" s="123"/>
      <c r="GLR37" s="123"/>
      <c r="GLS37" s="123"/>
      <c r="GLT37" s="123"/>
      <c r="GLU37" s="123"/>
      <c r="GLV37" s="123"/>
      <c r="GLW37" s="123"/>
      <c r="GLX37" s="123"/>
      <c r="GLY37" s="123"/>
      <c r="GLZ37" s="123"/>
      <c r="GMA37" s="123"/>
      <c r="GMB37" s="123"/>
      <c r="GMC37" s="123"/>
      <c r="GMD37" s="123"/>
      <c r="GME37" s="123"/>
      <c r="GMF37" s="123"/>
      <c r="GMG37" s="123"/>
      <c r="GMH37" s="123"/>
      <c r="GMI37" s="123"/>
      <c r="GMJ37" s="123"/>
      <c r="GMK37" s="123"/>
      <c r="GML37" s="123"/>
      <c r="GMM37" s="123"/>
      <c r="GMN37" s="123"/>
      <c r="GMO37" s="123"/>
      <c r="GMP37" s="123"/>
      <c r="GMQ37" s="123"/>
      <c r="GMR37" s="123"/>
      <c r="GMS37" s="123"/>
      <c r="GMT37" s="123"/>
      <c r="GMU37" s="123"/>
      <c r="GMV37" s="123"/>
      <c r="GMW37" s="123"/>
      <c r="GMX37" s="123"/>
      <c r="GMY37" s="123"/>
      <c r="GMZ37" s="123"/>
      <c r="GNA37" s="123"/>
      <c r="GNB37" s="123"/>
      <c r="GNC37" s="123"/>
      <c r="GND37" s="123"/>
      <c r="GNE37" s="123"/>
      <c r="GNF37" s="123"/>
      <c r="GNG37" s="123"/>
      <c r="GNH37" s="123"/>
      <c r="GNI37" s="123"/>
      <c r="GNJ37" s="123"/>
      <c r="GNK37" s="123"/>
      <c r="GNL37" s="123"/>
      <c r="GNM37" s="123"/>
      <c r="GNN37" s="123"/>
      <c r="GNO37" s="123"/>
      <c r="GNP37" s="123"/>
      <c r="GNQ37" s="123"/>
      <c r="GNR37" s="123"/>
      <c r="GNS37" s="123"/>
      <c r="GNT37" s="123"/>
      <c r="GNU37" s="123"/>
      <c r="GNV37" s="123"/>
      <c r="GNW37" s="123"/>
      <c r="GNX37" s="123"/>
      <c r="GNY37" s="123"/>
      <c r="GNZ37" s="123"/>
      <c r="GOA37" s="123"/>
      <c r="GOB37" s="123"/>
      <c r="GOC37" s="123"/>
      <c r="GOD37" s="123"/>
      <c r="GOE37" s="123"/>
      <c r="GOF37" s="123"/>
      <c r="GOG37" s="123"/>
      <c r="GOH37" s="123"/>
      <c r="GOI37" s="123"/>
      <c r="GOJ37" s="123"/>
      <c r="GOK37" s="123"/>
      <c r="GOL37" s="123"/>
      <c r="GOM37" s="123"/>
      <c r="GON37" s="123"/>
      <c r="GOO37" s="123"/>
      <c r="GOP37" s="123"/>
      <c r="GOQ37" s="123"/>
      <c r="GOR37" s="123"/>
      <c r="GOS37" s="123"/>
      <c r="GOT37" s="123"/>
      <c r="GOU37" s="123"/>
      <c r="GOV37" s="123"/>
      <c r="GOW37" s="123"/>
      <c r="GOX37" s="123"/>
      <c r="GOY37" s="123"/>
      <c r="GOZ37" s="123"/>
      <c r="GPA37" s="123"/>
      <c r="GPB37" s="123"/>
      <c r="GPC37" s="123"/>
      <c r="GPD37" s="123"/>
      <c r="GPE37" s="123"/>
      <c r="GPF37" s="123"/>
      <c r="GPG37" s="123"/>
      <c r="GPH37" s="123"/>
      <c r="GPI37" s="123"/>
      <c r="GPJ37" s="123"/>
      <c r="GPK37" s="123"/>
      <c r="GPL37" s="123"/>
      <c r="GPM37" s="123"/>
      <c r="GPN37" s="123"/>
      <c r="GPO37" s="123"/>
      <c r="GPP37" s="123"/>
      <c r="GPQ37" s="123"/>
      <c r="GPR37" s="123"/>
      <c r="GPS37" s="123"/>
      <c r="GPT37" s="123"/>
      <c r="GPU37" s="123"/>
      <c r="GPV37" s="123"/>
      <c r="GPW37" s="123"/>
      <c r="GPX37" s="123"/>
      <c r="GPY37" s="123"/>
      <c r="GPZ37" s="123"/>
      <c r="GQA37" s="123"/>
      <c r="GQB37" s="123"/>
      <c r="GQC37" s="123"/>
      <c r="GQD37" s="123"/>
      <c r="GQE37" s="123"/>
      <c r="GQF37" s="123"/>
      <c r="GQG37" s="123"/>
      <c r="GQH37" s="123"/>
      <c r="GQI37" s="123"/>
      <c r="GQJ37" s="123"/>
      <c r="GQK37" s="123"/>
      <c r="GQL37" s="123"/>
      <c r="GQM37" s="123"/>
      <c r="GQN37" s="123"/>
      <c r="GQO37" s="123"/>
      <c r="GQP37" s="123"/>
      <c r="GQQ37" s="123"/>
      <c r="GQR37" s="123"/>
      <c r="GQS37" s="123"/>
      <c r="GQT37" s="123"/>
      <c r="GQU37" s="123"/>
      <c r="GQV37" s="123"/>
      <c r="GQW37" s="123"/>
      <c r="GQX37" s="123"/>
      <c r="GQY37" s="123"/>
      <c r="GQZ37" s="123"/>
      <c r="GRA37" s="123"/>
      <c r="GRB37" s="123"/>
      <c r="GRC37" s="123"/>
      <c r="GRD37" s="123"/>
      <c r="GRE37" s="123"/>
      <c r="GRF37" s="123"/>
      <c r="GRG37" s="123"/>
      <c r="GRH37" s="123"/>
      <c r="GRI37" s="123"/>
      <c r="GRJ37" s="123"/>
      <c r="GRK37" s="123"/>
      <c r="GRL37" s="123"/>
      <c r="GRM37" s="123"/>
      <c r="GRN37" s="123"/>
      <c r="GRO37" s="123"/>
      <c r="GRP37" s="123"/>
      <c r="GRQ37" s="123"/>
      <c r="GRR37" s="123"/>
      <c r="GRS37" s="123"/>
      <c r="GRT37" s="123"/>
      <c r="GRU37" s="123"/>
      <c r="GRV37" s="123"/>
      <c r="GRW37" s="123"/>
      <c r="GRX37" s="123"/>
      <c r="GRY37" s="123"/>
      <c r="GRZ37" s="123"/>
      <c r="GSA37" s="123"/>
      <c r="GSB37" s="123"/>
      <c r="GSC37" s="123"/>
      <c r="GSD37" s="123"/>
      <c r="GSE37" s="123"/>
      <c r="GSF37" s="123"/>
      <c r="GSG37" s="123"/>
      <c r="GSH37" s="123"/>
      <c r="GSI37" s="123"/>
      <c r="GSJ37" s="123"/>
      <c r="GSK37" s="123"/>
      <c r="GSL37" s="123"/>
      <c r="GSM37" s="123"/>
      <c r="GSN37" s="123"/>
      <c r="GSO37" s="123"/>
      <c r="GSP37" s="123"/>
      <c r="GSQ37" s="123"/>
      <c r="GSR37" s="123"/>
      <c r="GSS37" s="123"/>
      <c r="GST37" s="123"/>
      <c r="GSU37" s="123"/>
      <c r="GSV37" s="123"/>
      <c r="GSW37" s="123"/>
      <c r="GSX37" s="123"/>
      <c r="GSY37" s="123"/>
      <c r="GSZ37" s="123"/>
      <c r="GTA37" s="123"/>
      <c r="GTB37" s="123"/>
      <c r="GTC37" s="123"/>
      <c r="GTD37" s="123"/>
      <c r="GTE37" s="123"/>
      <c r="GTF37" s="123"/>
      <c r="GTG37" s="123"/>
      <c r="GTH37" s="123"/>
      <c r="GTI37" s="123"/>
      <c r="GTJ37" s="123"/>
      <c r="GTK37" s="123"/>
      <c r="GTL37" s="123"/>
      <c r="GTM37" s="123"/>
      <c r="GTN37" s="123"/>
      <c r="GTO37" s="123"/>
      <c r="GTP37" s="123"/>
      <c r="GTQ37" s="123"/>
      <c r="GTR37" s="123"/>
      <c r="GTS37" s="123"/>
      <c r="GTT37" s="123"/>
      <c r="GTU37" s="123"/>
      <c r="GTV37" s="123"/>
      <c r="GTW37" s="123"/>
      <c r="GTX37" s="123"/>
      <c r="GTY37" s="123"/>
      <c r="GTZ37" s="123"/>
      <c r="GUA37" s="123"/>
      <c r="GUB37" s="123"/>
      <c r="GUC37" s="123"/>
      <c r="GUD37" s="123"/>
      <c r="GUE37" s="123"/>
      <c r="GUF37" s="123"/>
      <c r="GUG37" s="123"/>
      <c r="GUH37" s="123"/>
      <c r="GUI37" s="123"/>
      <c r="GUJ37" s="123"/>
      <c r="GUK37" s="123"/>
      <c r="GUL37" s="123"/>
      <c r="GUM37" s="123"/>
      <c r="GUN37" s="123"/>
      <c r="GUO37" s="123"/>
      <c r="GUP37" s="123"/>
      <c r="GUQ37" s="123"/>
      <c r="GUR37" s="123"/>
      <c r="GUS37" s="123"/>
      <c r="GUT37" s="123"/>
      <c r="GUU37" s="123"/>
      <c r="GUV37" s="123"/>
      <c r="GUW37" s="123"/>
      <c r="GUX37" s="123"/>
      <c r="GUY37" s="123"/>
      <c r="GUZ37" s="123"/>
      <c r="GVA37" s="123"/>
      <c r="GVB37" s="123"/>
      <c r="GVC37" s="123"/>
      <c r="GVD37" s="123"/>
      <c r="GVE37" s="123"/>
      <c r="GVF37" s="123"/>
      <c r="GVG37" s="123"/>
      <c r="GVH37" s="123"/>
      <c r="GVI37" s="123"/>
      <c r="GVJ37" s="123"/>
      <c r="GVK37" s="123"/>
      <c r="GVL37" s="123"/>
      <c r="GVM37" s="123"/>
      <c r="GVN37" s="123"/>
      <c r="GVO37" s="123"/>
      <c r="GVP37" s="123"/>
      <c r="GVQ37" s="123"/>
      <c r="GVR37" s="123"/>
      <c r="GVS37" s="123"/>
      <c r="GVT37" s="123"/>
      <c r="GVU37" s="123"/>
      <c r="GVV37" s="123"/>
      <c r="GVW37" s="123"/>
      <c r="GVX37" s="123"/>
      <c r="GVY37" s="123"/>
      <c r="GVZ37" s="123"/>
      <c r="GWA37" s="123"/>
      <c r="GWB37" s="123"/>
      <c r="GWC37" s="123"/>
      <c r="GWD37" s="123"/>
      <c r="GWE37" s="123"/>
      <c r="GWF37" s="123"/>
      <c r="GWG37" s="123"/>
      <c r="GWH37" s="123"/>
      <c r="GWI37" s="123"/>
      <c r="GWJ37" s="123"/>
      <c r="GWK37" s="123"/>
      <c r="GWL37" s="123"/>
      <c r="GWM37" s="123"/>
      <c r="GWN37" s="123"/>
      <c r="GWO37" s="123"/>
      <c r="GWP37" s="123"/>
      <c r="GWQ37" s="123"/>
      <c r="GWR37" s="123"/>
      <c r="GWS37" s="123"/>
      <c r="GWT37" s="123"/>
      <c r="GWU37" s="123"/>
      <c r="GWV37" s="123"/>
      <c r="GWW37" s="123"/>
      <c r="GWX37" s="123"/>
      <c r="GWY37" s="123"/>
      <c r="GWZ37" s="123"/>
      <c r="GXA37" s="123"/>
      <c r="GXB37" s="123"/>
      <c r="GXC37" s="123"/>
      <c r="GXD37" s="123"/>
      <c r="GXE37" s="123"/>
      <c r="GXF37" s="123"/>
      <c r="GXG37" s="123"/>
      <c r="GXH37" s="123"/>
      <c r="GXI37" s="123"/>
      <c r="GXJ37" s="123"/>
      <c r="GXK37" s="123"/>
      <c r="GXL37" s="123"/>
      <c r="GXM37" s="123"/>
      <c r="GXN37" s="123"/>
      <c r="GXO37" s="123"/>
      <c r="GXP37" s="123"/>
      <c r="GXQ37" s="123"/>
      <c r="GXR37" s="123"/>
      <c r="GXS37" s="123"/>
      <c r="GXT37" s="123"/>
      <c r="GXU37" s="123"/>
      <c r="GXV37" s="123"/>
      <c r="GXW37" s="123"/>
      <c r="GXX37" s="123"/>
      <c r="GXY37" s="123"/>
      <c r="GXZ37" s="123"/>
      <c r="GYA37" s="123"/>
      <c r="GYB37" s="123"/>
      <c r="GYC37" s="123"/>
      <c r="GYD37" s="123"/>
      <c r="GYE37" s="123"/>
      <c r="GYF37" s="123"/>
      <c r="GYG37" s="123"/>
      <c r="GYH37" s="123"/>
      <c r="GYI37" s="123"/>
      <c r="GYJ37" s="123"/>
      <c r="GYK37" s="123"/>
      <c r="GYL37" s="123"/>
      <c r="GYM37" s="123"/>
      <c r="GYN37" s="123"/>
      <c r="GYO37" s="123"/>
      <c r="GYP37" s="123"/>
      <c r="GYQ37" s="123"/>
      <c r="GYR37" s="123"/>
      <c r="GYS37" s="123"/>
      <c r="GYT37" s="123"/>
      <c r="GYU37" s="123"/>
      <c r="GYV37" s="123"/>
      <c r="GYW37" s="123"/>
      <c r="GYX37" s="123"/>
      <c r="GYY37" s="123"/>
      <c r="GYZ37" s="123"/>
      <c r="GZA37" s="123"/>
      <c r="GZB37" s="123"/>
      <c r="GZC37" s="123"/>
      <c r="GZD37" s="123"/>
      <c r="GZE37" s="123"/>
      <c r="GZF37" s="123"/>
      <c r="GZG37" s="123"/>
      <c r="GZH37" s="123"/>
      <c r="GZI37" s="123"/>
      <c r="GZJ37" s="123"/>
      <c r="GZK37" s="123"/>
      <c r="GZL37" s="123"/>
      <c r="GZM37" s="123"/>
      <c r="GZN37" s="123"/>
      <c r="GZO37" s="123"/>
      <c r="GZP37" s="123"/>
      <c r="GZQ37" s="123"/>
      <c r="GZR37" s="123"/>
      <c r="GZS37" s="123"/>
      <c r="GZT37" s="123"/>
      <c r="GZU37" s="123"/>
      <c r="GZV37" s="123"/>
      <c r="GZW37" s="123"/>
      <c r="GZX37" s="123"/>
      <c r="GZY37" s="123"/>
      <c r="GZZ37" s="123"/>
      <c r="HAA37" s="123"/>
      <c r="HAB37" s="123"/>
      <c r="HAC37" s="123"/>
      <c r="HAD37" s="123"/>
      <c r="HAE37" s="123"/>
      <c r="HAF37" s="123"/>
      <c r="HAG37" s="123"/>
      <c r="HAH37" s="123"/>
      <c r="HAI37" s="123"/>
      <c r="HAJ37" s="123"/>
      <c r="HAK37" s="123"/>
      <c r="HAL37" s="123"/>
      <c r="HAM37" s="123"/>
      <c r="HAN37" s="123"/>
      <c r="HAO37" s="123"/>
      <c r="HAP37" s="123"/>
      <c r="HAQ37" s="123"/>
      <c r="HAR37" s="123"/>
      <c r="HAS37" s="123"/>
      <c r="HAT37" s="123"/>
      <c r="HAU37" s="123"/>
      <c r="HAV37" s="123"/>
      <c r="HAW37" s="123"/>
      <c r="HAX37" s="123"/>
      <c r="HAY37" s="123"/>
      <c r="HAZ37" s="123"/>
      <c r="HBA37" s="123"/>
      <c r="HBB37" s="123"/>
      <c r="HBC37" s="123"/>
      <c r="HBD37" s="123"/>
      <c r="HBE37" s="123"/>
      <c r="HBF37" s="123"/>
      <c r="HBG37" s="123"/>
      <c r="HBH37" s="123"/>
      <c r="HBI37" s="123"/>
      <c r="HBJ37" s="123"/>
      <c r="HBK37" s="123"/>
      <c r="HBL37" s="123"/>
      <c r="HBM37" s="123"/>
      <c r="HBN37" s="123"/>
      <c r="HBO37" s="123"/>
      <c r="HBP37" s="123"/>
      <c r="HBQ37" s="123"/>
      <c r="HBR37" s="123"/>
      <c r="HBS37" s="123"/>
      <c r="HBT37" s="123"/>
      <c r="HBU37" s="123"/>
      <c r="HBV37" s="123"/>
      <c r="HBW37" s="123"/>
      <c r="HBX37" s="123"/>
      <c r="HBY37" s="123"/>
      <c r="HBZ37" s="123"/>
      <c r="HCA37" s="123"/>
      <c r="HCB37" s="123"/>
      <c r="HCC37" s="123"/>
      <c r="HCD37" s="123"/>
      <c r="HCE37" s="123"/>
      <c r="HCF37" s="123"/>
      <c r="HCG37" s="123"/>
      <c r="HCH37" s="123"/>
      <c r="HCI37" s="123"/>
      <c r="HCJ37" s="123"/>
      <c r="HCK37" s="123"/>
      <c r="HCL37" s="123"/>
      <c r="HCM37" s="123"/>
      <c r="HCN37" s="123"/>
      <c r="HCO37" s="123"/>
      <c r="HCP37" s="123"/>
      <c r="HCQ37" s="123"/>
      <c r="HCR37" s="123"/>
      <c r="HCS37" s="123"/>
      <c r="HCT37" s="123"/>
      <c r="HCU37" s="123"/>
      <c r="HCV37" s="123"/>
      <c r="HCW37" s="123"/>
      <c r="HCX37" s="123"/>
      <c r="HCY37" s="123"/>
      <c r="HCZ37" s="123"/>
      <c r="HDA37" s="123"/>
      <c r="HDB37" s="123"/>
      <c r="HDC37" s="123"/>
      <c r="HDD37" s="123"/>
      <c r="HDE37" s="123"/>
      <c r="HDF37" s="123"/>
      <c r="HDG37" s="123"/>
      <c r="HDH37" s="123"/>
      <c r="HDI37" s="123"/>
      <c r="HDJ37" s="123"/>
      <c r="HDK37" s="123"/>
      <c r="HDL37" s="123"/>
      <c r="HDM37" s="123"/>
      <c r="HDN37" s="123"/>
      <c r="HDO37" s="123"/>
      <c r="HDP37" s="123"/>
      <c r="HDQ37" s="123"/>
      <c r="HDR37" s="123"/>
      <c r="HDS37" s="123"/>
      <c r="HDT37" s="123"/>
      <c r="HDU37" s="123"/>
      <c r="HDV37" s="123"/>
      <c r="HDW37" s="123"/>
      <c r="HDX37" s="123"/>
      <c r="HDY37" s="123"/>
      <c r="HDZ37" s="123"/>
      <c r="HEA37" s="123"/>
      <c r="HEB37" s="123"/>
      <c r="HEC37" s="123"/>
      <c r="HED37" s="123"/>
      <c r="HEE37" s="123"/>
      <c r="HEF37" s="123"/>
      <c r="HEG37" s="123"/>
      <c r="HEH37" s="123"/>
      <c r="HEI37" s="123"/>
      <c r="HEJ37" s="123"/>
      <c r="HEK37" s="123"/>
      <c r="HEL37" s="123"/>
      <c r="HEM37" s="123"/>
      <c r="HEN37" s="123"/>
      <c r="HEO37" s="123"/>
      <c r="HEP37" s="123"/>
      <c r="HEQ37" s="123"/>
      <c r="HER37" s="123"/>
      <c r="HES37" s="123"/>
      <c r="HET37" s="123"/>
      <c r="HEU37" s="123"/>
      <c r="HEV37" s="123"/>
      <c r="HEW37" s="123"/>
      <c r="HEX37" s="123"/>
      <c r="HEY37" s="123"/>
      <c r="HEZ37" s="123"/>
      <c r="HFA37" s="123"/>
      <c r="HFB37" s="123"/>
      <c r="HFC37" s="123"/>
      <c r="HFD37" s="123"/>
      <c r="HFE37" s="123"/>
      <c r="HFF37" s="123"/>
      <c r="HFG37" s="123"/>
      <c r="HFH37" s="123"/>
      <c r="HFI37" s="123"/>
      <c r="HFJ37" s="123"/>
      <c r="HFK37" s="123"/>
      <c r="HFL37" s="123"/>
      <c r="HFM37" s="123"/>
      <c r="HFN37" s="123"/>
      <c r="HFO37" s="123"/>
      <c r="HFP37" s="123"/>
      <c r="HFQ37" s="123"/>
      <c r="HFR37" s="123"/>
      <c r="HFS37" s="123"/>
      <c r="HFT37" s="123"/>
      <c r="HFU37" s="123"/>
      <c r="HFV37" s="123"/>
      <c r="HFW37" s="123"/>
      <c r="HFX37" s="123"/>
      <c r="HFY37" s="123"/>
      <c r="HFZ37" s="123"/>
      <c r="HGA37" s="123"/>
      <c r="HGB37" s="123"/>
      <c r="HGC37" s="123"/>
      <c r="HGD37" s="123"/>
      <c r="HGE37" s="123"/>
      <c r="HGF37" s="123"/>
      <c r="HGG37" s="123"/>
      <c r="HGH37" s="123"/>
      <c r="HGI37" s="123"/>
      <c r="HGJ37" s="123"/>
      <c r="HGK37" s="123"/>
      <c r="HGL37" s="123"/>
      <c r="HGM37" s="123"/>
      <c r="HGN37" s="123"/>
      <c r="HGO37" s="123"/>
      <c r="HGP37" s="123"/>
      <c r="HGQ37" s="123"/>
      <c r="HGR37" s="123"/>
      <c r="HGS37" s="123"/>
      <c r="HGT37" s="123"/>
      <c r="HGU37" s="123"/>
      <c r="HGV37" s="123"/>
      <c r="HGW37" s="123"/>
      <c r="HGX37" s="123"/>
      <c r="HGY37" s="123"/>
      <c r="HGZ37" s="123"/>
      <c r="HHA37" s="123"/>
      <c r="HHB37" s="123"/>
      <c r="HHC37" s="123"/>
      <c r="HHD37" s="123"/>
      <c r="HHE37" s="123"/>
      <c r="HHF37" s="123"/>
      <c r="HHG37" s="123"/>
      <c r="HHH37" s="123"/>
      <c r="HHI37" s="123"/>
      <c r="HHJ37" s="123"/>
      <c r="HHK37" s="123"/>
      <c r="HHL37" s="123"/>
      <c r="HHM37" s="123"/>
      <c r="HHN37" s="123"/>
      <c r="HHO37" s="123"/>
      <c r="HHP37" s="123"/>
      <c r="HHQ37" s="123"/>
      <c r="HHR37" s="123"/>
      <c r="HHS37" s="123"/>
      <c r="HHT37" s="123"/>
      <c r="HHU37" s="123"/>
      <c r="HHV37" s="123"/>
      <c r="HHW37" s="123"/>
      <c r="HHX37" s="123"/>
      <c r="HHY37" s="123"/>
      <c r="HHZ37" s="123"/>
      <c r="HIA37" s="123"/>
      <c r="HIB37" s="123"/>
      <c r="HIC37" s="123"/>
      <c r="HID37" s="123"/>
      <c r="HIE37" s="123"/>
      <c r="HIF37" s="123"/>
      <c r="HIG37" s="123"/>
      <c r="HIH37" s="123"/>
      <c r="HII37" s="123"/>
      <c r="HIJ37" s="123"/>
      <c r="HIK37" s="123"/>
      <c r="HIL37" s="123"/>
      <c r="HIM37" s="123"/>
      <c r="HIN37" s="123"/>
      <c r="HIO37" s="123"/>
      <c r="HIP37" s="123"/>
      <c r="HIQ37" s="123"/>
      <c r="HIR37" s="123"/>
      <c r="HIS37" s="123"/>
      <c r="HIT37" s="123"/>
      <c r="HIU37" s="123"/>
      <c r="HIV37" s="123"/>
      <c r="HIW37" s="123"/>
      <c r="HIX37" s="123"/>
      <c r="HIY37" s="123"/>
      <c r="HIZ37" s="123"/>
      <c r="HJA37" s="123"/>
      <c r="HJB37" s="123"/>
      <c r="HJC37" s="123"/>
      <c r="HJD37" s="123"/>
      <c r="HJE37" s="123"/>
      <c r="HJF37" s="123"/>
      <c r="HJG37" s="123"/>
      <c r="HJH37" s="123"/>
      <c r="HJI37" s="123"/>
      <c r="HJJ37" s="123"/>
      <c r="HJK37" s="123"/>
      <c r="HJL37" s="123"/>
      <c r="HJM37" s="123"/>
      <c r="HJN37" s="123"/>
      <c r="HJO37" s="123"/>
      <c r="HJP37" s="123"/>
      <c r="HJQ37" s="123"/>
      <c r="HJR37" s="123"/>
      <c r="HJS37" s="123"/>
      <c r="HJT37" s="123"/>
      <c r="HJU37" s="123"/>
      <c r="HJV37" s="123"/>
      <c r="HJW37" s="123"/>
      <c r="HJX37" s="123"/>
      <c r="HJY37" s="123"/>
      <c r="HJZ37" s="123"/>
      <c r="HKA37" s="123"/>
      <c r="HKB37" s="123"/>
      <c r="HKC37" s="123"/>
      <c r="HKD37" s="123"/>
      <c r="HKE37" s="123"/>
      <c r="HKF37" s="123"/>
      <c r="HKG37" s="123"/>
      <c r="HKH37" s="123"/>
      <c r="HKI37" s="123"/>
      <c r="HKJ37" s="123"/>
      <c r="HKK37" s="123"/>
      <c r="HKL37" s="123"/>
      <c r="HKM37" s="123"/>
      <c r="HKN37" s="123"/>
      <c r="HKO37" s="123"/>
      <c r="HKP37" s="123"/>
      <c r="HKQ37" s="123"/>
      <c r="HKR37" s="123"/>
      <c r="HKS37" s="123"/>
      <c r="HKT37" s="123"/>
      <c r="HKU37" s="123"/>
      <c r="HKV37" s="123"/>
      <c r="HKW37" s="123"/>
      <c r="HKX37" s="123"/>
      <c r="HKY37" s="123"/>
      <c r="HKZ37" s="123"/>
      <c r="HLA37" s="123"/>
      <c r="HLB37" s="123"/>
      <c r="HLC37" s="123"/>
      <c r="HLD37" s="123"/>
      <c r="HLE37" s="123"/>
      <c r="HLF37" s="123"/>
      <c r="HLG37" s="123"/>
      <c r="HLH37" s="123"/>
      <c r="HLI37" s="123"/>
      <c r="HLJ37" s="123"/>
      <c r="HLK37" s="123"/>
      <c r="HLL37" s="123"/>
      <c r="HLM37" s="123"/>
      <c r="HLN37" s="123"/>
      <c r="HLO37" s="123"/>
      <c r="HLP37" s="123"/>
      <c r="HLQ37" s="123"/>
      <c r="HLR37" s="123"/>
      <c r="HLS37" s="123"/>
      <c r="HLT37" s="123"/>
      <c r="HLU37" s="123"/>
      <c r="HLV37" s="123"/>
      <c r="HLW37" s="123"/>
      <c r="HLX37" s="123"/>
      <c r="HLY37" s="123"/>
      <c r="HLZ37" s="123"/>
      <c r="HMA37" s="123"/>
      <c r="HMB37" s="123"/>
      <c r="HMC37" s="123"/>
      <c r="HMD37" s="123"/>
      <c r="HME37" s="123"/>
      <c r="HMF37" s="123"/>
      <c r="HMG37" s="123"/>
      <c r="HMH37" s="123"/>
      <c r="HMI37" s="123"/>
      <c r="HMJ37" s="123"/>
      <c r="HMK37" s="123"/>
      <c r="HML37" s="123"/>
      <c r="HMM37" s="123"/>
      <c r="HMN37" s="123"/>
      <c r="HMO37" s="123"/>
      <c r="HMP37" s="123"/>
      <c r="HMQ37" s="123"/>
      <c r="HMR37" s="123"/>
      <c r="HMS37" s="123"/>
      <c r="HMT37" s="123"/>
      <c r="HMU37" s="123"/>
      <c r="HMV37" s="123"/>
      <c r="HMW37" s="123"/>
      <c r="HMX37" s="123"/>
      <c r="HMY37" s="123"/>
      <c r="HMZ37" s="123"/>
      <c r="HNA37" s="123"/>
      <c r="HNB37" s="123"/>
      <c r="HNC37" s="123"/>
      <c r="HND37" s="123"/>
      <c r="HNE37" s="123"/>
      <c r="HNF37" s="123"/>
      <c r="HNG37" s="123"/>
      <c r="HNH37" s="123"/>
      <c r="HNI37" s="123"/>
      <c r="HNJ37" s="123"/>
      <c r="HNK37" s="123"/>
      <c r="HNL37" s="123"/>
      <c r="HNM37" s="123"/>
      <c r="HNN37" s="123"/>
      <c r="HNO37" s="123"/>
      <c r="HNP37" s="123"/>
      <c r="HNQ37" s="123"/>
      <c r="HNR37" s="123"/>
      <c r="HNS37" s="123"/>
      <c r="HNT37" s="123"/>
      <c r="HNU37" s="123"/>
      <c r="HNV37" s="123"/>
      <c r="HNW37" s="123"/>
      <c r="HNX37" s="123"/>
      <c r="HNY37" s="123"/>
      <c r="HNZ37" s="123"/>
      <c r="HOA37" s="123"/>
      <c r="HOB37" s="123"/>
      <c r="HOC37" s="123"/>
      <c r="HOD37" s="123"/>
      <c r="HOE37" s="123"/>
      <c r="HOF37" s="123"/>
      <c r="HOG37" s="123"/>
      <c r="HOH37" s="123"/>
      <c r="HOI37" s="123"/>
      <c r="HOJ37" s="123"/>
      <c r="HOK37" s="123"/>
      <c r="HOL37" s="123"/>
      <c r="HOM37" s="123"/>
      <c r="HON37" s="123"/>
      <c r="HOO37" s="123"/>
      <c r="HOP37" s="123"/>
      <c r="HOQ37" s="123"/>
      <c r="HOR37" s="123"/>
      <c r="HOS37" s="123"/>
      <c r="HOT37" s="123"/>
      <c r="HOU37" s="123"/>
      <c r="HOV37" s="123"/>
      <c r="HOW37" s="123"/>
      <c r="HOX37" s="123"/>
      <c r="HOY37" s="123"/>
      <c r="HOZ37" s="123"/>
      <c r="HPA37" s="123"/>
      <c r="HPB37" s="123"/>
      <c r="HPC37" s="123"/>
      <c r="HPD37" s="123"/>
      <c r="HPE37" s="123"/>
      <c r="HPF37" s="123"/>
      <c r="HPG37" s="123"/>
      <c r="HPH37" s="123"/>
      <c r="HPI37" s="123"/>
      <c r="HPJ37" s="123"/>
      <c r="HPK37" s="123"/>
      <c r="HPL37" s="123"/>
      <c r="HPM37" s="123"/>
      <c r="HPN37" s="123"/>
      <c r="HPO37" s="123"/>
      <c r="HPP37" s="123"/>
      <c r="HPQ37" s="123"/>
      <c r="HPR37" s="123"/>
      <c r="HPS37" s="123"/>
      <c r="HPT37" s="123"/>
      <c r="HPU37" s="123"/>
      <c r="HPV37" s="123"/>
      <c r="HPW37" s="123"/>
      <c r="HPX37" s="123"/>
      <c r="HPY37" s="123"/>
      <c r="HPZ37" s="123"/>
      <c r="HQA37" s="123"/>
      <c r="HQB37" s="123"/>
      <c r="HQC37" s="123"/>
      <c r="HQD37" s="123"/>
      <c r="HQE37" s="123"/>
      <c r="HQF37" s="123"/>
      <c r="HQG37" s="123"/>
      <c r="HQH37" s="123"/>
      <c r="HQI37" s="123"/>
      <c r="HQJ37" s="123"/>
      <c r="HQK37" s="123"/>
      <c r="HQL37" s="123"/>
      <c r="HQM37" s="123"/>
      <c r="HQN37" s="123"/>
      <c r="HQO37" s="123"/>
      <c r="HQP37" s="123"/>
      <c r="HQQ37" s="123"/>
      <c r="HQR37" s="123"/>
      <c r="HQS37" s="123"/>
      <c r="HQT37" s="123"/>
      <c r="HQU37" s="123"/>
      <c r="HQV37" s="123"/>
      <c r="HQW37" s="123"/>
      <c r="HQX37" s="123"/>
      <c r="HQY37" s="123"/>
      <c r="HQZ37" s="123"/>
      <c r="HRA37" s="123"/>
      <c r="HRB37" s="123"/>
      <c r="HRC37" s="123"/>
      <c r="HRD37" s="123"/>
      <c r="HRE37" s="123"/>
      <c r="HRF37" s="123"/>
      <c r="HRG37" s="123"/>
      <c r="HRH37" s="123"/>
      <c r="HRI37" s="123"/>
      <c r="HRJ37" s="123"/>
      <c r="HRK37" s="123"/>
      <c r="HRL37" s="123"/>
      <c r="HRM37" s="123"/>
      <c r="HRN37" s="123"/>
      <c r="HRO37" s="123"/>
      <c r="HRP37" s="123"/>
      <c r="HRQ37" s="123"/>
      <c r="HRR37" s="123"/>
      <c r="HRS37" s="123"/>
      <c r="HRT37" s="123"/>
      <c r="HRU37" s="123"/>
      <c r="HRV37" s="123"/>
      <c r="HRW37" s="123"/>
      <c r="HRX37" s="123"/>
      <c r="HRY37" s="123"/>
      <c r="HRZ37" s="123"/>
      <c r="HSA37" s="123"/>
      <c r="HSB37" s="123"/>
      <c r="HSC37" s="123"/>
      <c r="HSD37" s="123"/>
      <c r="HSE37" s="123"/>
      <c r="HSF37" s="123"/>
      <c r="HSG37" s="123"/>
      <c r="HSH37" s="123"/>
      <c r="HSI37" s="123"/>
      <c r="HSJ37" s="123"/>
      <c r="HSK37" s="123"/>
      <c r="HSL37" s="123"/>
      <c r="HSM37" s="123"/>
      <c r="HSN37" s="123"/>
      <c r="HSO37" s="123"/>
      <c r="HSP37" s="123"/>
      <c r="HSQ37" s="123"/>
      <c r="HSR37" s="123"/>
      <c r="HSS37" s="123"/>
      <c r="HST37" s="123"/>
      <c r="HSU37" s="123"/>
      <c r="HSV37" s="123"/>
      <c r="HSW37" s="123"/>
      <c r="HSX37" s="123"/>
      <c r="HSY37" s="123"/>
      <c r="HSZ37" s="123"/>
      <c r="HTA37" s="123"/>
      <c r="HTB37" s="123"/>
      <c r="HTC37" s="123"/>
      <c r="HTD37" s="123"/>
      <c r="HTE37" s="123"/>
      <c r="HTF37" s="123"/>
      <c r="HTG37" s="123"/>
      <c r="HTH37" s="123"/>
      <c r="HTI37" s="123"/>
      <c r="HTJ37" s="123"/>
      <c r="HTK37" s="123"/>
      <c r="HTL37" s="123"/>
      <c r="HTM37" s="123"/>
      <c r="HTN37" s="123"/>
      <c r="HTO37" s="123"/>
      <c r="HTP37" s="123"/>
      <c r="HTQ37" s="123"/>
      <c r="HTR37" s="123"/>
      <c r="HTS37" s="123"/>
      <c r="HTT37" s="123"/>
      <c r="HTU37" s="123"/>
      <c r="HTV37" s="123"/>
      <c r="HTW37" s="123"/>
      <c r="HTX37" s="123"/>
      <c r="HTY37" s="123"/>
      <c r="HTZ37" s="123"/>
      <c r="HUA37" s="123"/>
      <c r="HUB37" s="123"/>
      <c r="HUC37" s="123"/>
      <c r="HUD37" s="123"/>
      <c r="HUE37" s="123"/>
      <c r="HUF37" s="123"/>
      <c r="HUG37" s="123"/>
      <c r="HUH37" s="123"/>
      <c r="HUI37" s="123"/>
      <c r="HUJ37" s="123"/>
      <c r="HUK37" s="123"/>
      <c r="HUL37" s="123"/>
      <c r="HUM37" s="123"/>
      <c r="HUN37" s="123"/>
      <c r="HUO37" s="123"/>
      <c r="HUP37" s="123"/>
      <c r="HUQ37" s="123"/>
      <c r="HUR37" s="123"/>
      <c r="HUS37" s="123"/>
      <c r="HUT37" s="123"/>
      <c r="HUU37" s="123"/>
      <c r="HUV37" s="123"/>
      <c r="HUW37" s="123"/>
      <c r="HUX37" s="123"/>
      <c r="HUY37" s="123"/>
      <c r="HUZ37" s="123"/>
      <c r="HVA37" s="123"/>
      <c r="HVB37" s="123"/>
      <c r="HVC37" s="123"/>
      <c r="HVD37" s="123"/>
      <c r="HVE37" s="123"/>
      <c r="HVF37" s="123"/>
      <c r="HVG37" s="123"/>
      <c r="HVH37" s="123"/>
      <c r="HVI37" s="123"/>
      <c r="HVJ37" s="123"/>
      <c r="HVK37" s="123"/>
      <c r="HVL37" s="123"/>
      <c r="HVM37" s="123"/>
      <c r="HVN37" s="123"/>
      <c r="HVO37" s="123"/>
      <c r="HVP37" s="123"/>
      <c r="HVQ37" s="123"/>
      <c r="HVR37" s="123"/>
      <c r="HVS37" s="123"/>
      <c r="HVT37" s="123"/>
      <c r="HVU37" s="123"/>
      <c r="HVV37" s="123"/>
      <c r="HVW37" s="123"/>
      <c r="HVX37" s="123"/>
      <c r="HVY37" s="123"/>
      <c r="HVZ37" s="123"/>
      <c r="HWA37" s="123"/>
      <c r="HWB37" s="123"/>
      <c r="HWC37" s="123"/>
      <c r="HWD37" s="123"/>
      <c r="HWE37" s="123"/>
      <c r="HWF37" s="123"/>
      <c r="HWG37" s="123"/>
      <c r="HWH37" s="123"/>
      <c r="HWI37" s="123"/>
      <c r="HWJ37" s="123"/>
      <c r="HWK37" s="123"/>
      <c r="HWL37" s="123"/>
      <c r="HWM37" s="123"/>
      <c r="HWN37" s="123"/>
      <c r="HWO37" s="123"/>
      <c r="HWP37" s="123"/>
      <c r="HWQ37" s="123"/>
      <c r="HWR37" s="123"/>
      <c r="HWS37" s="123"/>
      <c r="HWT37" s="123"/>
      <c r="HWU37" s="123"/>
      <c r="HWV37" s="123"/>
      <c r="HWW37" s="123"/>
      <c r="HWX37" s="123"/>
      <c r="HWY37" s="123"/>
      <c r="HWZ37" s="123"/>
      <c r="HXA37" s="123"/>
      <c r="HXB37" s="123"/>
      <c r="HXC37" s="123"/>
      <c r="HXD37" s="123"/>
      <c r="HXE37" s="123"/>
      <c r="HXF37" s="123"/>
      <c r="HXG37" s="123"/>
      <c r="HXH37" s="123"/>
      <c r="HXI37" s="123"/>
      <c r="HXJ37" s="123"/>
      <c r="HXK37" s="123"/>
      <c r="HXL37" s="123"/>
      <c r="HXM37" s="123"/>
      <c r="HXN37" s="123"/>
      <c r="HXO37" s="123"/>
      <c r="HXP37" s="123"/>
      <c r="HXQ37" s="123"/>
      <c r="HXR37" s="123"/>
      <c r="HXS37" s="123"/>
      <c r="HXT37" s="123"/>
      <c r="HXU37" s="123"/>
      <c r="HXV37" s="123"/>
      <c r="HXW37" s="123"/>
      <c r="HXX37" s="123"/>
      <c r="HXY37" s="123"/>
      <c r="HXZ37" s="123"/>
      <c r="HYA37" s="123"/>
      <c r="HYB37" s="123"/>
      <c r="HYC37" s="123"/>
      <c r="HYD37" s="123"/>
      <c r="HYE37" s="123"/>
      <c r="HYF37" s="123"/>
      <c r="HYG37" s="123"/>
      <c r="HYH37" s="123"/>
      <c r="HYI37" s="123"/>
      <c r="HYJ37" s="123"/>
      <c r="HYK37" s="123"/>
      <c r="HYL37" s="123"/>
      <c r="HYM37" s="123"/>
      <c r="HYN37" s="123"/>
      <c r="HYO37" s="123"/>
      <c r="HYP37" s="123"/>
      <c r="HYQ37" s="123"/>
      <c r="HYR37" s="123"/>
      <c r="HYS37" s="123"/>
      <c r="HYT37" s="123"/>
      <c r="HYU37" s="123"/>
      <c r="HYV37" s="123"/>
      <c r="HYW37" s="123"/>
      <c r="HYX37" s="123"/>
      <c r="HYY37" s="123"/>
      <c r="HYZ37" s="123"/>
      <c r="HZA37" s="123"/>
      <c r="HZB37" s="123"/>
      <c r="HZC37" s="123"/>
      <c r="HZD37" s="123"/>
      <c r="HZE37" s="123"/>
      <c r="HZF37" s="123"/>
      <c r="HZG37" s="123"/>
      <c r="HZH37" s="123"/>
      <c r="HZI37" s="123"/>
      <c r="HZJ37" s="123"/>
      <c r="HZK37" s="123"/>
      <c r="HZL37" s="123"/>
      <c r="HZM37" s="123"/>
      <c r="HZN37" s="123"/>
      <c r="HZO37" s="123"/>
      <c r="HZP37" s="123"/>
      <c r="HZQ37" s="123"/>
      <c r="HZR37" s="123"/>
      <c r="HZS37" s="123"/>
      <c r="HZT37" s="123"/>
      <c r="HZU37" s="123"/>
      <c r="HZV37" s="123"/>
      <c r="HZW37" s="123"/>
      <c r="HZX37" s="123"/>
      <c r="HZY37" s="123"/>
      <c r="HZZ37" s="123"/>
      <c r="IAA37" s="123"/>
      <c r="IAB37" s="123"/>
      <c r="IAC37" s="123"/>
      <c r="IAD37" s="123"/>
      <c r="IAE37" s="123"/>
      <c r="IAF37" s="123"/>
      <c r="IAG37" s="123"/>
      <c r="IAH37" s="123"/>
      <c r="IAI37" s="123"/>
      <c r="IAJ37" s="123"/>
      <c r="IAK37" s="123"/>
      <c r="IAL37" s="123"/>
      <c r="IAM37" s="123"/>
      <c r="IAN37" s="123"/>
      <c r="IAO37" s="123"/>
      <c r="IAP37" s="123"/>
      <c r="IAQ37" s="123"/>
      <c r="IAR37" s="123"/>
      <c r="IAS37" s="123"/>
      <c r="IAT37" s="123"/>
      <c r="IAU37" s="123"/>
      <c r="IAV37" s="123"/>
      <c r="IAW37" s="123"/>
      <c r="IAX37" s="123"/>
      <c r="IAY37" s="123"/>
      <c r="IAZ37" s="123"/>
      <c r="IBA37" s="123"/>
      <c r="IBB37" s="123"/>
      <c r="IBC37" s="123"/>
      <c r="IBD37" s="123"/>
      <c r="IBE37" s="123"/>
      <c r="IBF37" s="123"/>
      <c r="IBG37" s="123"/>
      <c r="IBH37" s="123"/>
      <c r="IBI37" s="123"/>
      <c r="IBJ37" s="123"/>
      <c r="IBK37" s="123"/>
      <c r="IBL37" s="123"/>
      <c r="IBM37" s="123"/>
      <c r="IBN37" s="123"/>
      <c r="IBO37" s="123"/>
      <c r="IBP37" s="123"/>
      <c r="IBQ37" s="123"/>
      <c r="IBR37" s="123"/>
      <c r="IBS37" s="123"/>
      <c r="IBT37" s="123"/>
      <c r="IBU37" s="123"/>
      <c r="IBV37" s="123"/>
      <c r="IBW37" s="123"/>
      <c r="IBX37" s="123"/>
      <c r="IBY37" s="123"/>
      <c r="IBZ37" s="123"/>
      <c r="ICA37" s="123"/>
      <c r="ICB37" s="123"/>
      <c r="ICC37" s="123"/>
      <c r="ICD37" s="123"/>
      <c r="ICE37" s="123"/>
      <c r="ICF37" s="123"/>
      <c r="ICG37" s="123"/>
      <c r="ICH37" s="123"/>
      <c r="ICI37" s="123"/>
      <c r="ICJ37" s="123"/>
      <c r="ICK37" s="123"/>
      <c r="ICL37" s="123"/>
      <c r="ICM37" s="123"/>
      <c r="ICN37" s="123"/>
      <c r="ICO37" s="123"/>
      <c r="ICP37" s="123"/>
      <c r="ICQ37" s="123"/>
      <c r="ICR37" s="123"/>
      <c r="ICS37" s="123"/>
      <c r="ICT37" s="123"/>
      <c r="ICU37" s="123"/>
      <c r="ICV37" s="123"/>
      <c r="ICW37" s="123"/>
      <c r="ICX37" s="123"/>
      <c r="ICY37" s="123"/>
      <c r="ICZ37" s="123"/>
      <c r="IDA37" s="123"/>
      <c r="IDB37" s="123"/>
      <c r="IDC37" s="123"/>
      <c r="IDD37" s="123"/>
      <c r="IDE37" s="123"/>
      <c r="IDF37" s="123"/>
      <c r="IDG37" s="123"/>
      <c r="IDH37" s="123"/>
      <c r="IDI37" s="123"/>
      <c r="IDJ37" s="123"/>
      <c r="IDK37" s="123"/>
      <c r="IDL37" s="123"/>
      <c r="IDM37" s="123"/>
      <c r="IDN37" s="123"/>
      <c r="IDO37" s="123"/>
      <c r="IDP37" s="123"/>
      <c r="IDQ37" s="123"/>
      <c r="IDR37" s="123"/>
      <c r="IDS37" s="123"/>
      <c r="IDT37" s="123"/>
      <c r="IDU37" s="123"/>
      <c r="IDV37" s="123"/>
      <c r="IDW37" s="123"/>
      <c r="IDX37" s="123"/>
      <c r="IDY37" s="123"/>
      <c r="IDZ37" s="123"/>
      <c r="IEA37" s="123"/>
      <c r="IEB37" s="123"/>
      <c r="IEC37" s="123"/>
      <c r="IED37" s="123"/>
      <c r="IEE37" s="123"/>
      <c r="IEF37" s="123"/>
      <c r="IEG37" s="123"/>
      <c r="IEH37" s="123"/>
      <c r="IEI37" s="123"/>
      <c r="IEJ37" s="123"/>
      <c r="IEK37" s="123"/>
      <c r="IEL37" s="123"/>
      <c r="IEM37" s="123"/>
      <c r="IEN37" s="123"/>
      <c r="IEO37" s="123"/>
      <c r="IEP37" s="123"/>
      <c r="IEQ37" s="123"/>
      <c r="IER37" s="123"/>
      <c r="IES37" s="123"/>
      <c r="IET37" s="123"/>
      <c r="IEU37" s="123"/>
      <c r="IEV37" s="123"/>
      <c r="IEW37" s="123"/>
      <c r="IEX37" s="123"/>
      <c r="IEY37" s="123"/>
      <c r="IEZ37" s="123"/>
      <c r="IFA37" s="123"/>
      <c r="IFB37" s="123"/>
      <c r="IFC37" s="123"/>
      <c r="IFD37" s="123"/>
      <c r="IFE37" s="123"/>
      <c r="IFF37" s="123"/>
      <c r="IFG37" s="123"/>
      <c r="IFH37" s="123"/>
      <c r="IFI37" s="123"/>
      <c r="IFJ37" s="123"/>
      <c r="IFK37" s="123"/>
      <c r="IFL37" s="123"/>
      <c r="IFM37" s="123"/>
      <c r="IFN37" s="123"/>
      <c r="IFO37" s="123"/>
      <c r="IFP37" s="123"/>
      <c r="IFQ37" s="123"/>
      <c r="IFR37" s="123"/>
      <c r="IFS37" s="123"/>
      <c r="IFT37" s="123"/>
      <c r="IFU37" s="123"/>
      <c r="IFV37" s="123"/>
      <c r="IFW37" s="123"/>
      <c r="IFX37" s="123"/>
      <c r="IFY37" s="123"/>
      <c r="IFZ37" s="123"/>
      <c r="IGA37" s="123"/>
      <c r="IGB37" s="123"/>
      <c r="IGC37" s="123"/>
      <c r="IGD37" s="123"/>
      <c r="IGE37" s="123"/>
      <c r="IGF37" s="123"/>
      <c r="IGG37" s="123"/>
      <c r="IGH37" s="123"/>
      <c r="IGI37" s="123"/>
      <c r="IGJ37" s="123"/>
      <c r="IGK37" s="123"/>
      <c r="IGL37" s="123"/>
      <c r="IGM37" s="123"/>
      <c r="IGN37" s="123"/>
      <c r="IGO37" s="123"/>
      <c r="IGP37" s="123"/>
      <c r="IGQ37" s="123"/>
      <c r="IGR37" s="123"/>
      <c r="IGS37" s="123"/>
      <c r="IGT37" s="123"/>
      <c r="IGU37" s="123"/>
      <c r="IGV37" s="123"/>
      <c r="IGW37" s="123"/>
      <c r="IGX37" s="123"/>
      <c r="IGY37" s="123"/>
      <c r="IGZ37" s="123"/>
      <c r="IHA37" s="123"/>
      <c r="IHB37" s="123"/>
      <c r="IHC37" s="123"/>
      <c r="IHD37" s="123"/>
      <c r="IHE37" s="123"/>
      <c r="IHF37" s="123"/>
      <c r="IHG37" s="123"/>
      <c r="IHH37" s="123"/>
      <c r="IHI37" s="123"/>
      <c r="IHJ37" s="123"/>
      <c r="IHK37" s="123"/>
      <c r="IHL37" s="123"/>
      <c r="IHM37" s="123"/>
      <c r="IHN37" s="123"/>
      <c r="IHO37" s="123"/>
      <c r="IHP37" s="123"/>
      <c r="IHQ37" s="123"/>
      <c r="IHR37" s="123"/>
      <c r="IHS37" s="123"/>
      <c r="IHT37" s="123"/>
      <c r="IHU37" s="123"/>
      <c r="IHV37" s="123"/>
      <c r="IHW37" s="123"/>
      <c r="IHX37" s="123"/>
      <c r="IHY37" s="123"/>
      <c r="IHZ37" s="123"/>
      <c r="IIA37" s="123"/>
      <c r="IIB37" s="123"/>
      <c r="IIC37" s="123"/>
      <c r="IID37" s="123"/>
      <c r="IIE37" s="123"/>
      <c r="IIF37" s="123"/>
      <c r="IIG37" s="123"/>
      <c r="IIH37" s="123"/>
      <c r="III37" s="123"/>
      <c r="IIJ37" s="123"/>
      <c r="IIK37" s="123"/>
      <c r="IIL37" s="123"/>
      <c r="IIM37" s="123"/>
      <c r="IIN37" s="123"/>
      <c r="IIO37" s="123"/>
      <c r="IIP37" s="123"/>
      <c r="IIQ37" s="123"/>
      <c r="IIR37" s="123"/>
      <c r="IIS37" s="123"/>
      <c r="IIT37" s="123"/>
      <c r="IIU37" s="123"/>
      <c r="IIV37" s="123"/>
      <c r="IIW37" s="123"/>
      <c r="IIX37" s="123"/>
      <c r="IIY37" s="123"/>
      <c r="IIZ37" s="123"/>
      <c r="IJA37" s="123"/>
      <c r="IJB37" s="123"/>
      <c r="IJC37" s="123"/>
      <c r="IJD37" s="123"/>
      <c r="IJE37" s="123"/>
      <c r="IJF37" s="123"/>
      <c r="IJG37" s="123"/>
      <c r="IJH37" s="123"/>
      <c r="IJI37" s="123"/>
      <c r="IJJ37" s="123"/>
      <c r="IJK37" s="123"/>
      <c r="IJL37" s="123"/>
      <c r="IJM37" s="123"/>
      <c r="IJN37" s="123"/>
      <c r="IJO37" s="123"/>
      <c r="IJP37" s="123"/>
      <c r="IJQ37" s="123"/>
      <c r="IJR37" s="123"/>
      <c r="IJS37" s="123"/>
      <c r="IJT37" s="123"/>
      <c r="IJU37" s="123"/>
      <c r="IJV37" s="123"/>
      <c r="IJW37" s="123"/>
      <c r="IJX37" s="123"/>
      <c r="IJY37" s="123"/>
      <c r="IJZ37" s="123"/>
      <c r="IKA37" s="123"/>
      <c r="IKB37" s="123"/>
      <c r="IKC37" s="123"/>
      <c r="IKD37" s="123"/>
      <c r="IKE37" s="123"/>
      <c r="IKF37" s="123"/>
      <c r="IKG37" s="123"/>
      <c r="IKH37" s="123"/>
      <c r="IKI37" s="123"/>
      <c r="IKJ37" s="123"/>
      <c r="IKK37" s="123"/>
      <c r="IKL37" s="123"/>
      <c r="IKM37" s="123"/>
      <c r="IKN37" s="123"/>
      <c r="IKO37" s="123"/>
      <c r="IKP37" s="123"/>
      <c r="IKQ37" s="123"/>
      <c r="IKR37" s="123"/>
      <c r="IKS37" s="123"/>
      <c r="IKT37" s="123"/>
      <c r="IKU37" s="123"/>
      <c r="IKV37" s="123"/>
      <c r="IKW37" s="123"/>
      <c r="IKX37" s="123"/>
      <c r="IKY37" s="123"/>
      <c r="IKZ37" s="123"/>
      <c r="ILA37" s="123"/>
      <c r="ILB37" s="123"/>
      <c r="ILC37" s="123"/>
      <c r="ILD37" s="123"/>
      <c r="ILE37" s="123"/>
      <c r="ILF37" s="123"/>
      <c r="ILG37" s="123"/>
      <c r="ILH37" s="123"/>
      <c r="ILI37" s="123"/>
      <c r="ILJ37" s="123"/>
      <c r="ILK37" s="123"/>
      <c r="ILL37" s="123"/>
      <c r="ILM37" s="123"/>
      <c r="ILN37" s="123"/>
      <c r="ILO37" s="123"/>
      <c r="ILP37" s="123"/>
      <c r="ILQ37" s="123"/>
      <c r="ILR37" s="123"/>
      <c r="ILS37" s="123"/>
      <c r="ILT37" s="123"/>
      <c r="ILU37" s="123"/>
      <c r="ILV37" s="123"/>
      <c r="ILW37" s="123"/>
      <c r="ILX37" s="123"/>
      <c r="ILY37" s="123"/>
      <c r="ILZ37" s="123"/>
      <c r="IMA37" s="123"/>
      <c r="IMB37" s="123"/>
      <c r="IMC37" s="123"/>
      <c r="IMD37" s="123"/>
      <c r="IME37" s="123"/>
      <c r="IMF37" s="123"/>
      <c r="IMG37" s="123"/>
      <c r="IMH37" s="123"/>
      <c r="IMI37" s="123"/>
      <c r="IMJ37" s="123"/>
      <c r="IMK37" s="123"/>
      <c r="IML37" s="123"/>
      <c r="IMM37" s="123"/>
      <c r="IMN37" s="123"/>
      <c r="IMO37" s="123"/>
      <c r="IMP37" s="123"/>
      <c r="IMQ37" s="123"/>
      <c r="IMR37" s="123"/>
      <c r="IMS37" s="123"/>
      <c r="IMT37" s="123"/>
      <c r="IMU37" s="123"/>
      <c r="IMV37" s="123"/>
      <c r="IMW37" s="123"/>
      <c r="IMX37" s="123"/>
      <c r="IMY37" s="123"/>
      <c r="IMZ37" s="123"/>
      <c r="INA37" s="123"/>
      <c r="INB37" s="123"/>
      <c r="INC37" s="123"/>
      <c r="IND37" s="123"/>
      <c r="INE37" s="123"/>
      <c r="INF37" s="123"/>
      <c r="ING37" s="123"/>
      <c r="INH37" s="123"/>
      <c r="INI37" s="123"/>
      <c r="INJ37" s="123"/>
      <c r="INK37" s="123"/>
      <c r="INL37" s="123"/>
      <c r="INM37" s="123"/>
      <c r="INN37" s="123"/>
      <c r="INO37" s="123"/>
      <c r="INP37" s="123"/>
      <c r="INQ37" s="123"/>
      <c r="INR37" s="123"/>
      <c r="INS37" s="123"/>
      <c r="INT37" s="123"/>
      <c r="INU37" s="123"/>
      <c r="INV37" s="123"/>
      <c r="INW37" s="123"/>
      <c r="INX37" s="123"/>
      <c r="INY37" s="123"/>
      <c r="INZ37" s="123"/>
      <c r="IOA37" s="123"/>
      <c r="IOB37" s="123"/>
      <c r="IOC37" s="123"/>
      <c r="IOD37" s="123"/>
      <c r="IOE37" s="123"/>
      <c r="IOF37" s="123"/>
      <c r="IOG37" s="123"/>
      <c r="IOH37" s="123"/>
      <c r="IOI37" s="123"/>
      <c r="IOJ37" s="123"/>
      <c r="IOK37" s="123"/>
      <c r="IOL37" s="123"/>
      <c r="IOM37" s="123"/>
      <c r="ION37" s="123"/>
      <c r="IOO37" s="123"/>
      <c r="IOP37" s="123"/>
      <c r="IOQ37" s="123"/>
      <c r="IOR37" s="123"/>
      <c r="IOS37" s="123"/>
      <c r="IOT37" s="123"/>
      <c r="IOU37" s="123"/>
      <c r="IOV37" s="123"/>
      <c r="IOW37" s="123"/>
      <c r="IOX37" s="123"/>
      <c r="IOY37" s="123"/>
      <c r="IOZ37" s="123"/>
      <c r="IPA37" s="123"/>
      <c r="IPB37" s="123"/>
      <c r="IPC37" s="123"/>
      <c r="IPD37" s="123"/>
      <c r="IPE37" s="123"/>
      <c r="IPF37" s="123"/>
      <c r="IPG37" s="123"/>
      <c r="IPH37" s="123"/>
      <c r="IPI37" s="123"/>
      <c r="IPJ37" s="123"/>
      <c r="IPK37" s="123"/>
      <c r="IPL37" s="123"/>
      <c r="IPM37" s="123"/>
      <c r="IPN37" s="123"/>
      <c r="IPO37" s="123"/>
      <c r="IPP37" s="123"/>
      <c r="IPQ37" s="123"/>
      <c r="IPR37" s="123"/>
      <c r="IPS37" s="123"/>
      <c r="IPT37" s="123"/>
      <c r="IPU37" s="123"/>
      <c r="IPV37" s="123"/>
      <c r="IPW37" s="123"/>
      <c r="IPX37" s="123"/>
      <c r="IPY37" s="123"/>
      <c r="IPZ37" s="123"/>
      <c r="IQA37" s="123"/>
      <c r="IQB37" s="123"/>
      <c r="IQC37" s="123"/>
      <c r="IQD37" s="123"/>
      <c r="IQE37" s="123"/>
      <c r="IQF37" s="123"/>
      <c r="IQG37" s="123"/>
      <c r="IQH37" s="123"/>
      <c r="IQI37" s="123"/>
      <c r="IQJ37" s="123"/>
      <c r="IQK37" s="123"/>
      <c r="IQL37" s="123"/>
      <c r="IQM37" s="123"/>
      <c r="IQN37" s="123"/>
      <c r="IQO37" s="123"/>
      <c r="IQP37" s="123"/>
      <c r="IQQ37" s="123"/>
      <c r="IQR37" s="123"/>
      <c r="IQS37" s="123"/>
      <c r="IQT37" s="123"/>
      <c r="IQU37" s="123"/>
      <c r="IQV37" s="123"/>
      <c r="IQW37" s="123"/>
      <c r="IQX37" s="123"/>
      <c r="IQY37" s="123"/>
      <c r="IQZ37" s="123"/>
      <c r="IRA37" s="123"/>
      <c r="IRB37" s="123"/>
      <c r="IRC37" s="123"/>
      <c r="IRD37" s="123"/>
      <c r="IRE37" s="123"/>
      <c r="IRF37" s="123"/>
      <c r="IRG37" s="123"/>
      <c r="IRH37" s="123"/>
      <c r="IRI37" s="123"/>
      <c r="IRJ37" s="123"/>
      <c r="IRK37" s="123"/>
      <c r="IRL37" s="123"/>
      <c r="IRM37" s="123"/>
      <c r="IRN37" s="123"/>
      <c r="IRO37" s="123"/>
      <c r="IRP37" s="123"/>
      <c r="IRQ37" s="123"/>
      <c r="IRR37" s="123"/>
      <c r="IRS37" s="123"/>
      <c r="IRT37" s="123"/>
      <c r="IRU37" s="123"/>
      <c r="IRV37" s="123"/>
      <c r="IRW37" s="123"/>
      <c r="IRX37" s="123"/>
      <c r="IRY37" s="123"/>
      <c r="IRZ37" s="123"/>
      <c r="ISA37" s="123"/>
      <c r="ISB37" s="123"/>
      <c r="ISC37" s="123"/>
      <c r="ISD37" s="123"/>
      <c r="ISE37" s="123"/>
      <c r="ISF37" s="123"/>
      <c r="ISG37" s="123"/>
      <c r="ISH37" s="123"/>
      <c r="ISI37" s="123"/>
      <c r="ISJ37" s="123"/>
      <c r="ISK37" s="123"/>
      <c r="ISL37" s="123"/>
      <c r="ISM37" s="123"/>
      <c r="ISN37" s="123"/>
      <c r="ISO37" s="123"/>
      <c r="ISP37" s="123"/>
      <c r="ISQ37" s="123"/>
      <c r="ISR37" s="123"/>
      <c r="ISS37" s="123"/>
      <c r="IST37" s="123"/>
      <c r="ISU37" s="123"/>
      <c r="ISV37" s="123"/>
      <c r="ISW37" s="123"/>
      <c r="ISX37" s="123"/>
      <c r="ISY37" s="123"/>
      <c r="ISZ37" s="123"/>
      <c r="ITA37" s="123"/>
      <c r="ITB37" s="123"/>
      <c r="ITC37" s="123"/>
      <c r="ITD37" s="123"/>
      <c r="ITE37" s="123"/>
      <c r="ITF37" s="123"/>
      <c r="ITG37" s="123"/>
      <c r="ITH37" s="123"/>
      <c r="ITI37" s="123"/>
      <c r="ITJ37" s="123"/>
      <c r="ITK37" s="123"/>
      <c r="ITL37" s="123"/>
      <c r="ITM37" s="123"/>
      <c r="ITN37" s="123"/>
      <c r="ITO37" s="123"/>
      <c r="ITP37" s="123"/>
      <c r="ITQ37" s="123"/>
      <c r="ITR37" s="123"/>
      <c r="ITS37" s="123"/>
      <c r="ITT37" s="123"/>
      <c r="ITU37" s="123"/>
      <c r="ITV37" s="123"/>
      <c r="ITW37" s="123"/>
      <c r="ITX37" s="123"/>
      <c r="ITY37" s="123"/>
      <c r="ITZ37" s="123"/>
      <c r="IUA37" s="123"/>
      <c r="IUB37" s="123"/>
      <c r="IUC37" s="123"/>
      <c r="IUD37" s="123"/>
      <c r="IUE37" s="123"/>
      <c r="IUF37" s="123"/>
      <c r="IUG37" s="123"/>
      <c r="IUH37" s="123"/>
      <c r="IUI37" s="123"/>
      <c r="IUJ37" s="123"/>
      <c r="IUK37" s="123"/>
      <c r="IUL37" s="123"/>
      <c r="IUM37" s="123"/>
      <c r="IUN37" s="123"/>
      <c r="IUO37" s="123"/>
      <c r="IUP37" s="123"/>
      <c r="IUQ37" s="123"/>
      <c r="IUR37" s="123"/>
      <c r="IUS37" s="123"/>
      <c r="IUT37" s="123"/>
      <c r="IUU37" s="123"/>
      <c r="IUV37" s="123"/>
      <c r="IUW37" s="123"/>
      <c r="IUX37" s="123"/>
      <c r="IUY37" s="123"/>
      <c r="IUZ37" s="123"/>
      <c r="IVA37" s="123"/>
      <c r="IVB37" s="123"/>
      <c r="IVC37" s="123"/>
      <c r="IVD37" s="123"/>
      <c r="IVE37" s="123"/>
      <c r="IVF37" s="123"/>
      <c r="IVG37" s="123"/>
      <c r="IVH37" s="123"/>
      <c r="IVI37" s="123"/>
      <c r="IVJ37" s="123"/>
      <c r="IVK37" s="123"/>
      <c r="IVL37" s="123"/>
      <c r="IVM37" s="123"/>
      <c r="IVN37" s="123"/>
      <c r="IVO37" s="123"/>
      <c r="IVP37" s="123"/>
      <c r="IVQ37" s="123"/>
      <c r="IVR37" s="123"/>
      <c r="IVS37" s="123"/>
      <c r="IVT37" s="123"/>
      <c r="IVU37" s="123"/>
      <c r="IVV37" s="123"/>
      <c r="IVW37" s="123"/>
      <c r="IVX37" s="123"/>
      <c r="IVY37" s="123"/>
      <c r="IVZ37" s="123"/>
      <c r="IWA37" s="123"/>
      <c r="IWB37" s="123"/>
      <c r="IWC37" s="123"/>
      <c r="IWD37" s="123"/>
      <c r="IWE37" s="123"/>
      <c r="IWF37" s="123"/>
      <c r="IWG37" s="123"/>
      <c r="IWH37" s="123"/>
      <c r="IWI37" s="123"/>
      <c r="IWJ37" s="123"/>
      <c r="IWK37" s="123"/>
      <c r="IWL37" s="123"/>
      <c r="IWM37" s="123"/>
      <c r="IWN37" s="123"/>
      <c r="IWO37" s="123"/>
      <c r="IWP37" s="123"/>
      <c r="IWQ37" s="123"/>
      <c r="IWR37" s="123"/>
      <c r="IWS37" s="123"/>
      <c r="IWT37" s="123"/>
      <c r="IWU37" s="123"/>
      <c r="IWV37" s="123"/>
      <c r="IWW37" s="123"/>
      <c r="IWX37" s="123"/>
      <c r="IWY37" s="123"/>
      <c r="IWZ37" s="123"/>
      <c r="IXA37" s="123"/>
      <c r="IXB37" s="123"/>
      <c r="IXC37" s="123"/>
      <c r="IXD37" s="123"/>
      <c r="IXE37" s="123"/>
      <c r="IXF37" s="123"/>
      <c r="IXG37" s="123"/>
      <c r="IXH37" s="123"/>
      <c r="IXI37" s="123"/>
      <c r="IXJ37" s="123"/>
      <c r="IXK37" s="123"/>
      <c r="IXL37" s="123"/>
      <c r="IXM37" s="123"/>
      <c r="IXN37" s="123"/>
      <c r="IXO37" s="123"/>
      <c r="IXP37" s="123"/>
      <c r="IXQ37" s="123"/>
      <c r="IXR37" s="123"/>
      <c r="IXS37" s="123"/>
      <c r="IXT37" s="123"/>
      <c r="IXU37" s="123"/>
      <c r="IXV37" s="123"/>
      <c r="IXW37" s="123"/>
      <c r="IXX37" s="123"/>
      <c r="IXY37" s="123"/>
      <c r="IXZ37" s="123"/>
      <c r="IYA37" s="123"/>
      <c r="IYB37" s="123"/>
      <c r="IYC37" s="123"/>
      <c r="IYD37" s="123"/>
      <c r="IYE37" s="123"/>
      <c r="IYF37" s="123"/>
      <c r="IYG37" s="123"/>
      <c r="IYH37" s="123"/>
      <c r="IYI37" s="123"/>
      <c r="IYJ37" s="123"/>
      <c r="IYK37" s="123"/>
      <c r="IYL37" s="123"/>
      <c r="IYM37" s="123"/>
      <c r="IYN37" s="123"/>
      <c r="IYO37" s="123"/>
      <c r="IYP37" s="123"/>
      <c r="IYQ37" s="123"/>
      <c r="IYR37" s="123"/>
      <c r="IYS37" s="123"/>
      <c r="IYT37" s="123"/>
      <c r="IYU37" s="123"/>
      <c r="IYV37" s="123"/>
      <c r="IYW37" s="123"/>
      <c r="IYX37" s="123"/>
      <c r="IYY37" s="123"/>
      <c r="IYZ37" s="123"/>
      <c r="IZA37" s="123"/>
      <c r="IZB37" s="123"/>
      <c r="IZC37" s="123"/>
      <c r="IZD37" s="123"/>
      <c r="IZE37" s="123"/>
      <c r="IZF37" s="123"/>
      <c r="IZG37" s="123"/>
      <c r="IZH37" s="123"/>
      <c r="IZI37" s="123"/>
      <c r="IZJ37" s="123"/>
      <c r="IZK37" s="123"/>
      <c r="IZL37" s="123"/>
      <c r="IZM37" s="123"/>
      <c r="IZN37" s="123"/>
      <c r="IZO37" s="123"/>
      <c r="IZP37" s="123"/>
      <c r="IZQ37" s="123"/>
      <c r="IZR37" s="123"/>
      <c r="IZS37" s="123"/>
      <c r="IZT37" s="123"/>
      <c r="IZU37" s="123"/>
      <c r="IZV37" s="123"/>
      <c r="IZW37" s="123"/>
      <c r="IZX37" s="123"/>
      <c r="IZY37" s="123"/>
      <c r="IZZ37" s="123"/>
      <c r="JAA37" s="123"/>
      <c r="JAB37" s="123"/>
      <c r="JAC37" s="123"/>
      <c r="JAD37" s="123"/>
      <c r="JAE37" s="123"/>
      <c r="JAF37" s="123"/>
      <c r="JAG37" s="123"/>
      <c r="JAH37" s="123"/>
      <c r="JAI37" s="123"/>
      <c r="JAJ37" s="123"/>
      <c r="JAK37" s="123"/>
      <c r="JAL37" s="123"/>
      <c r="JAM37" s="123"/>
      <c r="JAN37" s="123"/>
      <c r="JAO37" s="123"/>
      <c r="JAP37" s="123"/>
      <c r="JAQ37" s="123"/>
      <c r="JAR37" s="123"/>
      <c r="JAS37" s="123"/>
      <c r="JAT37" s="123"/>
      <c r="JAU37" s="123"/>
      <c r="JAV37" s="123"/>
      <c r="JAW37" s="123"/>
      <c r="JAX37" s="123"/>
      <c r="JAY37" s="123"/>
      <c r="JAZ37" s="123"/>
      <c r="JBA37" s="123"/>
      <c r="JBB37" s="123"/>
      <c r="JBC37" s="123"/>
      <c r="JBD37" s="123"/>
      <c r="JBE37" s="123"/>
      <c r="JBF37" s="123"/>
      <c r="JBG37" s="123"/>
      <c r="JBH37" s="123"/>
      <c r="JBI37" s="123"/>
      <c r="JBJ37" s="123"/>
      <c r="JBK37" s="123"/>
      <c r="JBL37" s="123"/>
      <c r="JBM37" s="123"/>
      <c r="JBN37" s="123"/>
      <c r="JBO37" s="123"/>
      <c r="JBP37" s="123"/>
      <c r="JBQ37" s="123"/>
      <c r="JBR37" s="123"/>
      <c r="JBS37" s="123"/>
      <c r="JBT37" s="123"/>
      <c r="JBU37" s="123"/>
      <c r="JBV37" s="123"/>
      <c r="JBW37" s="123"/>
      <c r="JBX37" s="123"/>
      <c r="JBY37" s="123"/>
      <c r="JBZ37" s="123"/>
      <c r="JCA37" s="123"/>
      <c r="JCB37" s="123"/>
      <c r="JCC37" s="123"/>
      <c r="JCD37" s="123"/>
      <c r="JCE37" s="123"/>
      <c r="JCF37" s="123"/>
      <c r="JCG37" s="123"/>
      <c r="JCH37" s="123"/>
      <c r="JCI37" s="123"/>
      <c r="JCJ37" s="123"/>
      <c r="JCK37" s="123"/>
      <c r="JCL37" s="123"/>
      <c r="JCM37" s="123"/>
      <c r="JCN37" s="123"/>
      <c r="JCO37" s="123"/>
      <c r="JCP37" s="123"/>
      <c r="JCQ37" s="123"/>
      <c r="JCR37" s="123"/>
      <c r="JCS37" s="123"/>
      <c r="JCT37" s="123"/>
      <c r="JCU37" s="123"/>
      <c r="JCV37" s="123"/>
      <c r="JCW37" s="123"/>
      <c r="JCX37" s="123"/>
      <c r="JCY37" s="123"/>
      <c r="JCZ37" s="123"/>
      <c r="JDA37" s="123"/>
      <c r="JDB37" s="123"/>
      <c r="JDC37" s="123"/>
      <c r="JDD37" s="123"/>
      <c r="JDE37" s="123"/>
      <c r="JDF37" s="123"/>
      <c r="JDG37" s="123"/>
      <c r="JDH37" s="123"/>
      <c r="JDI37" s="123"/>
      <c r="JDJ37" s="123"/>
      <c r="JDK37" s="123"/>
      <c r="JDL37" s="123"/>
      <c r="JDM37" s="123"/>
      <c r="JDN37" s="123"/>
      <c r="JDO37" s="123"/>
      <c r="JDP37" s="123"/>
      <c r="JDQ37" s="123"/>
      <c r="JDR37" s="123"/>
      <c r="JDS37" s="123"/>
      <c r="JDT37" s="123"/>
      <c r="JDU37" s="123"/>
      <c r="JDV37" s="123"/>
      <c r="JDW37" s="123"/>
      <c r="JDX37" s="123"/>
      <c r="JDY37" s="123"/>
      <c r="JDZ37" s="123"/>
      <c r="JEA37" s="123"/>
      <c r="JEB37" s="123"/>
      <c r="JEC37" s="123"/>
      <c r="JED37" s="123"/>
      <c r="JEE37" s="123"/>
      <c r="JEF37" s="123"/>
      <c r="JEG37" s="123"/>
      <c r="JEH37" s="123"/>
      <c r="JEI37" s="123"/>
      <c r="JEJ37" s="123"/>
      <c r="JEK37" s="123"/>
      <c r="JEL37" s="123"/>
      <c r="JEM37" s="123"/>
      <c r="JEN37" s="123"/>
      <c r="JEO37" s="123"/>
      <c r="JEP37" s="123"/>
      <c r="JEQ37" s="123"/>
      <c r="JER37" s="123"/>
      <c r="JES37" s="123"/>
      <c r="JET37" s="123"/>
      <c r="JEU37" s="123"/>
      <c r="JEV37" s="123"/>
      <c r="JEW37" s="123"/>
      <c r="JEX37" s="123"/>
      <c r="JEY37" s="123"/>
      <c r="JEZ37" s="123"/>
      <c r="JFA37" s="123"/>
      <c r="JFB37" s="123"/>
      <c r="JFC37" s="123"/>
      <c r="JFD37" s="123"/>
      <c r="JFE37" s="123"/>
      <c r="JFF37" s="123"/>
      <c r="JFG37" s="123"/>
      <c r="JFH37" s="123"/>
      <c r="JFI37" s="123"/>
      <c r="JFJ37" s="123"/>
      <c r="JFK37" s="123"/>
      <c r="JFL37" s="123"/>
      <c r="JFM37" s="123"/>
      <c r="JFN37" s="123"/>
      <c r="JFO37" s="123"/>
      <c r="JFP37" s="123"/>
      <c r="JFQ37" s="123"/>
      <c r="JFR37" s="123"/>
      <c r="JFS37" s="123"/>
      <c r="JFT37" s="123"/>
      <c r="JFU37" s="123"/>
      <c r="JFV37" s="123"/>
      <c r="JFW37" s="123"/>
      <c r="JFX37" s="123"/>
      <c r="JFY37" s="123"/>
      <c r="JFZ37" s="123"/>
      <c r="JGA37" s="123"/>
      <c r="JGB37" s="123"/>
      <c r="JGC37" s="123"/>
      <c r="JGD37" s="123"/>
      <c r="JGE37" s="123"/>
      <c r="JGF37" s="123"/>
      <c r="JGG37" s="123"/>
      <c r="JGH37" s="123"/>
      <c r="JGI37" s="123"/>
      <c r="JGJ37" s="123"/>
      <c r="JGK37" s="123"/>
      <c r="JGL37" s="123"/>
      <c r="JGM37" s="123"/>
      <c r="JGN37" s="123"/>
      <c r="JGO37" s="123"/>
      <c r="JGP37" s="123"/>
      <c r="JGQ37" s="123"/>
      <c r="JGR37" s="123"/>
      <c r="JGS37" s="123"/>
      <c r="JGT37" s="123"/>
      <c r="JGU37" s="123"/>
      <c r="JGV37" s="123"/>
      <c r="JGW37" s="123"/>
      <c r="JGX37" s="123"/>
      <c r="JGY37" s="123"/>
      <c r="JGZ37" s="123"/>
      <c r="JHA37" s="123"/>
      <c r="JHB37" s="123"/>
      <c r="JHC37" s="123"/>
      <c r="JHD37" s="123"/>
      <c r="JHE37" s="123"/>
      <c r="JHF37" s="123"/>
      <c r="JHG37" s="123"/>
      <c r="JHH37" s="123"/>
      <c r="JHI37" s="123"/>
      <c r="JHJ37" s="123"/>
      <c r="JHK37" s="123"/>
      <c r="JHL37" s="123"/>
      <c r="JHM37" s="123"/>
      <c r="JHN37" s="123"/>
      <c r="JHO37" s="123"/>
      <c r="JHP37" s="123"/>
      <c r="JHQ37" s="123"/>
      <c r="JHR37" s="123"/>
      <c r="JHS37" s="123"/>
      <c r="JHT37" s="123"/>
      <c r="JHU37" s="123"/>
      <c r="JHV37" s="123"/>
      <c r="JHW37" s="123"/>
      <c r="JHX37" s="123"/>
      <c r="JHY37" s="123"/>
      <c r="JHZ37" s="123"/>
      <c r="JIA37" s="123"/>
      <c r="JIB37" s="123"/>
      <c r="JIC37" s="123"/>
      <c r="JID37" s="123"/>
      <c r="JIE37" s="123"/>
      <c r="JIF37" s="123"/>
      <c r="JIG37" s="123"/>
      <c r="JIH37" s="123"/>
      <c r="JII37" s="123"/>
      <c r="JIJ37" s="123"/>
      <c r="JIK37" s="123"/>
      <c r="JIL37" s="123"/>
      <c r="JIM37" s="123"/>
      <c r="JIN37" s="123"/>
      <c r="JIO37" s="123"/>
      <c r="JIP37" s="123"/>
      <c r="JIQ37" s="123"/>
      <c r="JIR37" s="123"/>
      <c r="JIS37" s="123"/>
      <c r="JIT37" s="123"/>
      <c r="JIU37" s="123"/>
      <c r="JIV37" s="123"/>
      <c r="JIW37" s="123"/>
      <c r="JIX37" s="123"/>
      <c r="JIY37" s="123"/>
      <c r="JIZ37" s="123"/>
      <c r="JJA37" s="123"/>
      <c r="JJB37" s="123"/>
      <c r="JJC37" s="123"/>
      <c r="JJD37" s="123"/>
      <c r="JJE37" s="123"/>
      <c r="JJF37" s="123"/>
      <c r="JJG37" s="123"/>
      <c r="JJH37" s="123"/>
      <c r="JJI37" s="123"/>
      <c r="JJJ37" s="123"/>
      <c r="JJK37" s="123"/>
      <c r="JJL37" s="123"/>
      <c r="JJM37" s="123"/>
      <c r="JJN37" s="123"/>
      <c r="JJO37" s="123"/>
      <c r="JJP37" s="123"/>
      <c r="JJQ37" s="123"/>
      <c r="JJR37" s="123"/>
      <c r="JJS37" s="123"/>
      <c r="JJT37" s="123"/>
      <c r="JJU37" s="123"/>
      <c r="JJV37" s="123"/>
      <c r="JJW37" s="123"/>
      <c r="JJX37" s="123"/>
      <c r="JJY37" s="123"/>
      <c r="JJZ37" s="123"/>
      <c r="JKA37" s="123"/>
      <c r="JKB37" s="123"/>
      <c r="JKC37" s="123"/>
      <c r="JKD37" s="123"/>
      <c r="JKE37" s="123"/>
      <c r="JKF37" s="123"/>
      <c r="JKG37" s="123"/>
      <c r="JKH37" s="123"/>
      <c r="JKI37" s="123"/>
      <c r="JKJ37" s="123"/>
      <c r="JKK37" s="123"/>
      <c r="JKL37" s="123"/>
      <c r="JKM37" s="123"/>
      <c r="JKN37" s="123"/>
      <c r="JKO37" s="123"/>
      <c r="JKP37" s="123"/>
      <c r="JKQ37" s="123"/>
      <c r="JKR37" s="123"/>
      <c r="JKS37" s="123"/>
      <c r="JKT37" s="123"/>
      <c r="JKU37" s="123"/>
      <c r="JKV37" s="123"/>
      <c r="JKW37" s="123"/>
      <c r="JKX37" s="123"/>
      <c r="JKY37" s="123"/>
      <c r="JKZ37" s="123"/>
      <c r="JLA37" s="123"/>
      <c r="JLB37" s="123"/>
      <c r="JLC37" s="123"/>
      <c r="JLD37" s="123"/>
      <c r="JLE37" s="123"/>
      <c r="JLF37" s="123"/>
      <c r="JLG37" s="123"/>
      <c r="JLH37" s="123"/>
      <c r="JLI37" s="123"/>
      <c r="JLJ37" s="123"/>
      <c r="JLK37" s="123"/>
      <c r="JLL37" s="123"/>
      <c r="JLM37" s="123"/>
      <c r="JLN37" s="123"/>
      <c r="JLO37" s="123"/>
      <c r="JLP37" s="123"/>
      <c r="JLQ37" s="123"/>
      <c r="JLR37" s="123"/>
      <c r="JLS37" s="123"/>
      <c r="JLT37" s="123"/>
      <c r="JLU37" s="123"/>
      <c r="JLV37" s="123"/>
      <c r="JLW37" s="123"/>
      <c r="JLX37" s="123"/>
      <c r="JLY37" s="123"/>
      <c r="JLZ37" s="123"/>
      <c r="JMA37" s="123"/>
      <c r="JMB37" s="123"/>
      <c r="JMC37" s="123"/>
      <c r="JMD37" s="123"/>
      <c r="JME37" s="123"/>
      <c r="JMF37" s="123"/>
      <c r="JMG37" s="123"/>
      <c r="JMH37" s="123"/>
      <c r="JMI37" s="123"/>
      <c r="JMJ37" s="123"/>
      <c r="JMK37" s="123"/>
      <c r="JML37" s="123"/>
      <c r="JMM37" s="123"/>
      <c r="JMN37" s="123"/>
      <c r="JMO37" s="123"/>
      <c r="JMP37" s="123"/>
      <c r="JMQ37" s="123"/>
      <c r="JMR37" s="123"/>
      <c r="JMS37" s="123"/>
      <c r="JMT37" s="123"/>
      <c r="JMU37" s="123"/>
      <c r="JMV37" s="123"/>
      <c r="JMW37" s="123"/>
      <c r="JMX37" s="123"/>
      <c r="JMY37" s="123"/>
      <c r="JMZ37" s="123"/>
      <c r="JNA37" s="123"/>
      <c r="JNB37" s="123"/>
      <c r="JNC37" s="123"/>
      <c r="JND37" s="123"/>
      <c r="JNE37" s="123"/>
      <c r="JNF37" s="123"/>
      <c r="JNG37" s="123"/>
      <c r="JNH37" s="123"/>
      <c r="JNI37" s="123"/>
      <c r="JNJ37" s="123"/>
      <c r="JNK37" s="123"/>
      <c r="JNL37" s="123"/>
      <c r="JNM37" s="123"/>
      <c r="JNN37" s="123"/>
      <c r="JNO37" s="123"/>
      <c r="JNP37" s="123"/>
      <c r="JNQ37" s="123"/>
      <c r="JNR37" s="123"/>
      <c r="JNS37" s="123"/>
      <c r="JNT37" s="123"/>
      <c r="JNU37" s="123"/>
      <c r="JNV37" s="123"/>
      <c r="JNW37" s="123"/>
      <c r="JNX37" s="123"/>
      <c r="JNY37" s="123"/>
      <c r="JNZ37" s="123"/>
      <c r="JOA37" s="123"/>
      <c r="JOB37" s="123"/>
      <c r="JOC37" s="123"/>
      <c r="JOD37" s="123"/>
      <c r="JOE37" s="123"/>
      <c r="JOF37" s="123"/>
      <c r="JOG37" s="123"/>
      <c r="JOH37" s="123"/>
      <c r="JOI37" s="123"/>
      <c r="JOJ37" s="123"/>
      <c r="JOK37" s="123"/>
      <c r="JOL37" s="123"/>
      <c r="JOM37" s="123"/>
      <c r="JON37" s="123"/>
      <c r="JOO37" s="123"/>
      <c r="JOP37" s="123"/>
      <c r="JOQ37" s="123"/>
      <c r="JOR37" s="123"/>
      <c r="JOS37" s="123"/>
      <c r="JOT37" s="123"/>
      <c r="JOU37" s="123"/>
      <c r="JOV37" s="123"/>
      <c r="JOW37" s="123"/>
      <c r="JOX37" s="123"/>
      <c r="JOY37" s="123"/>
      <c r="JOZ37" s="123"/>
      <c r="JPA37" s="123"/>
      <c r="JPB37" s="123"/>
      <c r="JPC37" s="123"/>
      <c r="JPD37" s="123"/>
      <c r="JPE37" s="123"/>
      <c r="JPF37" s="123"/>
      <c r="JPG37" s="123"/>
      <c r="JPH37" s="123"/>
      <c r="JPI37" s="123"/>
      <c r="JPJ37" s="123"/>
      <c r="JPK37" s="123"/>
      <c r="JPL37" s="123"/>
      <c r="JPM37" s="123"/>
      <c r="JPN37" s="123"/>
      <c r="JPO37" s="123"/>
      <c r="JPP37" s="123"/>
      <c r="JPQ37" s="123"/>
      <c r="JPR37" s="123"/>
      <c r="JPS37" s="123"/>
      <c r="JPT37" s="123"/>
      <c r="JPU37" s="123"/>
      <c r="JPV37" s="123"/>
      <c r="JPW37" s="123"/>
      <c r="JPX37" s="123"/>
      <c r="JPY37" s="123"/>
      <c r="JPZ37" s="123"/>
      <c r="JQA37" s="123"/>
      <c r="JQB37" s="123"/>
      <c r="JQC37" s="123"/>
      <c r="JQD37" s="123"/>
      <c r="JQE37" s="123"/>
      <c r="JQF37" s="123"/>
      <c r="JQG37" s="123"/>
      <c r="JQH37" s="123"/>
      <c r="JQI37" s="123"/>
      <c r="JQJ37" s="123"/>
      <c r="JQK37" s="123"/>
      <c r="JQL37" s="123"/>
      <c r="JQM37" s="123"/>
      <c r="JQN37" s="123"/>
      <c r="JQO37" s="123"/>
      <c r="JQP37" s="123"/>
      <c r="JQQ37" s="123"/>
      <c r="JQR37" s="123"/>
      <c r="JQS37" s="123"/>
      <c r="JQT37" s="123"/>
      <c r="JQU37" s="123"/>
      <c r="JQV37" s="123"/>
      <c r="JQW37" s="123"/>
      <c r="JQX37" s="123"/>
      <c r="JQY37" s="123"/>
      <c r="JQZ37" s="123"/>
      <c r="JRA37" s="123"/>
      <c r="JRB37" s="123"/>
      <c r="JRC37" s="123"/>
      <c r="JRD37" s="123"/>
      <c r="JRE37" s="123"/>
      <c r="JRF37" s="123"/>
      <c r="JRG37" s="123"/>
      <c r="JRH37" s="123"/>
      <c r="JRI37" s="123"/>
      <c r="JRJ37" s="123"/>
      <c r="JRK37" s="123"/>
      <c r="JRL37" s="123"/>
      <c r="JRM37" s="123"/>
      <c r="JRN37" s="123"/>
      <c r="JRO37" s="123"/>
      <c r="JRP37" s="123"/>
      <c r="JRQ37" s="123"/>
      <c r="JRR37" s="123"/>
      <c r="JRS37" s="123"/>
      <c r="JRT37" s="123"/>
      <c r="JRU37" s="123"/>
      <c r="JRV37" s="123"/>
      <c r="JRW37" s="123"/>
      <c r="JRX37" s="123"/>
      <c r="JRY37" s="123"/>
      <c r="JRZ37" s="123"/>
      <c r="JSA37" s="123"/>
      <c r="JSB37" s="123"/>
      <c r="JSC37" s="123"/>
      <c r="JSD37" s="123"/>
      <c r="JSE37" s="123"/>
      <c r="JSF37" s="123"/>
      <c r="JSG37" s="123"/>
      <c r="JSH37" s="123"/>
      <c r="JSI37" s="123"/>
      <c r="JSJ37" s="123"/>
      <c r="JSK37" s="123"/>
      <c r="JSL37" s="123"/>
      <c r="JSM37" s="123"/>
      <c r="JSN37" s="123"/>
      <c r="JSO37" s="123"/>
      <c r="JSP37" s="123"/>
      <c r="JSQ37" s="123"/>
      <c r="JSR37" s="123"/>
      <c r="JSS37" s="123"/>
      <c r="JST37" s="123"/>
      <c r="JSU37" s="123"/>
      <c r="JSV37" s="123"/>
      <c r="JSW37" s="123"/>
      <c r="JSX37" s="123"/>
      <c r="JSY37" s="123"/>
      <c r="JSZ37" s="123"/>
      <c r="JTA37" s="123"/>
      <c r="JTB37" s="123"/>
      <c r="JTC37" s="123"/>
      <c r="JTD37" s="123"/>
      <c r="JTE37" s="123"/>
      <c r="JTF37" s="123"/>
      <c r="JTG37" s="123"/>
      <c r="JTH37" s="123"/>
      <c r="JTI37" s="123"/>
      <c r="JTJ37" s="123"/>
      <c r="JTK37" s="123"/>
      <c r="JTL37" s="123"/>
      <c r="JTM37" s="123"/>
      <c r="JTN37" s="123"/>
      <c r="JTO37" s="123"/>
      <c r="JTP37" s="123"/>
      <c r="JTQ37" s="123"/>
      <c r="JTR37" s="123"/>
      <c r="JTS37" s="123"/>
      <c r="JTT37" s="123"/>
      <c r="JTU37" s="123"/>
      <c r="JTV37" s="123"/>
      <c r="JTW37" s="123"/>
      <c r="JTX37" s="123"/>
      <c r="JTY37" s="123"/>
      <c r="JTZ37" s="123"/>
      <c r="JUA37" s="123"/>
      <c r="JUB37" s="123"/>
      <c r="JUC37" s="123"/>
      <c r="JUD37" s="123"/>
      <c r="JUE37" s="123"/>
      <c r="JUF37" s="123"/>
      <c r="JUG37" s="123"/>
      <c r="JUH37" s="123"/>
      <c r="JUI37" s="123"/>
      <c r="JUJ37" s="123"/>
      <c r="JUK37" s="123"/>
      <c r="JUL37" s="123"/>
      <c r="JUM37" s="123"/>
      <c r="JUN37" s="123"/>
      <c r="JUO37" s="123"/>
      <c r="JUP37" s="123"/>
      <c r="JUQ37" s="123"/>
      <c r="JUR37" s="123"/>
      <c r="JUS37" s="123"/>
      <c r="JUT37" s="123"/>
      <c r="JUU37" s="123"/>
      <c r="JUV37" s="123"/>
      <c r="JUW37" s="123"/>
      <c r="JUX37" s="123"/>
      <c r="JUY37" s="123"/>
      <c r="JUZ37" s="123"/>
      <c r="JVA37" s="123"/>
      <c r="JVB37" s="123"/>
      <c r="JVC37" s="123"/>
      <c r="JVD37" s="123"/>
      <c r="JVE37" s="123"/>
      <c r="JVF37" s="123"/>
      <c r="JVG37" s="123"/>
      <c r="JVH37" s="123"/>
      <c r="JVI37" s="123"/>
      <c r="JVJ37" s="123"/>
      <c r="JVK37" s="123"/>
      <c r="JVL37" s="123"/>
      <c r="JVM37" s="123"/>
      <c r="JVN37" s="123"/>
      <c r="JVO37" s="123"/>
      <c r="JVP37" s="123"/>
      <c r="JVQ37" s="123"/>
      <c r="JVR37" s="123"/>
      <c r="JVS37" s="123"/>
      <c r="JVT37" s="123"/>
      <c r="JVU37" s="123"/>
      <c r="JVV37" s="123"/>
      <c r="JVW37" s="123"/>
      <c r="JVX37" s="123"/>
      <c r="JVY37" s="123"/>
      <c r="JVZ37" s="123"/>
      <c r="JWA37" s="123"/>
      <c r="JWB37" s="123"/>
      <c r="JWC37" s="123"/>
      <c r="JWD37" s="123"/>
      <c r="JWE37" s="123"/>
      <c r="JWF37" s="123"/>
      <c r="JWG37" s="123"/>
      <c r="JWH37" s="123"/>
      <c r="JWI37" s="123"/>
      <c r="JWJ37" s="123"/>
      <c r="JWK37" s="123"/>
      <c r="JWL37" s="123"/>
      <c r="JWM37" s="123"/>
      <c r="JWN37" s="123"/>
      <c r="JWO37" s="123"/>
      <c r="JWP37" s="123"/>
      <c r="JWQ37" s="123"/>
      <c r="JWR37" s="123"/>
      <c r="JWS37" s="123"/>
      <c r="JWT37" s="123"/>
      <c r="JWU37" s="123"/>
      <c r="JWV37" s="123"/>
      <c r="JWW37" s="123"/>
      <c r="JWX37" s="123"/>
      <c r="JWY37" s="123"/>
      <c r="JWZ37" s="123"/>
      <c r="JXA37" s="123"/>
      <c r="JXB37" s="123"/>
      <c r="JXC37" s="123"/>
      <c r="JXD37" s="123"/>
      <c r="JXE37" s="123"/>
      <c r="JXF37" s="123"/>
      <c r="JXG37" s="123"/>
      <c r="JXH37" s="123"/>
      <c r="JXI37" s="123"/>
      <c r="JXJ37" s="123"/>
      <c r="JXK37" s="123"/>
      <c r="JXL37" s="123"/>
      <c r="JXM37" s="123"/>
      <c r="JXN37" s="123"/>
      <c r="JXO37" s="123"/>
      <c r="JXP37" s="123"/>
      <c r="JXQ37" s="123"/>
      <c r="JXR37" s="123"/>
      <c r="JXS37" s="123"/>
      <c r="JXT37" s="123"/>
      <c r="JXU37" s="123"/>
      <c r="JXV37" s="123"/>
      <c r="JXW37" s="123"/>
      <c r="JXX37" s="123"/>
      <c r="JXY37" s="123"/>
      <c r="JXZ37" s="123"/>
      <c r="JYA37" s="123"/>
      <c r="JYB37" s="123"/>
      <c r="JYC37" s="123"/>
      <c r="JYD37" s="123"/>
      <c r="JYE37" s="123"/>
      <c r="JYF37" s="123"/>
      <c r="JYG37" s="123"/>
      <c r="JYH37" s="123"/>
      <c r="JYI37" s="123"/>
      <c r="JYJ37" s="123"/>
      <c r="JYK37" s="123"/>
      <c r="JYL37" s="123"/>
      <c r="JYM37" s="123"/>
      <c r="JYN37" s="123"/>
      <c r="JYO37" s="123"/>
      <c r="JYP37" s="123"/>
      <c r="JYQ37" s="123"/>
      <c r="JYR37" s="123"/>
      <c r="JYS37" s="123"/>
      <c r="JYT37" s="123"/>
      <c r="JYU37" s="123"/>
      <c r="JYV37" s="123"/>
      <c r="JYW37" s="123"/>
      <c r="JYX37" s="123"/>
      <c r="JYY37" s="123"/>
      <c r="JYZ37" s="123"/>
      <c r="JZA37" s="123"/>
      <c r="JZB37" s="123"/>
      <c r="JZC37" s="123"/>
      <c r="JZD37" s="123"/>
      <c r="JZE37" s="123"/>
      <c r="JZF37" s="123"/>
      <c r="JZG37" s="123"/>
      <c r="JZH37" s="123"/>
      <c r="JZI37" s="123"/>
      <c r="JZJ37" s="123"/>
      <c r="JZK37" s="123"/>
      <c r="JZL37" s="123"/>
      <c r="JZM37" s="123"/>
      <c r="JZN37" s="123"/>
      <c r="JZO37" s="123"/>
      <c r="JZP37" s="123"/>
      <c r="JZQ37" s="123"/>
      <c r="JZR37" s="123"/>
      <c r="JZS37" s="123"/>
      <c r="JZT37" s="123"/>
      <c r="JZU37" s="123"/>
      <c r="JZV37" s="123"/>
      <c r="JZW37" s="123"/>
      <c r="JZX37" s="123"/>
      <c r="JZY37" s="123"/>
      <c r="JZZ37" s="123"/>
      <c r="KAA37" s="123"/>
      <c r="KAB37" s="123"/>
      <c r="KAC37" s="123"/>
      <c r="KAD37" s="123"/>
      <c r="KAE37" s="123"/>
      <c r="KAF37" s="123"/>
      <c r="KAG37" s="123"/>
      <c r="KAH37" s="123"/>
      <c r="KAI37" s="123"/>
      <c r="KAJ37" s="123"/>
      <c r="KAK37" s="123"/>
      <c r="KAL37" s="123"/>
      <c r="KAM37" s="123"/>
      <c r="KAN37" s="123"/>
      <c r="KAO37" s="123"/>
      <c r="KAP37" s="123"/>
      <c r="KAQ37" s="123"/>
      <c r="KAR37" s="123"/>
      <c r="KAS37" s="123"/>
      <c r="KAT37" s="123"/>
      <c r="KAU37" s="123"/>
      <c r="KAV37" s="123"/>
      <c r="KAW37" s="123"/>
      <c r="KAX37" s="123"/>
      <c r="KAY37" s="123"/>
      <c r="KAZ37" s="123"/>
      <c r="KBA37" s="123"/>
      <c r="KBB37" s="123"/>
      <c r="KBC37" s="123"/>
      <c r="KBD37" s="123"/>
      <c r="KBE37" s="123"/>
      <c r="KBF37" s="123"/>
      <c r="KBG37" s="123"/>
      <c r="KBH37" s="123"/>
      <c r="KBI37" s="123"/>
      <c r="KBJ37" s="123"/>
      <c r="KBK37" s="123"/>
      <c r="KBL37" s="123"/>
      <c r="KBM37" s="123"/>
      <c r="KBN37" s="123"/>
      <c r="KBO37" s="123"/>
      <c r="KBP37" s="123"/>
      <c r="KBQ37" s="123"/>
      <c r="KBR37" s="123"/>
      <c r="KBS37" s="123"/>
      <c r="KBT37" s="123"/>
      <c r="KBU37" s="123"/>
      <c r="KBV37" s="123"/>
      <c r="KBW37" s="123"/>
      <c r="KBX37" s="123"/>
      <c r="KBY37" s="123"/>
      <c r="KBZ37" s="123"/>
      <c r="KCA37" s="123"/>
      <c r="KCB37" s="123"/>
      <c r="KCC37" s="123"/>
      <c r="KCD37" s="123"/>
      <c r="KCE37" s="123"/>
      <c r="KCF37" s="123"/>
      <c r="KCG37" s="123"/>
      <c r="KCH37" s="123"/>
      <c r="KCI37" s="123"/>
      <c r="KCJ37" s="123"/>
      <c r="KCK37" s="123"/>
      <c r="KCL37" s="123"/>
      <c r="KCM37" s="123"/>
      <c r="KCN37" s="123"/>
      <c r="KCO37" s="123"/>
      <c r="KCP37" s="123"/>
      <c r="KCQ37" s="123"/>
      <c r="KCR37" s="123"/>
      <c r="KCS37" s="123"/>
      <c r="KCT37" s="123"/>
      <c r="KCU37" s="123"/>
      <c r="KCV37" s="123"/>
      <c r="KCW37" s="123"/>
      <c r="KCX37" s="123"/>
      <c r="KCY37" s="123"/>
      <c r="KCZ37" s="123"/>
      <c r="KDA37" s="123"/>
      <c r="KDB37" s="123"/>
      <c r="KDC37" s="123"/>
      <c r="KDD37" s="123"/>
      <c r="KDE37" s="123"/>
      <c r="KDF37" s="123"/>
      <c r="KDG37" s="123"/>
      <c r="KDH37" s="123"/>
      <c r="KDI37" s="123"/>
      <c r="KDJ37" s="123"/>
      <c r="KDK37" s="123"/>
      <c r="KDL37" s="123"/>
      <c r="KDM37" s="123"/>
      <c r="KDN37" s="123"/>
      <c r="KDO37" s="123"/>
      <c r="KDP37" s="123"/>
      <c r="KDQ37" s="123"/>
      <c r="KDR37" s="123"/>
      <c r="KDS37" s="123"/>
      <c r="KDT37" s="123"/>
      <c r="KDU37" s="123"/>
      <c r="KDV37" s="123"/>
      <c r="KDW37" s="123"/>
      <c r="KDX37" s="123"/>
      <c r="KDY37" s="123"/>
      <c r="KDZ37" s="123"/>
      <c r="KEA37" s="123"/>
      <c r="KEB37" s="123"/>
      <c r="KEC37" s="123"/>
      <c r="KED37" s="123"/>
      <c r="KEE37" s="123"/>
      <c r="KEF37" s="123"/>
      <c r="KEG37" s="123"/>
      <c r="KEH37" s="123"/>
      <c r="KEI37" s="123"/>
      <c r="KEJ37" s="123"/>
      <c r="KEK37" s="123"/>
      <c r="KEL37" s="123"/>
      <c r="KEM37" s="123"/>
      <c r="KEN37" s="123"/>
      <c r="KEO37" s="123"/>
      <c r="KEP37" s="123"/>
      <c r="KEQ37" s="123"/>
      <c r="KER37" s="123"/>
      <c r="KES37" s="123"/>
      <c r="KET37" s="123"/>
      <c r="KEU37" s="123"/>
      <c r="KEV37" s="123"/>
      <c r="KEW37" s="123"/>
      <c r="KEX37" s="123"/>
      <c r="KEY37" s="123"/>
      <c r="KEZ37" s="123"/>
      <c r="KFA37" s="123"/>
      <c r="KFB37" s="123"/>
      <c r="KFC37" s="123"/>
      <c r="KFD37" s="123"/>
      <c r="KFE37" s="123"/>
      <c r="KFF37" s="123"/>
      <c r="KFG37" s="123"/>
      <c r="KFH37" s="123"/>
      <c r="KFI37" s="123"/>
      <c r="KFJ37" s="123"/>
      <c r="KFK37" s="123"/>
      <c r="KFL37" s="123"/>
      <c r="KFM37" s="123"/>
      <c r="KFN37" s="123"/>
      <c r="KFO37" s="123"/>
      <c r="KFP37" s="123"/>
      <c r="KFQ37" s="123"/>
      <c r="KFR37" s="123"/>
      <c r="KFS37" s="123"/>
      <c r="KFT37" s="123"/>
      <c r="KFU37" s="123"/>
      <c r="KFV37" s="123"/>
      <c r="KFW37" s="123"/>
      <c r="KFX37" s="123"/>
      <c r="KFY37" s="123"/>
      <c r="KFZ37" s="123"/>
      <c r="KGA37" s="123"/>
      <c r="KGB37" s="123"/>
      <c r="KGC37" s="123"/>
      <c r="KGD37" s="123"/>
      <c r="KGE37" s="123"/>
      <c r="KGF37" s="123"/>
      <c r="KGG37" s="123"/>
      <c r="KGH37" s="123"/>
      <c r="KGI37" s="123"/>
      <c r="KGJ37" s="123"/>
      <c r="KGK37" s="123"/>
      <c r="KGL37" s="123"/>
      <c r="KGM37" s="123"/>
      <c r="KGN37" s="123"/>
      <c r="KGO37" s="123"/>
      <c r="KGP37" s="123"/>
      <c r="KGQ37" s="123"/>
      <c r="KGR37" s="123"/>
      <c r="KGS37" s="123"/>
      <c r="KGT37" s="123"/>
      <c r="KGU37" s="123"/>
      <c r="KGV37" s="123"/>
      <c r="KGW37" s="123"/>
      <c r="KGX37" s="123"/>
      <c r="KGY37" s="123"/>
      <c r="KGZ37" s="123"/>
      <c r="KHA37" s="123"/>
      <c r="KHB37" s="123"/>
      <c r="KHC37" s="123"/>
      <c r="KHD37" s="123"/>
      <c r="KHE37" s="123"/>
      <c r="KHF37" s="123"/>
      <c r="KHG37" s="123"/>
      <c r="KHH37" s="123"/>
      <c r="KHI37" s="123"/>
      <c r="KHJ37" s="123"/>
      <c r="KHK37" s="123"/>
      <c r="KHL37" s="123"/>
      <c r="KHM37" s="123"/>
      <c r="KHN37" s="123"/>
      <c r="KHO37" s="123"/>
      <c r="KHP37" s="123"/>
      <c r="KHQ37" s="123"/>
      <c r="KHR37" s="123"/>
      <c r="KHS37" s="123"/>
      <c r="KHT37" s="123"/>
      <c r="KHU37" s="123"/>
      <c r="KHV37" s="123"/>
      <c r="KHW37" s="123"/>
      <c r="KHX37" s="123"/>
      <c r="KHY37" s="123"/>
      <c r="KHZ37" s="123"/>
      <c r="KIA37" s="123"/>
      <c r="KIB37" s="123"/>
      <c r="KIC37" s="123"/>
      <c r="KID37" s="123"/>
      <c r="KIE37" s="123"/>
      <c r="KIF37" s="123"/>
      <c r="KIG37" s="123"/>
      <c r="KIH37" s="123"/>
      <c r="KII37" s="123"/>
      <c r="KIJ37" s="123"/>
      <c r="KIK37" s="123"/>
      <c r="KIL37" s="123"/>
      <c r="KIM37" s="123"/>
      <c r="KIN37" s="123"/>
      <c r="KIO37" s="123"/>
      <c r="KIP37" s="123"/>
      <c r="KIQ37" s="123"/>
      <c r="KIR37" s="123"/>
      <c r="KIS37" s="123"/>
      <c r="KIT37" s="123"/>
      <c r="KIU37" s="123"/>
      <c r="KIV37" s="123"/>
      <c r="KIW37" s="123"/>
      <c r="KIX37" s="123"/>
      <c r="KIY37" s="123"/>
      <c r="KIZ37" s="123"/>
      <c r="KJA37" s="123"/>
      <c r="KJB37" s="123"/>
      <c r="KJC37" s="123"/>
      <c r="KJD37" s="123"/>
      <c r="KJE37" s="123"/>
      <c r="KJF37" s="123"/>
      <c r="KJG37" s="123"/>
      <c r="KJH37" s="123"/>
      <c r="KJI37" s="123"/>
      <c r="KJJ37" s="123"/>
      <c r="KJK37" s="123"/>
      <c r="KJL37" s="123"/>
      <c r="KJM37" s="123"/>
      <c r="KJN37" s="123"/>
      <c r="KJO37" s="123"/>
      <c r="KJP37" s="123"/>
      <c r="KJQ37" s="123"/>
      <c r="KJR37" s="123"/>
      <c r="KJS37" s="123"/>
      <c r="KJT37" s="123"/>
      <c r="KJU37" s="123"/>
      <c r="KJV37" s="123"/>
      <c r="KJW37" s="123"/>
      <c r="KJX37" s="123"/>
      <c r="KJY37" s="123"/>
      <c r="KJZ37" s="123"/>
      <c r="KKA37" s="123"/>
      <c r="KKB37" s="123"/>
      <c r="KKC37" s="123"/>
      <c r="KKD37" s="123"/>
      <c r="KKE37" s="123"/>
      <c r="KKF37" s="123"/>
      <c r="KKG37" s="123"/>
      <c r="KKH37" s="123"/>
      <c r="KKI37" s="123"/>
      <c r="KKJ37" s="123"/>
      <c r="KKK37" s="123"/>
      <c r="KKL37" s="123"/>
      <c r="KKM37" s="123"/>
      <c r="KKN37" s="123"/>
      <c r="KKO37" s="123"/>
      <c r="KKP37" s="123"/>
      <c r="KKQ37" s="123"/>
      <c r="KKR37" s="123"/>
      <c r="KKS37" s="123"/>
      <c r="KKT37" s="123"/>
      <c r="KKU37" s="123"/>
      <c r="KKV37" s="123"/>
      <c r="KKW37" s="123"/>
      <c r="KKX37" s="123"/>
      <c r="KKY37" s="123"/>
      <c r="KKZ37" s="123"/>
      <c r="KLA37" s="123"/>
      <c r="KLB37" s="123"/>
      <c r="KLC37" s="123"/>
      <c r="KLD37" s="123"/>
      <c r="KLE37" s="123"/>
      <c r="KLF37" s="123"/>
      <c r="KLG37" s="123"/>
      <c r="KLH37" s="123"/>
      <c r="KLI37" s="123"/>
      <c r="KLJ37" s="123"/>
      <c r="KLK37" s="123"/>
      <c r="KLL37" s="123"/>
      <c r="KLM37" s="123"/>
      <c r="KLN37" s="123"/>
      <c r="KLO37" s="123"/>
      <c r="KLP37" s="123"/>
      <c r="KLQ37" s="123"/>
      <c r="KLR37" s="123"/>
      <c r="KLS37" s="123"/>
      <c r="KLT37" s="123"/>
      <c r="KLU37" s="123"/>
      <c r="KLV37" s="123"/>
      <c r="KLW37" s="123"/>
      <c r="KLX37" s="123"/>
      <c r="KLY37" s="123"/>
      <c r="KLZ37" s="123"/>
      <c r="KMA37" s="123"/>
      <c r="KMB37" s="123"/>
      <c r="KMC37" s="123"/>
      <c r="KMD37" s="123"/>
      <c r="KME37" s="123"/>
      <c r="KMF37" s="123"/>
      <c r="KMG37" s="123"/>
      <c r="KMH37" s="123"/>
      <c r="KMI37" s="123"/>
      <c r="KMJ37" s="123"/>
      <c r="KMK37" s="123"/>
      <c r="KML37" s="123"/>
      <c r="KMM37" s="123"/>
      <c r="KMN37" s="123"/>
      <c r="KMO37" s="123"/>
      <c r="KMP37" s="123"/>
      <c r="KMQ37" s="123"/>
      <c r="KMR37" s="123"/>
      <c r="KMS37" s="123"/>
      <c r="KMT37" s="123"/>
      <c r="KMU37" s="123"/>
      <c r="KMV37" s="123"/>
      <c r="KMW37" s="123"/>
      <c r="KMX37" s="123"/>
      <c r="KMY37" s="123"/>
      <c r="KMZ37" s="123"/>
      <c r="KNA37" s="123"/>
      <c r="KNB37" s="123"/>
      <c r="KNC37" s="123"/>
      <c r="KND37" s="123"/>
      <c r="KNE37" s="123"/>
      <c r="KNF37" s="123"/>
      <c r="KNG37" s="123"/>
      <c r="KNH37" s="123"/>
      <c r="KNI37" s="123"/>
      <c r="KNJ37" s="123"/>
      <c r="KNK37" s="123"/>
      <c r="KNL37" s="123"/>
      <c r="KNM37" s="123"/>
      <c r="KNN37" s="123"/>
      <c r="KNO37" s="123"/>
      <c r="KNP37" s="123"/>
      <c r="KNQ37" s="123"/>
      <c r="KNR37" s="123"/>
      <c r="KNS37" s="123"/>
      <c r="KNT37" s="123"/>
      <c r="KNU37" s="123"/>
      <c r="KNV37" s="123"/>
      <c r="KNW37" s="123"/>
      <c r="KNX37" s="123"/>
      <c r="KNY37" s="123"/>
      <c r="KNZ37" s="123"/>
      <c r="KOA37" s="123"/>
      <c r="KOB37" s="123"/>
      <c r="KOC37" s="123"/>
      <c r="KOD37" s="123"/>
      <c r="KOE37" s="123"/>
      <c r="KOF37" s="123"/>
      <c r="KOG37" s="123"/>
      <c r="KOH37" s="123"/>
      <c r="KOI37" s="123"/>
      <c r="KOJ37" s="123"/>
      <c r="KOK37" s="123"/>
      <c r="KOL37" s="123"/>
      <c r="KOM37" s="123"/>
      <c r="KON37" s="123"/>
      <c r="KOO37" s="123"/>
      <c r="KOP37" s="123"/>
      <c r="KOQ37" s="123"/>
      <c r="KOR37" s="123"/>
      <c r="KOS37" s="123"/>
      <c r="KOT37" s="123"/>
      <c r="KOU37" s="123"/>
      <c r="KOV37" s="123"/>
      <c r="KOW37" s="123"/>
      <c r="KOX37" s="123"/>
      <c r="KOY37" s="123"/>
      <c r="KOZ37" s="123"/>
      <c r="KPA37" s="123"/>
      <c r="KPB37" s="123"/>
      <c r="KPC37" s="123"/>
      <c r="KPD37" s="123"/>
      <c r="KPE37" s="123"/>
      <c r="KPF37" s="123"/>
      <c r="KPG37" s="123"/>
      <c r="KPH37" s="123"/>
      <c r="KPI37" s="123"/>
      <c r="KPJ37" s="123"/>
      <c r="KPK37" s="123"/>
      <c r="KPL37" s="123"/>
      <c r="KPM37" s="123"/>
      <c r="KPN37" s="123"/>
      <c r="KPO37" s="123"/>
      <c r="KPP37" s="123"/>
      <c r="KPQ37" s="123"/>
      <c r="KPR37" s="123"/>
      <c r="KPS37" s="123"/>
      <c r="KPT37" s="123"/>
      <c r="KPU37" s="123"/>
      <c r="KPV37" s="123"/>
      <c r="KPW37" s="123"/>
      <c r="KPX37" s="123"/>
      <c r="KPY37" s="123"/>
      <c r="KPZ37" s="123"/>
      <c r="KQA37" s="123"/>
      <c r="KQB37" s="123"/>
      <c r="KQC37" s="123"/>
      <c r="KQD37" s="123"/>
      <c r="KQE37" s="123"/>
      <c r="KQF37" s="123"/>
      <c r="KQG37" s="123"/>
      <c r="KQH37" s="123"/>
      <c r="KQI37" s="123"/>
      <c r="KQJ37" s="123"/>
      <c r="KQK37" s="123"/>
      <c r="KQL37" s="123"/>
      <c r="KQM37" s="123"/>
      <c r="KQN37" s="123"/>
      <c r="KQO37" s="123"/>
      <c r="KQP37" s="123"/>
      <c r="KQQ37" s="123"/>
      <c r="KQR37" s="123"/>
      <c r="KQS37" s="123"/>
      <c r="KQT37" s="123"/>
      <c r="KQU37" s="123"/>
      <c r="KQV37" s="123"/>
      <c r="KQW37" s="123"/>
      <c r="KQX37" s="123"/>
      <c r="KQY37" s="123"/>
      <c r="KQZ37" s="123"/>
      <c r="KRA37" s="123"/>
      <c r="KRB37" s="123"/>
      <c r="KRC37" s="123"/>
      <c r="KRD37" s="123"/>
      <c r="KRE37" s="123"/>
      <c r="KRF37" s="123"/>
      <c r="KRG37" s="123"/>
      <c r="KRH37" s="123"/>
      <c r="KRI37" s="123"/>
      <c r="KRJ37" s="123"/>
      <c r="KRK37" s="123"/>
      <c r="KRL37" s="123"/>
      <c r="KRM37" s="123"/>
      <c r="KRN37" s="123"/>
      <c r="KRO37" s="123"/>
      <c r="KRP37" s="123"/>
      <c r="KRQ37" s="123"/>
      <c r="KRR37" s="123"/>
      <c r="KRS37" s="123"/>
      <c r="KRT37" s="123"/>
      <c r="KRU37" s="123"/>
      <c r="KRV37" s="123"/>
      <c r="KRW37" s="123"/>
      <c r="KRX37" s="123"/>
      <c r="KRY37" s="123"/>
      <c r="KRZ37" s="123"/>
      <c r="KSA37" s="123"/>
      <c r="KSB37" s="123"/>
      <c r="KSC37" s="123"/>
      <c r="KSD37" s="123"/>
      <c r="KSE37" s="123"/>
      <c r="KSF37" s="123"/>
      <c r="KSG37" s="123"/>
      <c r="KSH37" s="123"/>
      <c r="KSI37" s="123"/>
      <c r="KSJ37" s="123"/>
      <c r="KSK37" s="123"/>
      <c r="KSL37" s="123"/>
      <c r="KSM37" s="123"/>
      <c r="KSN37" s="123"/>
      <c r="KSO37" s="123"/>
      <c r="KSP37" s="123"/>
      <c r="KSQ37" s="123"/>
      <c r="KSR37" s="123"/>
      <c r="KSS37" s="123"/>
      <c r="KST37" s="123"/>
      <c r="KSU37" s="123"/>
      <c r="KSV37" s="123"/>
      <c r="KSW37" s="123"/>
      <c r="KSX37" s="123"/>
      <c r="KSY37" s="123"/>
      <c r="KSZ37" s="123"/>
      <c r="KTA37" s="123"/>
      <c r="KTB37" s="123"/>
      <c r="KTC37" s="123"/>
      <c r="KTD37" s="123"/>
      <c r="KTE37" s="123"/>
      <c r="KTF37" s="123"/>
      <c r="KTG37" s="123"/>
      <c r="KTH37" s="123"/>
      <c r="KTI37" s="123"/>
      <c r="KTJ37" s="123"/>
      <c r="KTK37" s="123"/>
      <c r="KTL37" s="123"/>
      <c r="KTM37" s="123"/>
      <c r="KTN37" s="123"/>
      <c r="KTO37" s="123"/>
      <c r="KTP37" s="123"/>
      <c r="KTQ37" s="123"/>
      <c r="KTR37" s="123"/>
      <c r="KTS37" s="123"/>
      <c r="KTT37" s="123"/>
      <c r="KTU37" s="123"/>
      <c r="KTV37" s="123"/>
      <c r="KTW37" s="123"/>
      <c r="KTX37" s="123"/>
      <c r="KTY37" s="123"/>
      <c r="KTZ37" s="123"/>
      <c r="KUA37" s="123"/>
      <c r="KUB37" s="123"/>
      <c r="KUC37" s="123"/>
      <c r="KUD37" s="123"/>
      <c r="KUE37" s="123"/>
      <c r="KUF37" s="123"/>
      <c r="KUG37" s="123"/>
      <c r="KUH37" s="123"/>
      <c r="KUI37" s="123"/>
      <c r="KUJ37" s="123"/>
      <c r="KUK37" s="123"/>
      <c r="KUL37" s="123"/>
      <c r="KUM37" s="123"/>
      <c r="KUN37" s="123"/>
      <c r="KUO37" s="123"/>
      <c r="KUP37" s="123"/>
      <c r="KUQ37" s="123"/>
      <c r="KUR37" s="123"/>
      <c r="KUS37" s="123"/>
      <c r="KUT37" s="123"/>
      <c r="KUU37" s="123"/>
      <c r="KUV37" s="123"/>
      <c r="KUW37" s="123"/>
      <c r="KUX37" s="123"/>
      <c r="KUY37" s="123"/>
      <c r="KUZ37" s="123"/>
      <c r="KVA37" s="123"/>
      <c r="KVB37" s="123"/>
      <c r="KVC37" s="123"/>
      <c r="KVD37" s="123"/>
      <c r="KVE37" s="123"/>
      <c r="KVF37" s="123"/>
      <c r="KVG37" s="123"/>
      <c r="KVH37" s="123"/>
      <c r="KVI37" s="123"/>
      <c r="KVJ37" s="123"/>
      <c r="KVK37" s="123"/>
      <c r="KVL37" s="123"/>
      <c r="KVM37" s="123"/>
      <c r="KVN37" s="123"/>
      <c r="KVO37" s="123"/>
      <c r="KVP37" s="123"/>
      <c r="KVQ37" s="123"/>
      <c r="KVR37" s="123"/>
      <c r="KVS37" s="123"/>
      <c r="KVT37" s="123"/>
      <c r="KVU37" s="123"/>
      <c r="KVV37" s="123"/>
      <c r="KVW37" s="123"/>
      <c r="KVX37" s="123"/>
      <c r="KVY37" s="123"/>
      <c r="KVZ37" s="123"/>
      <c r="KWA37" s="123"/>
      <c r="KWB37" s="123"/>
      <c r="KWC37" s="123"/>
      <c r="KWD37" s="123"/>
      <c r="KWE37" s="123"/>
      <c r="KWF37" s="123"/>
      <c r="KWG37" s="123"/>
      <c r="KWH37" s="123"/>
      <c r="KWI37" s="123"/>
      <c r="KWJ37" s="123"/>
      <c r="KWK37" s="123"/>
      <c r="KWL37" s="123"/>
      <c r="KWM37" s="123"/>
      <c r="KWN37" s="123"/>
      <c r="KWO37" s="123"/>
      <c r="KWP37" s="123"/>
      <c r="KWQ37" s="123"/>
      <c r="KWR37" s="123"/>
      <c r="KWS37" s="123"/>
      <c r="KWT37" s="123"/>
      <c r="KWU37" s="123"/>
      <c r="KWV37" s="123"/>
      <c r="KWW37" s="123"/>
      <c r="KWX37" s="123"/>
      <c r="KWY37" s="123"/>
      <c r="KWZ37" s="123"/>
      <c r="KXA37" s="123"/>
      <c r="KXB37" s="123"/>
      <c r="KXC37" s="123"/>
      <c r="KXD37" s="123"/>
      <c r="KXE37" s="123"/>
      <c r="KXF37" s="123"/>
      <c r="KXG37" s="123"/>
      <c r="KXH37" s="123"/>
      <c r="KXI37" s="123"/>
      <c r="KXJ37" s="123"/>
      <c r="KXK37" s="123"/>
      <c r="KXL37" s="123"/>
      <c r="KXM37" s="123"/>
      <c r="KXN37" s="123"/>
      <c r="KXO37" s="123"/>
      <c r="KXP37" s="123"/>
      <c r="KXQ37" s="123"/>
      <c r="KXR37" s="123"/>
      <c r="KXS37" s="123"/>
      <c r="KXT37" s="123"/>
      <c r="KXU37" s="123"/>
      <c r="KXV37" s="123"/>
      <c r="KXW37" s="123"/>
      <c r="KXX37" s="123"/>
      <c r="KXY37" s="123"/>
      <c r="KXZ37" s="123"/>
      <c r="KYA37" s="123"/>
      <c r="KYB37" s="123"/>
      <c r="KYC37" s="123"/>
      <c r="KYD37" s="123"/>
      <c r="KYE37" s="123"/>
      <c r="KYF37" s="123"/>
      <c r="KYG37" s="123"/>
      <c r="KYH37" s="123"/>
      <c r="KYI37" s="123"/>
      <c r="KYJ37" s="123"/>
      <c r="KYK37" s="123"/>
      <c r="KYL37" s="123"/>
      <c r="KYM37" s="123"/>
      <c r="KYN37" s="123"/>
      <c r="KYO37" s="123"/>
      <c r="KYP37" s="123"/>
      <c r="KYQ37" s="123"/>
      <c r="KYR37" s="123"/>
      <c r="KYS37" s="123"/>
      <c r="KYT37" s="123"/>
      <c r="KYU37" s="123"/>
      <c r="KYV37" s="123"/>
      <c r="KYW37" s="123"/>
      <c r="KYX37" s="123"/>
      <c r="KYY37" s="123"/>
      <c r="KYZ37" s="123"/>
      <c r="KZA37" s="123"/>
      <c r="KZB37" s="123"/>
      <c r="KZC37" s="123"/>
      <c r="KZD37" s="123"/>
      <c r="KZE37" s="123"/>
      <c r="KZF37" s="123"/>
      <c r="KZG37" s="123"/>
      <c r="KZH37" s="123"/>
      <c r="KZI37" s="123"/>
      <c r="KZJ37" s="123"/>
      <c r="KZK37" s="123"/>
      <c r="KZL37" s="123"/>
      <c r="KZM37" s="123"/>
      <c r="KZN37" s="123"/>
      <c r="KZO37" s="123"/>
      <c r="KZP37" s="123"/>
      <c r="KZQ37" s="123"/>
      <c r="KZR37" s="123"/>
      <c r="KZS37" s="123"/>
      <c r="KZT37" s="123"/>
      <c r="KZU37" s="123"/>
      <c r="KZV37" s="123"/>
      <c r="KZW37" s="123"/>
      <c r="KZX37" s="123"/>
      <c r="KZY37" s="123"/>
      <c r="KZZ37" s="123"/>
      <c r="LAA37" s="123"/>
      <c r="LAB37" s="123"/>
      <c r="LAC37" s="123"/>
      <c r="LAD37" s="123"/>
      <c r="LAE37" s="123"/>
      <c r="LAF37" s="123"/>
      <c r="LAG37" s="123"/>
      <c r="LAH37" s="123"/>
      <c r="LAI37" s="123"/>
      <c r="LAJ37" s="123"/>
      <c r="LAK37" s="123"/>
      <c r="LAL37" s="123"/>
      <c r="LAM37" s="123"/>
      <c r="LAN37" s="123"/>
      <c r="LAO37" s="123"/>
      <c r="LAP37" s="123"/>
      <c r="LAQ37" s="123"/>
      <c r="LAR37" s="123"/>
      <c r="LAS37" s="123"/>
      <c r="LAT37" s="123"/>
      <c r="LAU37" s="123"/>
      <c r="LAV37" s="123"/>
      <c r="LAW37" s="123"/>
      <c r="LAX37" s="123"/>
      <c r="LAY37" s="123"/>
      <c r="LAZ37" s="123"/>
      <c r="LBA37" s="123"/>
      <c r="LBB37" s="123"/>
      <c r="LBC37" s="123"/>
      <c r="LBD37" s="123"/>
      <c r="LBE37" s="123"/>
      <c r="LBF37" s="123"/>
      <c r="LBG37" s="123"/>
      <c r="LBH37" s="123"/>
      <c r="LBI37" s="123"/>
      <c r="LBJ37" s="123"/>
      <c r="LBK37" s="123"/>
      <c r="LBL37" s="123"/>
      <c r="LBM37" s="123"/>
      <c r="LBN37" s="123"/>
      <c r="LBO37" s="123"/>
      <c r="LBP37" s="123"/>
      <c r="LBQ37" s="123"/>
      <c r="LBR37" s="123"/>
      <c r="LBS37" s="123"/>
      <c r="LBT37" s="123"/>
      <c r="LBU37" s="123"/>
      <c r="LBV37" s="123"/>
      <c r="LBW37" s="123"/>
      <c r="LBX37" s="123"/>
      <c r="LBY37" s="123"/>
      <c r="LBZ37" s="123"/>
      <c r="LCA37" s="123"/>
      <c r="LCB37" s="123"/>
      <c r="LCC37" s="123"/>
      <c r="LCD37" s="123"/>
      <c r="LCE37" s="123"/>
      <c r="LCF37" s="123"/>
      <c r="LCG37" s="123"/>
      <c r="LCH37" s="123"/>
      <c r="LCI37" s="123"/>
      <c r="LCJ37" s="123"/>
      <c r="LCK37" s="123"/>
      <c r="LCL37" s="123"/>
      <c r="LCM37" s="123"/>
      <c r="LCN37" s="123"/>
      <c r="LCO37" s="123"/>
      <c r="LCP37" s="123"/>
      <c r="LCQ37" s="123"/>
      <c r="LCR37" s="123"/>
      <c r="LCS37" s="123"/>
      <c r="LCT37" s="123"/>
      <c r="LCU37" s="123"/>
      <c r="LCV37" s="123"/>
      <c r="LCW37" s="123"/>
      <c r="LCX37" s="123"/>
      <c r="LCY37" s="123"/>
      <c r="LCZ37" s="123"/>
      <c r="LDA37" s="123"/>
      <c r="LDB37" s="123"/>
      <c r="LDC37" s="123"/>
      <c r="LDD37" s="123"/>
      <c r="LDE37" s="123"/>
      <c r="LDF37" s="123"/>
      <c r="LDG37" s="123"/>
      <c r="LDH37" s="123"/>
      <c r="LDI37" s="123"/>
      <c r="LDJ37" s="123"/>
      <c r="LDK37" s="123"/>
      <c r="LDL37" s="123"/>
      <c r="LDM37" s="123"/>
      <c r="LDN37" s="123"/>
      <c r="LDO37" s="123"/>
      <c r="LDP37" s="123"/>
      <c r="LDQ37" s="123"/>
      <c r="LDR37" s="123"/>
      <c r="LDS37" s="123"/>
      <c r="LDT37" s="123"/>
      <c r="LDU37" s="123"/>
      <c r="LDV37" s="123"/>
      <c r="LDW37" s="123"/>
      <c r="LDX37" s="123"/>
      <c r="LDY37" s="123"/>
      <c r="LDZ37" s="123"/>
      <c r="LEA37" s="123"/>
      <c r="LEB37" s="123"/>
      <c r="LEC37" s="123"/>
      <c r="LED37" s="123"/>
      <c r="LEE37" s="123"/>
      <c r="LEF37" s="123"/>
      <c r="LEG37" s="123"/>
      <c r="LEH37" s="123"/>
      <c r="LEI37" s="123"/>
      <c r="LEJ37" s="123"/>
      <c r="LEK37" s="123"/>
      <c r="LEL37" s="123"/>
      <c r="LEM37" s="123"/>
      <c r="LEN37" s="123"/>
      <c r="LEO37" s="123"/>
      <c r="LEP37" s="123"/>
      <c r="LEQ37" s="123"/>
      <c r="LER37" s="123"/>
      <c r="LES37" s="123"/>
      <c r="LET37" s="123"/>
      <c r="LEU37" s="123"/>
      <c r="LEV37" s="123"/>
      <c r="LEW37" s="123"/>
      <c r="LEX37" s="123"/>
      <c r="LEY37" s="123"/>
      <c r="LEZ37" s="123"/>
      <c r="LFA37" s="123"/>
      <c r="LFB37" s="123"/>
      <c r="LFC37" s="123"/>
      <c r="LFD37" s="123"/>
      <c r="LFE37" s="123"/>
      <c r="LFF37" s="123"/>
      <c r="LFG37" s="123"/>
      <c r="LFH37" s="123"/>
      <c r="LFI37" s="123"/>
      <c r="LFJ37" s="123"/>
      <c r="LFK37" s="123"/>
      <c r="LFL37" s="123"/>
      <c r="LFM37" s="123"/>
      <c r="LFN37" s="123"/>
      <c r="LFO37" s="123"/>
      <c r="LFP37" s="123"/>
      <c r="LFQ37" s="123"/>
      <c r="LFR37" s="123"/>
      <c r="LFS37" s="123"/>
      <c r="LFT37" s="123"/>
      <c r="LFU37" s="123"/>
      <c r="LFV37" s="123"/>
      <c r="LFW37" s="123"/>
      <c r="LFX37" s="123"/>
      <c r="LFY37" s="123"/>
      <c r="LFZ37" s="123"/>
      <c r="LGA37" s="123"/>
      <c r="LGB37" s="123"/>
      <c r="LGC37" s="123"/>
      <c r="LGD37" s="123"/>
      <c r="LGE37" s="123"/>
      <c r="LGF37" s="123"/>
      <c r="LGG37" s="123"/>
      <c r="LGH37" s="123"/>
      <c r="LGI37" s="123"/>
      <c r="LGJ37" s="123"/>
      <c r="LGK37" s="123"/>
      <c r="LGL37" s="123"/>
      <c r="LGM37" s="123"/>
      <c r="LGN37" s="123"/>
      <c r="LGO37" s="123"/>
      <c r="LGP37" s="123"/>
      <c r="LGQ37" s="123"/>
      <c r="LGR37" s="123"/>
      <c r="LGS37" s="123"/>
      <c r="LGT37" s="123"/>
      <c r="LGU37" s="123"/>
      <c r="LGV37" s="123"/>
      <c r="LGW37" s="123"/>
      <c r="LGX37" s="123"/>
      <c r="LGY37" s="123"/>
      <c r="LGZ37" s="123"/>
      <c r="LHA37" s="123"/>
      <c r="LHB37" s="123"/>
      <c r="LHC37" s="123"/>
      <c r="LHD37" s="123"/>
      <c r="LHE37" s="123"/>
      <c r="LHF37" s="123"/>
      <c r="LHG37" s="123"/>
      <c r="LHH37" s="123"/>
      <c r="LHI37" s="123"/>
      <c r="LHJ37" s="123"/>
      <c r="LHK37" s="123"/>
      <c r="LHL37" s="123"/>
      <c r="LHM37" s="123"/>
      <c r="LHN37" s="123"/>
      <c r="LHO37" s="123"/>
      <c r="LHP37" s="123"/>
      <c r="LHQ37" s="123"/>
      <c r="LHR37" s="123"/>
      <c r="LHS37" s="123"/>
      <c r="LHT37" s="123"/>
      <c r="LHU37" s="123"/>
      <c r="LHV37" s="123"/>
      <c r="LHW37" s="123"/>
      <c r="LHX37" s="123"/>
      <c r="LHY37" s="123"/>
      <c r="LHZ37" s="123"/>
      <c r="LIA37" s="123"/>
      <c r="LIB37" s="123"/>
      <c r="LIC37" s="123"/>
      <c r="LID37" s="123"/>
      <c r="LIE37" s="123"/>
      <c r="LIF37" s="123"/>
      <c r="LIG37" s="123"/>
      <c r="LIH37" s="123"/>
      <c r="LII37" s="123"/>
      <c r="LIJ37" s="123"/>
      <c r="LIK37" s="123"/>
      <c r="LIL37" s="123"/>
      <c r="LIM37" s="123"/>
      <c r="LIN37" s="123"/>
      <c r="LIO37" s="123"/>
      <c r="LIP37" s="123"/>
      <c r="LIQ37" s="123"/>
      <c r="LIR37" s="123"/>
      <c r="LIS37" s="123"/>
      <c r="LIT37" s="123"/>
      <c r="LIU37" s="123"/>
      <c r="LIV37" s="123"/>
      <c r="LIW37" s="123"/>
      <c r="LIX37" s="123"/>
      <c r="LIY37" s="123"/>
      <c r="LIZ37" s="123"/>
      <c r="LJA37" s="123"/>
      <c r="LJB37" s="123"/>
      <c r="LJC37" s="123"/>
      <c r="LJD37" s="123"/>
      <c r="LJE37" s="123"/>
      <c r="LJF37" s="123"/>
      <c r="LJG37" s="123"/>
      <c r="LJH37" s="123"/>
      <c r="LJI37" s="123"/>
      <c r="LJJ37" s="123"/>
      <c r="LJK37" s="123"/>
      <c r="LJL37" s="123"/>
      <c r="LJM37" s="123"/>
      <c r="LJN37" s="123"/>
      <c r="LJO37" s="123"/>
      <c r="LJP37" s="123"/>
      <c r="LJQ37" s="123"/>
      <c r="LJR37" s="123"/>
      <c r="LJS37" s="123"/>
      <c r="LJT37" s="123"/>
      <c r="LJU37" s="123"/>
      <c r="LJV37" s="123"/>
      <c r="LJW37" s="123"/>
      <c r="LJX37" s="123"/>
      <c r="LJY37" s="123"/>
      <c r="LJZ37" s="123"/>
      <c r="LKA37" s="123"/>
      <c r="LKB37" s="123"/>
      <c r="LKC37" s="123"/>
      <c r="LKD37" s="123"/>
      <c r="LKE37" s="123"/>
      <c r="LKF37" s="123"/>
      <c r="LKG37" s="123"/>
      <c r="LKH37" s="123"/>
      <c r="LKI37" s="123"/>
      <c r="LKJ37" s="123"/>
      <c r="LKK37" s="123"/>
      <c r="LKL37" s="123"/>
      <c r="LKM37" s="123"/>
      <c r="LKN37" s="123"/>
      <c r="LKO37" s="123"/>
      <c r="LKP37" s="123"/>
      <c r="LKQ37" s="123"/>
      <c r="LKR37" s="123"/>
      <c r="LKS37" s="123"/>
      <c r="LKT37" s="123"/>
      <c r="LKU37" s="123"/>
      <c r="LKV37" s="123"/>
      <c r="LKW37" s="123"/>
      <c r="LKX37" s="123"/>
      <c r="LKY37" s="123"/>
      <c r="LKZ37" s="123"/>
      <c r="LLA37" s="123"/>
      <c r="LLB37" s="123"/>
      <c r="LLC37" s="123"/>
      <c r="LLD37" s="123"/>
      <c r="LLE37" s="123"/>
      <c r="LLF37" s="123"/>
      <c r="LLG37" s="123"/>
      <c r="LLH37" s="123"/>
      <c r="LLI37" s="123"/>
      <c r="LLJ37" s="123"/>
      <c r="LLK37" s="123"/>
      <c r="LLL37" s="123"/>
      <c r="LLM37" s="123"/>
      <c r="LLN37" s="123"/>
      <c r="LLO37" s="123"/>
      <c r="LLP37" s="123"/>
      <c r="LLQ37" s="123"/>
      <c r="LLR37" s="123"/>
      <c r="LLS37" s="123"/>
      <c r="LLT37" s="123"/>
      <c r="LLU37" s="123"/>
      <c r="LLV37" s="123"/>
      <c r="LLW37" s="123"/>
      <c r="LLX37" s="123"/>
      <c r="LLY37" s="123"/>
      <c r="LLZ37" s="123"/>
      <c r="LMA37" s="123"/>
      <c r="LMB37" s="123"/>
      <c r="LMC37" s="123"/>
      <c r="LMD37" s="123"/>
      <c r="LME37" s="123"/>
      <c r="LMF37" s="123"/>
      <c r="LMG37" s="123"/>
      <c r="LMH37" s="123"/>
      <c r="LMI37" s="123"/>
      <c r="LMJ37" s="123"/>
      <c r="LMK37" s="123"/>
      <c r="LML37" s="123"/>
      <c r="LMM37" s="123"/>
      <c r="LMN37" s="123"/>
      <c r="LMO37" s="123"/>
      <c r="LMP37" s="123"/>
      <c r="LMQ37" s="123"/>
      <c r="LMR37" s="123"/>
      <c r="LMS37" s="123"/>
      <c r="LMT37" s="123"/>
      <c r="LMU37" s="123"/>
      <c r="LMV37" s="123"/>
      <c r="LMW37" s="123"/>
      <c r="LMX37" s="123"/>
      <c r="LMY37" s="123"/>
      <c r="LMZ37" s="123"/>
      <c r="LNA37" s="123"/>
      <c r="LNB37" s="123"/>
      <c r="LNC37" s="123"/>
      <c r="LND37" s="123"/>
      <c r="LNE37" s="123"/>
      <c r="LNF37" s="123"/>
      <c r="LNG37" s="123"/>
      <c r="LNH37" s="123"/>
      <c r="LNI37" s="123"/>
      <c r="LNJ37" s="123"/>
      <c r="LNK37" s="123"/>
      <c r="LNL37" s="123"/>
      <c r="LNM37" s="123"/>
      <c r="LNN37" s="123"/>
      <c r="LNO37" s="123"/>
      <c r="LNP37" s="123"/>
      <c r="LNQ37" s="123"/>
      <c r="LNR37" s="123"/>
      <c r="LNS37" s="123"/>
      <c r="LNT37" s="123"/>
      <c r="LNU37" s="123"/>
      <c r="LNV37" s="123"/>
      <c r="LNW37" s="123"/>
      <c r="LNX37" s="123"/>
      <c r="LNY37" s="123"/>
      <c r="LNZ37" s="123"/>
      <c r="LOA37" s="123"/>
      <c r="LOB37" s="123"/>
      <c r="LOC37" s="123"/>
      <c r="LOD37" s="123"/>
      <c r="LOE37" s="123"/>
      <c r="LOF37" s="123"/>
      <c r="LOG37" s="123"/>
      <c r="LOH37" s="123"/>
      <c r="LOI37" s="123"/>
      <c r="LOJ37" s="123"/>
      <c r="LOK37" s="123"/>
      <c r="LOL37" s="123"/>
      <c r="LOM37" s="123"/>
      <c r="LON37" s="123"/>
      <c r="LOO37" s="123"/>
      <c r="LOP37" s="123"/>
      <c r="LOQ37" s="123"/>
      <c r="LOR37" s="123"/>
      <c r="LOS37" s="123"/>
      <c r="LOT37" s="123"/>
      <c r="LOU37" s="123"/>
      <c r="LOV37" s="123"/>
      <c r="LOW37" s="123"/>
      <c r="LOX37" s="123"/>
      <c r="LOY37" s="123"/>
      <c r="LOZ37" s="123"/>
      <c r="LPA37" s="123"/>
      <c r="LPB37" s="123"/>
      <c r="LPC37" s="123"/>
      <c r="LPD37" s="123"/>
      <c r="LPE37" s="123"/>
      <c r="LPF37" s="123"/>
      <c r="LPG37" s="123"/>
      <c r="LPH37" s="123"/>
      <c r="LPI37" s="123"/>
      <c r="LPJ37" s="123"/>
      <c r="LPK37" s="123"/>
      <c r="LPL37" s="123"/>
      <c r="LPM37" s="123"/>
      <c r="LPN37" s="123"/>
      <c r="LPO37" s="123"/>
      <c r="LPP37" s="123"/>
      <c r="LPQ37" s="123"/>
      <c r="LPR37" s="123"/>
      <c r="LPS37" s="123"/>
      <c r="LPT37" s="123"/>
      <c r="LPU37" s="123"/>
      <c r="LPV37" s="123"/>
      <c r="LPW37" s="123"/>
      <c r="LPX37" s="123"/>
      <c r="LPY37" s="123"/>
      <c r="LPZ37" s="123"/>
      <c r="LQA37" s="123"/>
      <c r="LQB37" s="123"/>
      <c r="LQC37" s="123"/>
      <c r="LQD37" s="123"/>
      <c r="LQE37" s="123"/>
      <c r="LQF37" s="123"/>
      <c r="LQG37" s="123"/>
      <c r="LQH37" s="123"/>
      <c r="LQI37" s="123"/>
      <c r="LQJ37" s="123"/>
      <c r="LQK37" s="123"/>
      <c r="LQL37" s="123"/>
      <c r="LQM37" s="123"/>
      <c r="LQN37" s="123"/>
      <c r="LQO37" s="123"/>
      <c r="LQP37" s="123"/>
      <c r="LQQ37" s="123"/>
      <c r="LQR37" s="123"/>
      <c r="LQS37" s="123"/>
      <c r="LQT37" s="123"/>
      <c r="LQU37" s="123"/>
      <c r="LQV37" s="123"/>
      <c r="LQW37" s="123"/>
      <c r="LQX37" s="123"/>
      <c r="LQY37" s="123"/>
      <c r="LQZ37" s="123"/>
      <c r="LRA37" s="123"/>
      <c r="LRB37" s="123"/>
      <c r="LRC37" s="123"/>
      <c r="LRD37" s="123"/>
      <c r="LRE37" s="123"/>
      <c r="LRF37" s="123"/>
      <c r="LRG37" s="123"/>
      <c r="LRH37" s="123"/>
      <c r="LRI37" s="123"/>
      <c r="LRJ37" s="123"/>
      <c r="LRK37" s="123"/>
      <c r="LRL37" s="123"/>
      <c r="LRM37" s="123"/>
      <c r="LRN37" s="123"/>
      <c r="LRO37" s="123"/>
      <c r="LRP37" s="123"/>
      <c r="LRQ37" s="123"/>
      <c r="LRR37" s="123"/>
      <c r="LRS37" s="123"/>
      <c r="LRT37" s="123"/>
      <c r="LRU37" s="123"/>
      <c r="LRV37" s="123"/>
      <c r="LRW37" s="123"/>
      <c r="LRX37" s="123"/>
      <c r="LRY37" s="123"/>
      <c r="LRZ37" s="123"/>
      <c r="LSA37" s="123"/>
      <c r="LSB37" s="123"/>
      <c r="LSC37" s="123"/>
      <c r="LSD37" s="123"/>
      <c r="LSE37" s="123"/>
      <c r="LSF37" s="123"/>
      <c r="LSG37" s="123"/>
      <c r="LSH37" s="123"/>
      <c r="LSI37" s="123"/>
      <c r="LSJ37" s="123"/>
      <c r="LSK37" s="123"/>
      <c r="LSL37" s="123"/>
      <c r="LSM37" s="123"/>
      <c r="LSN37" s="123"/>
      <c r="LSO37" s="123"/>
      <c r="LSP37" s="123"/>
      <c r="LSQ37" s="123"/>
      <c r="LSR37" s="123"/>
      <c r="LSS37" s="123"/>
      <c r="LST37" s="123"/>
      <c r="LSU37" s="123"/>
      <c r="LSV37" s="123"/>
      <c r="LSW37" s="123"/>
      <c r="LSX37" s="123"/>
      <c r="LSY37" s="123"/>
      <c r="LSZ37" s="123"/>
      <c r="LTA37" s="123"/>
      <c r="LTB37" s="123"/>
      <c r="LTC37" s="123"/>
      <c r="LTD37" s="123"/>
      <c r="LTE37" s="123"/>
      <c r="LTF37" s="123"/>
      <c r="LTG37" s="123"/>
      <c r="LTH37" s="123"/>
      <c r="LTI37" s="123"/>
      <c r="LTJ37" s="123"/>
      <c r="LTK37" s="123"/>
      <c r="LTL37" s="123"/>
      <c r="LTM37" s="123"/>
      <c r="LTN37" s="123"/>
      <c r="LTO37" s="123"/>
      <c r="LTP37" s="123"/>
      <c r="LTQ37" s="123"/>
      <c r="LTR37" s="123"/>
      <c r="LTS37" s="123"/>
      <c r="LTT37" s="123"/>
      <c r="LTU37" s="123"/>
      <c r="LTV37" s="123"/>
      <c r="LTW37" s="123"/>
      <c r="LTX37" s="123"/>
      <c r="LTY37" s="123"/>
      <c r="LTZ37" s="123"/>
      <c r="LUA37" s="123"/>
      <c r="LUB37" s="123"/>
      <c r="LUC37" s="123"/>
      <c r="LUD37" s="123"/>
      <c r="LUE37" s="123"/>
      <c r="LUF37" s="123"/>
      <c r="LUG37" s="123"/>
      <c r="LUH37" s="123"/>
      <c r="LUI37" s="123"/>
      <c r="LUJ37" s="123"/>
      <c r="LUK37" s="123"/>
      <c r="LUL37" s="123"/>
      <c r="LUM37" s="123"/>
      <c r="LUN37" s="123"/>
      <c r="LUO37" s="123"/>
      <c r="LUP37" s="123"/>
      <c r="LUQ37" s="123"/>
      <c r="LUR37" s="123"/>
      <c r="LUS37" s="123"/>
      <c r="LUT37" s="123"/>
      <c r="LUU37" s="123"/>
      <c r="LUV37" s="123"/>
      <c r="LUW37" s="123"/>
      <c r="LUX37" s="123"/>
      <c r="LUY37" s="123"/>
      <c r="LUZ37" s="123"/>
      <c r="LVA37" s="123"/>
      <c r="LVB37" s="123"/>
      <c r="LVC37" s="123"/>
      <c r="LVD37" s="123"/>
      <c r="LVE37" s="123"/>
      <c r="LVF37" s="123"/>
      <c r="LVG37" s="123"/>
      <c r="LVH37" s="123"/>
      <c r="LVI37" s="123"/>
      <c r="LVJ37" s="123"/>
      <c r="LVK37" s="123"/>
      <c r="LVL37" s="123"/>
      <c r="LVM37" s="123"/>
      <c r="LVN37" s="123"/>
      <c r="LVO37" s="123"/>
      <c r="LVP37" s="123"/>
      <c r="LVQ37" s="123"/>
      <c r="LVR37" s="123"/>
      <c r="LVS37" s="123"/>
      <c r="LVT37" s="123"/>
      <c r="LVU37" s="123"/>
      <c r="LVV37" s="123"/>
      <c r="LVW37" s="123"/>
      <c r="LVX37" s="123"/>
      <c r="LVY37" s="123"/>
      <c r="LVZ37" s="123"/>
      <c r="LWA37" s="123"/>
      <c r="LWB37" s="123"/>
      <c r="LWC37" s="123"/>
      <c r="LWD37" s="123"/>
      <c r="LWE37" s="123"/>
      <c r="LWF37" s="123"/>
      <c r="LWG37" s="123"/>
      <c r="LWH37" s="123"/>
      <c r="LWI37" s="123"/>
      <c r="LWJ37" s="123"/>
      <c r="LWK37" s="123"/>
      <c r="LWL37" s="123"/>
      <c r="LWM37" s="123"/>
      <c r="LWN37" s="123"/>
      <c r="LWO37" s="123"/>
      <c r="LWP37" s="123"/>
      <c r="LWQ37" s="123"/>
      <c r="LWR37" s="123"/>
      <c r="LWS37" s="123"/>
      <c r="LWT37" s="123"/>
      <c r="LWU37" s="123"/>
      <c r="LWV37" s="123"/>
      <c r="LWW37" s="123"/>
      <c r="LWX37" s="123"/>
      <c r="LWY37" s="123"/>
      <c r="LWZ37" s="123"/>
      <c r="LXA37" s="123"/>
      <c r="LXB37" s="123"/>
      <c r="LXC37" s="123"/>
      <c r="LXD37" s="123"/>
      <c r="LXE37" s="123"/>
      <c r="LXF37" s="123"/>
      <c r="LXG37" s="123"/>
      <c r="LXH37" s="123"/>
      <c r="LXI37" s="123"/>
      <c r="LXJ37" s="123"/>
      <c r="LXK37" s="123"/>
      <c r="LXL37" s="123"/>
      <c r="LXM37" s="123"/>
      <c r="LXN37" s="123"/>
      <c r="LXO37" s="123"/>
      <c r="LXP37" s="123"/>
      <c r="LXQ37" s="123"/>
      <c r="LXR37" s="123"/>
      <c r="LXS37" s="123"/>
      <c r="LXT37" s="123"/>
      <c r="LXU37" s="123"/>
      <c r="LXV37" s="123"/>
      <c r="LXW37" s="123"/>
      <c r="LXX37" s="123"/>
      <c r="LXY37" s="123"/>
      <c r="LXZ37" s="123"/>
      <c r="LYA37" s="123"/>
      <c r="LYB37" s="123"/>
      <c r="LYC37" s="123"/>
      <c r="LYD37" s="123"/>
      <c r="LYE37" s="123"/>
      <c r="LYF37" s="123"/>
      <c r="LYG37" s="123"/>
      <c r="LYH37" s="123"/>
      <c r="LYI37" s="123"/>
      <c r="LYJ37" s="123"/>
      <c r="LYK37" s="123"/>
      <c r="LYL37" s="123"/>
      <c r="LYM37" s="123"/>
      <c r="LYN37" s="123"/>
      <c r="LYO37" s="123"/>
      <c r="LYP37" s="123"/>
      <c r="LYQ37" s="123"/>
      <c r="LYR37" s="123"/>
      <c r="LYS37" s="123"/>
      <c r="LYT37" s="123"/>
      <c r="LYU37" s="123"/>
      <c r="LYV37" s="123"/>
      <c r="LYW37" s="123"/>
      <c r="LYX37" s="123"/>
      <c r="LYY37" s="123"/>
      <c r="LYZ37" s="123"/>
      <c r="LZA37" s="123"/>
      <c r="LZB37" s="123"/>
      <c r="LZC37" s="123"/>
      <c r="LZD37" s="123"/>
      <c r="LZE37" s="123"/>
      <c r="LZF37" s="123"/>
      <c r="LZG37" s="123"/>
      <c r="LZH37" s="123"/>
      <c r="LZI37" s="123"/>
      <c r="LZJ37" s="123"/>
      <c r="LZK37" s="123"/>
      <c r="LZL37" s="123"/>
      <c r="LZM37" s="123"/>
      <c r="LZN37" s="123"/>
      <c r="LZO37" s="123"/>
      <c r="LZP37" s="123"/>
      <c r="LZQ37" s="123"/>
      <c r="LZR37" s="123"/>
      <c r="LZS37" s="123"/>
      <c r="LZT37" s="123"/>
      <c r="LZU37" s="123"/>
      <c r="LZV37" s="123"/>
      <c r="LZW37" s="123"/>
      <c r="LZX37" s="123"/>
      <c r="LZY37" s="123"/>
      <c r="LZZ37" s="123"/>
      <c r="MAA37" s="123"/>
      <c r="MAB37" s="123"/>
      <c r="MAC37" s="123"/>
      <c r="MAD37" s="123"/>
      <c r="MAE37" s="123"/>
      <c r="MAF37" s="123"/>
      <c r="MAG37" s="123"/>
      <c r="MAH37" s="123"/>
      <c r="MAI37" s="123"/>
      <c r="MAJ37" s="123"/>
      <c r="MAK37" s="123"/>
      <c r="MAL37" s="123"/>
      <c r="MAM37" s="123"/>
      <c r="MAN37" s="123"/>
      <c r="MAO37" s="123"/>
      <c r="MAP37" s="123"/>
      <c r="MAQ37" s="123"/>
      <c r="MAR37" s="123"/>
      <c r="MAS37" s="123"/>
      <c r="MAT37" s="123"/>
      <c r="MAU37" s="123"/>
      <c r="MAV37" s="123"/>
      <c r="MAW37" s="123"/>
      <c r="MAX37" s="123"/>
      <c r="MAY37" s="123"/>
      <c r="MAZ37" s="123"/>
      <c r="MBA37" s="123"/>
      <c r="MBB37" s="123"/>
      <c r="MBC37" s="123"/>
      <c r="MBD37" s="123"/>
      <c r="MBE37" s="123"/>
      <c r="MBF37" s="123"/>
      <c r="MBG37" s="123"/>
      <c r="MBH37" s="123"/>
      <c r="MBI37" s="123"/>
      <c r="MBJ37" s="123"/>
      <c r="MBK37" s="123"/>
      <c r="MBL37" s="123"/>
      <c r="MBM37" s="123"/>
      <c r="MBN37" s="123"/>
      <c r="MBO37" s="123"/>
      <c r="MBP37" s="123"/>
      <c r="MBQ37" s="123"/>
      <c r="MBR37" s="123"/>
      <c r="MBS37" s="123"/>
      <c r="MBT37" s="123"/>
      <c r="MBU37" s="123"/>
      <c r="MBV37" s="123"/>
      <c r="MBW37" s="123"/>
      <c r="MBX37" s="123"/>
      <c r="MBY37" s="123"/>
      <c r="MBZ37" s="123"/>
      <c r="MCA37" s="123"/>
      <c r="MCB37" s="123"/>
      <c r="MCC37" s="123"/>
      <c r="MCD37" s="123"/>
      <c r="MCE37" s="123"/>
      <c r="MCF37" s="123"/>
      <c r="MCG37" s="123"/>
      <c r="MCH37" s="123"/>
      <c r="MCI37" s="123"/>
      <c r="MCJ37" s="123"/>
      <c r="MCK37" s="123"/>
      <c r="MCL37" s="123"/>
      <c r="MCM37" s="123"/>
      <c r="MCN37" s="123"/>
      <c r="MCO37" s="123"/>
      <c r="MCP37" s="123"/>
      <c r="MCQ37" s="123"/>
      <c r="MCR37" s="123"/>
      <c r="MCS37" s="123"/>
      <c r="MCT37" s="123"/>
      <c r="MCU37" s="123"/>
      <c r="MCV37" s="123"/>
      <c r="MCW37" s="123"/>
      <c r="MCX37" s="123"/>
      <c r="MCY37" s="123"/>
      <c r="MCZ37" s="123"/>
      <c r="MDA37" s="123"/>
      <c r="MDB37" s="123"/>
      <c r="MDC37" s="123"/>
      <c r="MDD37" s="123"/>
      <c r="MDE37" s="123"/>
      <c r="MDF37" s="123"/>
      <c r="MDG37" s="123"/>
      <c r="MDH37" s="123"/>
      <c r="MDI37" s="123"/>
      <c r="MDJ37" s="123"/>
      <c r="MDK37" s="123"/>
      <c r="MDL37" s="123"/>
      <c r="MDM37" s="123"/>
      <c r="MDN37" s="123"/>
      <c r="MDO37" s="123"/>
      <c r="MDP37" s="123"/>
      <c r="MDQ37" s="123"/>
      <c r="MDR37" s="123"/>
      <c r="MDS37" s="123"/>
      <c r="MDT37" s="123"/>
      <c r="MDU37" s="123"/>
      <c r="MDV37" s="123"/>
      <c r="MDW37" s="123"/>
      <c r="MDX37" s="123"/>
      <c r="MDY37" s="123"/>
      <c r="MDZ37" s="123"/>
      <c r="MEA37" s="123"/>
      <c r="MEB37" s="123"/>
      <c r="MEC37" s="123"/>
      <c r="MED37" s="123"/>
      <c r="MEE37" s="123"/>
      <c r="MEF37" s="123"/>
      <c r="MEG37" s="123"/>
      <c r="MEH37" s="123"/>
      <c r="MEI37" s="123"/>
      <c r="MEJ37" s="123"/>
      <c r="MEK37" s="123"/>
      <c r="MEL37" s="123"/>
      <c r="MEM37" s="123"/>
      <c r="MEN37" s="123"/>
      <c r="MEO37" s="123"/>
      <c r="MEP37" s="123"/>
      <c r="MEQ37" s="123"/>
      <c r="MER37" s="123"/>
      <c r="MES37" s="123"/>
      <c r="MET37" s="123"/>
      <c r="MEU37" s="123"/>
      <c r="MEV37" s="123"/>
      <c r="MEW37" s="123"/>
      <c r="MEX37" s="123"/>
      <c r="MEY37" s="123"/>
      <c r="MEZ37" s="123"/>
      <c r="MFA37" s="123"/>
      <c r="MFB37" s="123"/>
      <c r="MFC37" s="123"/>
      <c r="MFD37" s="123"/>
      <c r="MFE37" s="123"/>
      <c r="MFF37" s="123"/>
      <c r="MFG37" s="123"/>
      <c r="MFH37" s="123"/>
      <c r="MFI37" s="123"/>
      <c r="MFJ37" s="123"/>
      <c r="MFK37" s="123"/>
      <c r="MFL37" s="123"/>
      <c r="MFM37" s="123"/>
      <c r="MFN37" s="123"/>
      <c r="MFO37" s="123"/>
      <c r="MFP37" s="123"/>
      <c r="MFQ37" s="123"/>
      <c r="MFR37" s="123"/>
      <c r="MFS37" s="123"/>
      <c r="MFT37" s="123"/>
      <c r="MFU37" s="123"/>
      <c r="MFV37" s="123"/>
      <c r="MFW37" s="123"/>
      <c r="MFX37" s="123"/>
      <c r="MFY37" s="123"/>
      <c r="MFZ37" s="123"/>
      <c r="MGA37" s="123"/>
      <c r="MGB37" s="123"/>
      <c r="MGC37" s="123"/>
      <c r="MGD37" s="123"/>
      <c r="MGE37" s="123"/>
      <c r="MGF37" s="123"/>
      <c r="MGG37" s="123"/>
      <c r="MGH37" s="123"/>
      <c r="MGI37" s="123"/>
      <c r="MGJ37" s="123"/>
      <c r="MGK37" s="123"/>
      <c r="MGL37" s="123"/>
      <c r="MGM37" s="123"/>
      <c r="MGN37" s="123"/>
      <c r="MGO37" s="123"/>
      <c r="MGP37" s="123"/>
      <c r="MGQ37" s="123"/>
      <c r="MGR37" s="123"/>
      <c r="MGS37" s="123"/>
      <c r="MGT37" s="123"/>
      <c r="MGU37" s="123"/>
      <c r="MGV37" s="123"/>
      <c r="MGW37" s="123"/>
      <c r="MGX37" s="123"/>
      <c r="MGY37" s="123"/>
      <c r="MGZ37" s="123"/>
      <c r="MHA37" s="123"/>
      <c r="MHB37" s="123"/>
      <c r="MHC37" s="123"/>
      <c r="MHD37" s="123"/>
      <c r="MHE37" s="123"/>
      <c r="MHF37" s="123"/>
      <c r="MHG37" s="123"/>
      <c r="MHH37" s="123"/>
      <c r="MHI37" s="123"/>
      <c r="MHJ37" s="123"/>
      <c r="MHK37" s="123"/>
      <c r="MHL37" s="123"/>
      <c r="MHM37" s="123"/>
      <c r="MHN37" s="123"/>
      <c r="MHO37" s="123"/>
      <c r="MHP37" s="123"/>
      <c r="MHQ37" s="123"/>
      <c r="MHR37" s="123"/>
      <c r="MHS37" s="123"/>
      <c r="MHT37" s="123"/>
      <c r="MHU37" s="123"/>
      <c r="MHV37" s="123"/>
      <c r="MHW37" s="123"/>
      <c r="MHX37" s="123"/>
      <c r="MHY37" s="123"/>
      <c r="MHZ37" s="123"/>
      <c r="MIA37" s="123"/>
      <c r="MIB37" s="123"/>
      <c r="MIC37" s="123"/>
      <c r="MID37" s="123"/>
      <c r="MIE37" s="123"/>
      <c r="MIF37" s="123"/>
      <c r="MIG37" s="123"/>
      <c r="MIH37" s="123"/>
      <c r="MII37" s="123"/>
      <c r="MIJ37" s="123"/>
      <c r="MIK37" s="123"/>
      <c r="MIL37" s="123"/>
      <c r="MIM37" s="123"/>
      <c r="MIN37" s="123"/>
      <c r="MIO37" s="123"/>
      <c r="MIP37" s="123"/>
      <c r="MIQ37" s="123"/>
      <c r="MIR37" s="123"/>
      <c r="MIS37" s="123"/>
      <c r="MIT37" s="123"/>
      <c r="MIU37" s="123"/>
      <c r="MIV37" s="123"/>
      <c r="MIW37" s="123"/>
      <c r="MIX37" s="123"/>
      <c r="MIY37" s="123"/>
      <c r="MIZ37" s="123"/>
      <c r="MJA37" s="123"/>
      <c r="MJB37" s="123"/>
      <c r="MJC37" s="123"/>
      <c r="MJD37" s="123"/>
      <c r="MJE37" s="123"/>
      <c r="MJF37" s="123"/>
      <c r="MJG37" s="123"/>
      <c r="MJH37" s="123"/>
      <c r="MJI37" s="123"/>
      <c r="MJJ37" s="123"/>
      <c r="MJK37" s="123"/>
      <c r="MJL37" s="123"/>
      <c r="MJM37" s="123"/>
      <c r="MJN37" s="123"/>
      <c r="MJO37" s="123"/>
      <c r="MJP37" s="123"/>
      <c r="MJQ37" s="123"/>
      <c r="MJR37" s="123"/>
      <c r="MJS37" s="123"/>
      <c r="MJT37" s="123"/>
      <c r="MJU37" s="123"/>
      <c r="MJV37" s="123"/>
      <c r="MJW37" s="123"/>
      <c r="MJX37" s="123"/>
      <c r="MJY37" s="123"/>
      <c r="MJZ37" s="123"/>
      <c r="MKA37" s="123"/>
      <c r="MKB37" s="123"/>
      <c r="MKC37" s="123"/>
      <c r="MKD37" s="123"/>
      <c r="MKE37" s="123"/>
      <c r="MKF37" s="123"/>
      <c r="MKG37" s="123"/>
      <c r="MKH37" s="123"/>
      <c r="MKI37" s="123"/>
      <c r="MKJ37" s="123"/>
      <c r="MKK37" s="123"/>
      <c r="MKL37" s="123"/>
      <c r="MKM37" s="123"/>
      <c r="MKN37" s="123"/>
      <c r="MKO37" s="123"/>
      <c r="MKP37" s="123"/>
      <c r="MKQ37" s="123"/>
      <c r="MKR37" s="123"/>
      <c r="MKS37" s="123"/>
      <c r="MKT37" s="123"/>
      <c r="MKU37" s="123"/>
      <c r="MKV37" s="123"/>
      <c r="MKW37" s="123"/>
      <c r="MKX37" s="123"/>
      <c r="MKY37" s="123"/>
      <c r="MKZ37" s="123"/>
      <c r="MLA37" s="123"/>
      <c r="MLB37" s="123"/>
      <c r="MLC37" s="123"/>
      <c r="MLD37" s="123"/>
      <c r="MLE37" s="123"/>
      <c r="MLF37" s="123"/>
      <c r="MLG37" s="123"/>
      <c r="MLH37" s="123"/>
      <c r="MLI37" s="123"/>
      <c r="MLJ37" s="123"/>
      <c r="MLK37" s="123"/>
      <c r="MLL37" s="123"/>
      <c r="MLM37" s="123"/>
      <c r="MLN37" s="123"/>
      <c r="MLO37" s="123"/>
      <c r="MLP37" s="123"/>
      <c r="MLQ37" s="123"/>
      <c r="MLR37" s="123"/>
      <c r="MLS37" s="123"/>
      <c r="MLT37" s="123"/>
      <c r="MLU37" s="123"/>
      <c r="MLV37" s="123"/>
      <c r="MLW37" s="123"/>
      <c r="MLX37" s="123"/>
      <c r="MLY37" s="123"/>
      <c r="MLZ37" s="123"/>
      <c r="MMA37" s="123"/>
      <c r="MMB37" s="123"/>
      <c r="MMC37" s="123"/>
      <c r="MMD37" s="123"/>
      <c r="MME37" s="123"/>
      <c r="MMF37" s="123"/>
      <c r="MMG37" s="123"/>
      <c r="MMH37" s="123"/>
      <c r="MMI37" s="123"/>
      <c r="MMJ37" s="123"/>
      <c r="MMK37" s="123"/>
      <c r="MML37" s="123"/>
      <c r="MMM37" s="123"/>
      <c r="MMN37" s="123"/>
      <c r="MMO37" s="123"/>
      <c r="MMP37" s="123"/>
      <c r="MMQ37" s="123"/>
      <c r="MMR37" s="123"/>
      <c r="MMS37" s="123"/>
      <c r="MMT37" s="123"/>
      <c r="MMU37" s="123"/>
      <c r="MMV37" s="123"/>
      <c r="MMW37" s="123"/>
      <c r="MMX37" s="123"/>
      <c r="MMY37" s="123"/>
      <c r="MMZ37" s="123"/>
      <c r="MNA37" s="123"/>
      <c r="MNB37" s="123"/>
      <c r="MNC37" s="123"/>
      <c r="MND37" s="123"/>
      <c r="MNE37" s="123"/>
      <c r="MNF37" s="123"/>
      <c r="MNG37" s="123"/>
      <c r="MNH37" s="123"/>
      <c r="MNI37" s="123"/>
      <c r="MNJ37" s="123"/>
      <c r="MNK37" s="123"/>
      <c r="MNL37" s="123"/>
      <c r="MNM37" s="123"/>
      <c r="MNN37" s="123"/>
      <c r="MNO37" s="123"/>
      <c r="MNP37" s="123"/>
      <c r="MNQ37" s="123"/>
      <c r="MNR37" s="123"/>
      <c r="MNS37" s="123"/>
      <c r="MNT37" s="123"/>
      <c r="MNU37" s="123"/>
      <c r="MNV37" s="123"/>
      <c r="MNW37" s="123"/>
      <c r="MNX37" s="123"/>
      <c r="MNY37" s="123"/>
      <c r="MNZ37" s="123"/>
      <c r="MOA37" s="123"/>
      <c r="MOB37" s="123"/>
      <c r="MOC37" s="123"/>
      <c r="MOD37" s="123"/>
      <c r="MOE37" s="123"/>
      <c r="MOF37" s="123"/>
      <c r="MOG37" s="123"/>
      <c r="MOH37" s="123"/>
      <c r="MOI37" s="123"/>
      <c r="MOJ37" s="123"/>
      <c r="MOK37" s="123"/>
      <c r="MOL37" s="123"/>
      <c r="MOM37" s="123"/>
      <c r="MON37" s="123"/>
      <c r="MOO37" s="123"/>
      <c r="MOP37" s="123"/>
      <c r="MOQ37" s="123"/>
      <c r="MOR37" s="123"/>
      <c r="MOS37" s="123"/>
      <c r="MOT37" s="123"/>
      <c r="MOU37" s="123"/>
      <c r="MOV37" s="123"/>
      <c r="MOW37" s="123"/>
      <c r="MOX37" s="123"/>
      <c r="MOY37" s="123"/>
      <c r="MOZ37" s="123"/>
      <c r="MPA37" s="123"/>
      <c r="MPB37" s="123"/>
      <c r="MPC37" s="123"/>
      <c r="MPD37" s="123"/>
      <c r="MPE37" s="123"/>
      <c r="MPF37" s="123"/>
      <c r="MPG37" s="123"/>
      <c r="MPH37" s="123"/>
      <c r="MPI37" s="123"/>
      <c r="MPJ37" s="123"/>
      <c r="MPK37" s="123"/>
      <c r="MPL37" s="123"/>
      <c r="MPM37" s="123"/>
      <c r="MPN37" s="123"/>
      <c r="MPO37" s="123"/>
      <c r="MPP37" s="123"/>
      <c r="MPQ37" s="123"/>
      <c r="MPR37" s="123"/>
      <c r="MPS37" s="123"/>
      <c r="MPT37" s="123"/>
      <c r="MPU37" s="123"/>
      <c r="MPV37" s="123"/>
      <c r="MPW37" s="123"/>
      <c r="MPX37" s="123"/>
      <c r="MPY37" s="123"/>
      <c r="MPZ37" s="123"/>
      <c r="MQA37" s="123"/>
      <c r="MQB37" s="123"/>
      <c r="MQC37" s="123"/>
      <c r="MQD37" s="123"/>
      <c r="MQE37" s="123"/>
      <c r="MQF37" s="123"/>
      <c r="MQG37" s="123"/>
      <c r="MQH37" s="123"/>
      <c r="MQI37" s="123"/>
      <c r="MQJ37" s="123"/>
      <c r="MQK37" s="123"/>
      <c r="MQL37" s="123"/>
      <c r="MQM37" s="123"/>
      <c r="MQN37" s="123"/>
      <c r="MQO37" s="123"/>
      <c r="MQP37" s="123"/>
      <c r="MQQ37" s="123"/>
      <c r="MQR37" s="123"/>
      <c r="MQS37" s="123"/>
      <c r="MQT37" s="123"/>
      <c r="MQU37" s="123"/>
      <c r="MQV37" s="123"/>
      <c r="MQW37" s="123"/>
      <c r="MQX37" s="123"/>
      <c r="MQY37" s="123"/>
      <c r="MQZ37" s="123"/>
      <c r="MRA37" s="123"/>
      <c r="MRB37" s="123"/>
      <c r="MRC37" s="123"/>
      <c r="MRD37" s="123"/>
      <c r="MRE37" s="123"/>
      <c r="MRF37" s="123"/>
      <c r="MRG37" s="123"/>
      <c r="MRH37" s="123"/>
      <c r="MRI37" s="123"/>
      <c r="MRJ37" s="123"/>
      <c r="MRK37" s="123"/>
      <c r="MRL37" s="123"/>
      <c r="MRM37" s="123"/>
      <c r="MRN37" s="123"/>
      <c r="MRO37" s="123"/>
      <c r="MRP37" s="123"/>
      <c r="MRQ37" s="123"/>
      <c r="MRR37" s="123"/>
      <c r="MRS37" s="123"/>
      <c r="MRT37" s="123"/>
      <c r="MRU37" s="123"/>
      <c r="MRV37" s="123"/>
      <c r="MRW37" s="123"/>
      <c r="MRX37" s="123"/>
      <c r="MRY37" s="123"/>
      <c r="MRZ37" s="123"/>
      <c r="MSA37" s="123"/>
      <c r="MSB37" s="123"/>
      <c r="MSC37" s="123"/>
      <c r="MSD37" s="123"/>
      <c r="MSE37" s="123"/>
      <c r="MSF37" s="123"/>
      <c r="MSG37" s="123"/>
      <c r="MSH37" s="123"/>
      <c r="MSI37" s="123"/>
      <c r="MSJ37" s="123"/>
      <c r="MSK37" s="123"/>
      <c r="MSL37" s="123"/>
      <c r="MSM37" s="123"/>
      <c r="MSN37" s="123"/>
      <c r="MSO37" s="123"/>
      <c r="MSP37" s="123"/>
      <c r="MSQ37" s="123"/>
      <c r="MSR37" s="123"/>
      <c r="MSS37" s="123"/>
      <c r="MST37" s="123"/>
      <c r="MSU37" s="123"/>
      <c r="MSV37" s="123"/>
      <c r="MSW37" s="123"/>
      <c r="MSX37" s="123"/>
      <c r="MSY37" s="123"/>
      <c r="MSZ37" s="123"/>
      <c r="MTA37" s="123"/>
      <c r="MTB37" s="123"/>
      <c r="MTC37" s="123"/>
      <c r="MTD37" s="123"/>
      <c r="MTE37" s="123"/>
      <c r="MTF37" s="123"/>
      <c r="MTG37" s="123"/>
      <c r="MTH37" s="123"/>
      <c r="MTI37" s="123"/>
      <c r="MTJ37" s="123"/>
      <c r="MTK37" s="123"/>
      <c r="MTL37" s="123"/>
      <c r="MTM37" s="123"/>
      <c r="MTN37" s="123"/>
      <c r="MTO37" s="123"/>
      <c r="MTP37" s="123"/>
      <c r="MTQ37" s="123"/>
      <c r="MTR37" s="123"/>
      <c r="MTS37" s="123"/>
      <c r="MTT37" s="123"/>
      <c r="MTU37" s="123"/>
      <c r="MTV37" s="123"/>
      <c r="MTW37" s="123"/>
      <c r="MTX37" s="123"/>
      <c r="MTY37" s="123"/>
      <c r="MTZ37" s="123"/>
      <c r="MUA37" s="123"/>
      <c r="MUB37" s="123"/>
      <c r="MUC37" s="123"/>
      <c r="MUD37" s="123"/>
      <c r="MUE37" s="123"/>
      <c r="MUF37" s="123"/>
      <c r="MUG37" s="123"/>
      <c r="MUH37" s="123"/>
      <c r="MUI37" s="123"/>
      <c r="MUJ37" s="123"/>
      <c r="MUK37" s="123"/>
      <c r="MUL37" s="123"/>
      <c r="MUM37" s="123"/>
      <c r="MUN37" s="123"/>
      <c r="MUO37" s="123"/>
      <c r="MUP37" s="123"/>
      <c r="MUQ37" s="123"/>
      <c r="MUR37" s="123"/>
      <c r="MUS37" s="123"/>
      <c r="MUT37" s="123"/>
      <c r="MUU37" s="123"/>
      <c r="MUV37" s="123"/>
      <c r="MUW37" s="123"/>
      <c r="MUX37" s="123"/>
      <c r="MUY37" s="123"/>
      <c r="MUZ37" s="123"/>
      <c r="MVA37" s="123"/>
      <c r="MVB37" s="123"/>
      <c r="MVC37" s="123"/>
      <c r="MVD37" s="123"/>
      <c r="MVE37" s="123"/>
      <c r="MVF37" s="123"/>
      <c r="MVG37" s="123"/>
      <c r="MVH37" s="123"/>
      <c r="MVI37" s="123"/>
      <c r="MVJ37" s="123"/>
      <c r="MVK37" s="123"/>
      <c r="MVL37" s="123"/>
      <c r="MVM37" s="123"/>
      <c r="MVN37" s="123"/>
      <c r="MVO37" s="123"/>
      <c r="MVP37" s="123"/>
      <c r="MVQ37" s="123"/>
      <c r="MVR37" s="123"/>
      <c r="MVS37" s="123"/>
      <c r="MVT37" s="123"/>
      <c r="MVU37" s="123"/>
      <c r="MVV37" s="123"/>
      <c r="MVW37" s="123"/>
      <c r="MVX37" s="123"/>
      <c r="MVY37" s="123"/>
      <c r="MVZ37" s="123"/>
      <c r="MWA37" s="123"/>
      <c r="MWB37" s="123"/>
      <c r="MWC37" s="123"/>
      <c r="MWD37" s="123"/>
      <c r="MWE37" s="123"/>
      <c r="MWF37" s="123"/>
      <c r="MWG37" s="123"/>
      <c r="MWH37" s="123"/>
      <c r="MWI37" s="123"/>
      <c r="MWJ37" s="123"/>
      <c r="MWK37" s="123"/>
      <c r="MWL37" s="123"/>
      <c r="MWM37" s="123"/>
      <c r="MWN37" s="123"/>
      <c r="MWO37" s="123"/>
      <c r="MWP37" s="123"/>
      <c r="MWQ37" s="123"/>
      <c r="MWR37" s="123"/>
      <c r="MWS37" s="123"/>
      <c r="MWT37" s="123"/>
      <c r="MWU37" s="123"/>
      <c r="MWV37" s="123"/>
      <c r="MWW37" s="123"/>
      <c r="MWX37" s="123"/>
      <c r="MWY37" s="123"/>
      <c r="MWZ37" s="123"/>
      <c r="MXA37" s="123"/>
      <c r="MXB37" s="123"/>
      <c r="MXC37" s="123"/>
      <c r="MXD37" s="123"/>
      <c r="MXE37" s="123"/>
      <c r="MXF37" s="123"/>
      <c r="MXG37" s="123"/>
      <c r="MXH37" s="123"/>
      <c r="MXI37" s="123"/>
      <c r="MXJ37" s="123"/>
      <c r="MXK37" s="123"/>
      <c r="MXL37" s="123"/>
      <c r="MXM37" s="123"/>
      <c r="MXN37" s="123"/>
      <c r="MXO37" s="123"/>
      <c r="MXP37" s="123"/>
      <c r="MXQ37" s="123"/>
      <c r="MXR37" s="123"/>
      <c r="MXS37" s="123"/>
      <c r="MXT37" s="123"/>
      <c r="MXU37" s="123"/>
      <c r="MXV37" s="123"/>
      <c r="MXW37" s="123"/>
      <c r="MXX37" s="123"/>
      <c r="MXY37" s="123"/>
      <c r="MXZ37" s="123"/>
      <c r="MYA37" s="123"/>
      <c r="MYB37" s="123"/>
      <c r="MYC37" s="123"/>
      <c r="MYD37" s="123"/>
      <c r="MYE37" s="123"/>
      <c r="MYF37" s="123"/>
      <c r="MYG37" s="123"/>
      <c r="MYH37" s="123"/>
      <c r="MYI37" s="123"/>
      <c r="MYJ37" s="123"/>
      <c r="MYK37" s="123"/>
      <c r="MYL37" s="123"/>
      <c r="MYM37" s="123"/>
      <c r="MYN37" s="123"/>
      <c r="MYO37" s="123"/>
      <c r="MYP37" s="123"/>
      <c r="MYQ37" s="123"/>
      <c r="MYR37" s="123"/>
      <c r="MYS37" s="123"/>
      <c r="MYT37" s="123"/>
      <c r="MYU37" s="123"/>
      <c r="MYV37" s="123"/>
      <c r="MYW37" s="123"/>
      <c r="MYX37" s="123"/>
      <c r="MYY37" s="123"/>
      <c r="MYZ37" s="123"/>
      <c r="MZA37" s="123"/>
      <c r="MZB37" s="123"/>
      <c r="MZC37" s="123"/>
      <c r="MZD37" s="123"/>
      <c r="MZE37" s="123"/>
      <c r="MZF37" s="123"/>
      <c r="MZG37" s="123"/>
      <c r="MZH37" s="123"/>
      <c r="MZI37" s="123"/>
      <c r="MZJ37" s="123"/>
      <c r="MZK37" s="123"/>
      <c r="MZL37" s="123"/>
      <c r="MZM37" s="123"/>
      <c r="MZN37" s="123"/>
      <c r="MZO37" s="123"/>
      <c r="MZP37" s="123"/>
      <c r="MZQ37" s="123"/>
      <c r="MZR37" s="123"/>
      <c r="MZS37" s="123"/>
      <c r="MZT37" s="123"/>
      <c r="MZU37" s="123"/>
      <c r="MZV37" s="123"/>
      <c r="MZW37" s="123"/>
      <c r="MZX37" s="123"/>
      <c r="MZY37" s="123"/>
      <c r="MZZ37" s="123"/>
      <c r="NAA37" s="123"/>
      <c r="NAB37" s="123"/>
      <c r="NAC37" s="123"/>
      <c r="NAD37" s="123"/>
      <c r="NAE37" s="123"/>
      <c r="NAF37" s="123"/>
      <c r="NAG37" s="123"/>
      <c r="NAH37" s="123"/>
      <c r="NAI37" s="123"/>
      <c r="NAJ37" s="123"/>
      <c r="NAK37" s="123"/>
      <c r="NAL37" s="123"/>
      <c r="NAM37" s="123"/>
      <c r="NAN37" s="123"/>
      <c r="NAO37" s="123"/>
      <c r="NAP37" s="123"/>
      <c r="NAQ37" s="123"/>
      <c r="NAR37" s="123"/>
      <c r="NAS37" s="123"/>
      <c r="NAT37" s="123"/>
      <c r="NAU37" s="123"/>
      <c r="NAV37" s="123"/>
      <c r="NAW37" s="123"/>
      <c r="NAX37" s="123"/>
      <c r="NAY37" s="123"/>
      <c r="NAZ37" s="123"/>
      <c r="NBA37" s="123"/>
      <c r="NBB37" s="123"/>
      <c r="NBC37" s="123"/>
      <c r="NBD37" s="123"/>
      <c r="NBE37" s="123"/>
      <c r="NBF37" s="123"/>
      <c r="NBG37" s="123"/>
      <c r="NBH37" s="123"/>
      <c r="NBI37" s="123"/>
      <c r="NBJ37" s="123"/>
      <c r="NBK37" s="123"/>
      <c r="NBL37" s="123"/>
      <c r="NBM37" s="123"/>
      <c r="NBN37" s="123"/>
      <c r="NBO37" s="123"/>
      <c r="NBP37" s="123"/>
      <c r="NBQ37" s="123"/>
      <c r="NBR37" s="123"/>
      <c r="NBS37" s="123"/>
      <c r="NBT37" s="123"/>
      <c r="NBU37" s="123"/>
      <c r="NBV37" s="123"/>
      <c r="NBW37" s="123"/>
      <c r="NBX37" s="123"/>
      <c r="NBY37" s="123"/>
      <c r="NBZ37" s="123"/>
      <c r="NCA37" s="123"/>
      <c r="NCB37" s="123"/>
      <c r="NCC37" s="123"/>
      <c r="NCD37" s="123"/>
      <c r="NCE37" s="123"/>
      <c r="NCF37" s="123"/>
      <c r="NCG37" s="123"/>
      <c r="NCH37" s="123"/>
      <c r="NCI37" s="123"/>
      <c r="NCJ37" s="123"/>
      <c r="NCK37" s="123"/>
      <c r="NCL37" s="123"/>
      <c r="NCM37" s="123"/>
      <c r="NCN37" s="123"/>
      <c r="NCO37" s="123"/>
      <c r="NCP37" s="123"/>
      <c r="NCQ37" s="123"/>
      <c r="NCR37" s="123"/>
      <c r="NCS37" s="123"/>
      <c r="NCT37" s="123"/>
      <c r="NCU37" s="123"/>
      <c r="NCV37" s="123"/>
      <c r="NCW37" s="123"/>
      <c r="NCX37" s="123"/>
      <c r="NCY37" s="123"/>
      <c r="NCZ37" s="123"/>
      <c r="NDA37" s="123"/>
      <c r="NDB37" s="123"/>
      <c r="NDC37" s="123"/>
      <c r="NDD37" s="123"/>
      <c r="NDE37" s="123"/>
      <c r="NDF37" s="123"/>
      <c r="NDG37" s="123"/>
      <c r="NDH37" s="123"/>
      <c r="NDI37" s="123"/>
      <c r="NDJ37" s="123"/>
      <c r="NDK37" s="123"/>
      <c r="NDL37" s="123"/>
      <c r="NDM37" s="123"/>
      <c r="NDN37" s="123"/>
      <c r="NDO37" s="123"/>
      <c r="NDP37" s="123"/>
      <c r="NDQ37" s="123"/>
      <c r="NDR37" s="123"/>
      <c r="NDS37" s="123"/>
      <c r="NDT37" s="123"/>
      <c r="NDU37" s="123"/>
      <c r="NDV37" s="123"/>
      <c r="NDW37" s="123"/>
      <c r="NDX37" s="123"/>
      <c r="NDY37" s="123"/>
      <c r="NDZ37" s="123"/>
      <c r="NEA37" s="123"/>
      <c r="NEB37" s="123"/>
      <c r="NEC37" s="123"/>
      <c r="NED37" s="123"/>
      <c r="NEE37" s="123"/>
      <c r="NEF37" s="123"/>
      <c r="NEG37" s="123"/>
      <c r="NEH37" s="123"/>
      <c r="NEI37" s="123"/>
      <c r="NEJ37" s="123"/>
      <c r="NEK37" s="123"/>
      <c r="NEL37" s="123"/>
      <c r="NEM37" s="123"/>
      <c r="NEN37" s="123"/>
      <c r="NEO37" s="123"/>
      <c r="NEP37" s="123"/>
      <c r="NEQ37" s="123"/>
      <c r="NER37" s="123"/>
      <c r="NES37" s="123"/>
      <c r="NET37" s="123"/>
      <c r="NEU37" s="123"/>
      <c r="NEV37" s="123"/>
      <c r="NEW37" s="123"/>
      <c r="NEX37" s="123"/>
      <c r="NEY37" s="123"/>
      <c r="NEZ37" s="123"/>
      <c r="NFA37" s="123"/>
      <c r="NFB37" s="123"/>
      <c r="NFC37" s="123"/>
      <c r="NFD37" s="123"/>
      <c r="NFE37" s="123"/>
      <c r="NFF37" s="123"/>
      <c r="NFG37" s="123"/>
      <c r="NFH37" s="123"/>
      <c r="NFI37" s="123"/>
      <c r="NFJ37" s="123"/>
      <c r="NFK37" s="123"/>
      <c r="NFL37" s="123"/>
      <c r="NFM37" s="123"/>
      <c r="NFN37" s="123"/>
      <c r="NFO37" s="123"/>
      <c r="NFP37" s="123"/>
      <c r="NFQ37" s="123"/>
      <c r="NFR37" s="123"/>
      <c r="NFS37" s="123"/>
      <c r="NFT37" s="123"/>
      <c r="NFU37" s="123"/>
      <c r="NFV37" s="123"/>
      <c r="NFW37" s="123"/>
      <c r="NFX37" s="123"/>
      <c r="NFY37" s="123"/>
      <c r="NFZ37" s="123"/>
      <c r="NGA37" s="123"/>
      <c r="NGB37" s="123"/>
      <c r="NGC37" s="123"/>
      <c r="NGD37" s="123"/>
      <c r="NGE37" s="123"/>
      <c r="NGF37" s="123"/>
      <c r="NGG37" s="123"/>
      <c r="NGH37" s="123"/>
      <c r="NGI37" s="123"/>
      <c r="NGJ37" s="123"/>
      <c r="NGK37" s="123"/>
      <c r="NGL37" s="123"/>
      <c r="NGM37" s="123"/>
      <c r="NGN37" s="123"/>
      <c r="NGO37" s="123"/>
      <c r="NGP37" s="123"/>
      <c r="NGQ37" s="123"/>
      <c r="NGR37" s="123"/>
      <c r="NGS37" s="123"/>
      <c r="NGT37" s="123"/>
      <c r="NGU37" s="123"/>
      <c r="NGV37" s="123"/>
      <c r="NGW37" s="123"/>
      <c r="NGX37" s="123"/>
      <c r="NGY37" s="123"/>
      <c r="NGZ37" s="123"/>
      <c r="NHA37" s="123"/>
      <c r="NHB37" s="123"/>
      <c r="NHC37" s="123"/>
      <c r="NHD37" s="123"/>
      <c r="NHE37" s="123"/>
      <c r="NHF37" s="123"/>
      <c r="NHG37" s="123"/>
      <c r="NHH37" s="123"/>
      <c r="NHI37" s="123"/>
      <c r="NHJ37" s="123"/>
      <c r="NHK37" s="123"/>
      <c r="NHL37" s="123"/>
      <c r="NHM37" s="123"/>
      <c r="NHN37" s="123"/>
      <c r="NHO37" s="123"/>
      <c r="NHP37" s="123"/>
      <c r="NHQ37" s="123"/>
      <c r="NHR37" s="123"/>
      <c r="NHS37" s="123"/>
      <c r="NHT37" s="123"/>
      <c r="NHU37" s="123"/>
      <c r="NHV37" s="123"/>
      <c r="NHW37" s="123"/>
      <c r="NHX37" s="123"/>
      <c r="NHY37" s="123"/>
      <c r="NHZ37" s="123"/>
      <c r="NIA37" s="123"/>
      <c r="NIB37" s="123"/>
      <c r="NIC37" s="123"/>
      <c r="NID37" s="123"/>
      <c r="NIE37" s="123"/>
      <c r="NIF37" s="123"/>
      <c r="NIG37" s="123"/>
      <c r="NIH37" s="123"/>
      <c r="NII37" s="123"/>
      <c r="NIJ37" s="123"/>
      <c r="NIK37" s="123"/>
      <c r="NIL37" s="123"/>
      <c r="NIM37" s="123"/>
      <c r="NIN37" s="123"/>
      <c r="NIO37" s="123"/>
      <c r="NIP37" s="123"/>
      <c r="NIQ37" s="123"/>
      <c r="NIR37" s="123"/>
      <c r="NIS37" s="123"/>
      <c r="NIT37" s="123"/>
      <c r="NIU37" s="123"/>
      <c r="NIV37" s="123"/>
      <c r="NIW37" s="123"/>
      <c r="NIX37" s="123"/>
      <c r="NIY37" s="123"/>
      <c r="NIZ37" s="123"/>
      <c r="NJA37" s="123"/>
      <c r="NJB37" s="123"/>
      <c r="NJC37" s="123"/>
      <c r="NJD37" s="123"/>
      <c r="NJE37" s="123"/>
      <c r="NJF37" s="123"/>
      <c r="NJG37" s="123"/>
      <c r="NJH37" s="123"/>
      <c r="NJI37" s="123"/>
      <c r="NJJ37" s="123"/>
      <c r="NJK37" s="123"/>
      <c r="NJL37" s="123"/>
      <c r="NJM37" s="123"/>
      <c r="NJN37" s="123"/>
      <c r="NJO37" s="123"/>
      <c r="NJP37" s="123"/>
      <c r="NJQ37" s="123"/>
      <c r="NJR37" s="123"/>
      <c r="NJS37" s="123"/>
      <c r="NJT37" s="123"/>
      <c r="NJU37" s="123"/>
      <c r="NJV37" s="123"/>
      <c r="NJW37" s="123"/>
      <c r="NJX37" s="123"/>
      <c r="NJY37" s="123"/>
      <c r="NJZ37" s="123"/>
      <c r="NKA37" s="123"/>
      <c r="NKB37" s="123"/>
      <c r="NKC37" s="123"/>
      <c r="NKD37" s="123"/>
      <c r="NKE37" s="123"/>
      <c r="NKF37" s="123"/>
      <c r="NKG37" s="123"/>
      <c r="NKH37" s="123"/>
      <c r="NKI37" s="123"/>
      <c r="NKJ37" s="123"/>
      <c r="NKK37" s="123"/>
      <c r="NKL37" s="123"/>
      <c r="NKM37" s="123"/>
      <c r="NKN37" s="123"/>
      <c r="NKO37" s="123"/>
      <c r="NKP37" s="123"/>
      <c r="NKQ37" s="123"/>
      <c r="NKR37" s="123"/>
      <c r="NKS37" s="123"/>
      <c r="NKT37" s="123"/>
      <c r="NKU37" s="123"/>
      <c r="NKV37" s="123"/>
      <c r="NKW37" s="123"/>
      <c r="NKX37" s="123"/>
      <c r="NKY37" s="123"/>
      <c r="NKZ37" s="123"/>
      <c r="NLA37" s="123"/>
      <c r="NLB37" s="123"/>
      <c r="NLC37" s="123"/>
      <c r="NLD37" s="123"/>
      <c r="NLE37" s="123"/>
      <c r="NLF37" s="123"/>
      <c r="NLG37" s="123"/>
      <c r="NLH37" s="123"/>
      <c r="NLI37" s="123"/>
      <c r="NLJ37" s="123"/>
      <c r="NLK37" s="123"/>
      <c r="NLL37" s="123"/>
      <c r="NLM37" s="123"/>
      <c r="NLN37" s="123"/>
      <c r="NLO37" s="123"/>
      <c r="NLP37" s="123"/>
      <c r="NLQ37" s="123"/>
      <c r="NLR37" s="123"/>
      <c r="NLS37" s="123"/>
      <c r="NLT37" s="123"/>
      <c r="NLU37" s="123"/>
      <c r="NLV37" s="123"/>
      <c r="NLW37" s="123"/>
      <c r="NLX37" s="123"/>
      <c r="NLY37" s="123"/>
      <c r="NLZ37" s="123"/>
      <c r="NMA37" s="123"/>
      <c r="NMB37" s="123"/>
      <c r="NMC37" s="123"/>
      <c r="NMD37" s="123"/>
      <c r="NME37" s="123"/>
      <c r="NMF37" s="123"/>
      <c r="NMG37" s="123"/>
      <c r="NMH37" s="123"/>
      <c r="NMI37" s="123"/>
      <c r="NMJ37" s="123"/>
      <c r="NMK37" s="123"/>
      <c r="NML37" s="123"/>
      <c r="NMM37" s="123"/>
      <c r="NMN37" s="123"/>
      <c r="NMO37" s="123"/>
      <c r="NMP37" s="123"/>
      <c r="NMQ37" s="123"/>
      <c r="NMR37" s="123"/>
      <c r="NMS37" s="123"/>
      <c r="NMT37" s="123"/>
      <c r="NMU37" s="123"/>
      <c r="NMV37" s="123"/>
      <c r="NMW37" s="123"/>
      <c r="NMX37" s="123"/>
      <c r="NMY37" s="123"/>
      <c r="NMZ37" s="123"/>
      <c r="NNA37" s="123"/>
      <c r="NNB37" s="123"/>
      <c r="NNC37" s="123"/>
      <c r="NND37" s="123"/>
      <c r="NNE37" s="123"/>
      <c r="NNF37" s="123"/>
      <c r="NNG37" s="123"/>
      <c r="NNH37" s="123"/>
      <c r="NNI37" s="123"/>
      <c r="NNJ37" s="123"/>
      <c r="NNK37" s="123"/>
      <c r="NNL37" s="123"/>
      <c r="NNM37" s="123"/>
      <c r="NNN37" s="123"/>
      <c r="NNO37" s="123"/>
      <c r="NNP37" s="123"/>
      <c r="NNQ37" s="123"/>
      <c r="NNR37" s="123"/>
      <c r="NNS37" s="123"/>
      <c r="NNT37" s="123"/>
      <c r="NNU37" s="123"/>
      <c r="NNV37" s="123"/>
      <c r="NNW37" s="123"/>
      <c r="NNX37" s="123"/>
      <c r="NNY37" s="123"/>
      <c r="NNZ37" s="123"/>
      <c r="NOA37" s="123"/>
      <c r="NOB37" s="123"/>
      <c r="NOC37" s="123"/>
      <c r="NOD37" s="123"/>
      <c r="NOE37" s="123"/>
      <c r="NOF37" s="123"/>
      <c r="NOG37" s="123"/>
      <c r="NOH37" s="123"/>
      <c r="NOI37" s="123"/>
      <c r="NOJ37" s="123"/>
      <c r="NOK37" s="123"/>
      <c r="NOL37" s="123"/>
      <c r="NOM37" s="123"/>
      <c r="NON37" s="123"/>
      <c r="NOO37" s="123"/>
      <c r="NOP37" s="123"/>
      <c r="NOQ37" s="123"/>
      <c r="NOR37" s="123"/>
      <c r="NOS37" s="123"/>
      <c r="NOT37" s="123"/>
      <c r="NOU37" s="123"/>
      <c r="NOV37" s="123"/>
      <c r="NOW37" s="123"/>
      <c r="NOX37" s="123"/>
      <c r="NOY37" s="123"/>
      <c r="NOZ37" s="123"/>
      <c r="NPA37" s="123"/>
      <c r="NPB37" s="123"/>
      <c r="NPC37" s="123"/>
      <c r="NPD37" s="123"/>
      <c r="NPE37" s="123"/>
      <c r="NPF37" s="123"/>
      <c r="NPG37" s="123"/>
      <c r="NPH37" s="123"/>
      <c r="NPI37" s="123"/>
      <c r="NPJ37" s="123"/>
      <c r="NPK37" s="123"/>
      <c r="NPL37" s="123"/>
      <c r="NPM37" s="123"/>
      <c r="NPN37" s="123"/>
      <c r="NPO37" s="123"/>
      <c r="NPP37" s="123"/>
      <c r="NPQ37" s="123"/>
      <c r="NPR37" s="123"/>
      <c r="NPS37" s="123"/>
      <c r="NPT37" s="123"/>
      <c r="NPU37" s="123"/>
      <c r="NPV37" s="123"/>
      <c r="NPW37" s="123"/>
      <c r="NPX37" s="123"/>
      <c r="NPY37" s="123"/>
      <c r="NPZ37" s="123"/>
      <c r="NQA37" s="123"/>
      <c r="NQB37" s="123"/>
      <c r="NQC37" s="123"/>
      <c r="NQD37" s="123"/>
      <c r="NQE37" s="123"/>
      <c r="NQF37" s="123"/>
      <c r="NQG37" s="123"/>
      <c r="NQH37" s="123"/>
      <c r="NQI37" s="123"/>
      <c r="NQJ37" s="123"/>
      <c r="NQK37" s="123"/>
      <c r="NQL37" s="123"/>
      <c r="NQM37" s="123"/>
      <c r="NQN37" s="123"/>
      <c r="NQO37" s="123"/>
      <c r="NQP37" s="123"/>
      <c r="NQQ37" s="123"/>
      <c r="NQR37" s="123"/>
      <c r="NQS37" s="123"/>
      <c r="NQT37" s="123"/>
      <c r="NQU37" s="123"/>
      <c r="NQV37" s="123"/>
      <c r="NQW37" s="123"/>
      <c r="NQX37" s="123"/>
      <c r="NQY37" s="123"/>
      <c r="NQZ37" s="123"/>
      <c r="NRA37" s="123"/>
      <c r="NRB37" s="123"/>
      <c r="NRC37" s="123"/>
      <c r="NRD37" s="123"/>
      <c r="NRE37" s="123"/>
      <c r="NRF37" s="123"/>
      <c r="NRG37" s="123"/>
      <c r="NRH37" s="123"/>
      <c r="NRI37" s="123"/>
      <c r="NRJ37" s="123"/>
      <c r="NRK37" s="123"/>
      <c r="NRL37" s="123"/>
      <c r="NRM37" s="123"/>
      <c r="NRN37" s="123"/>
      <c r="NRO37" s="123"/>
      <c r="NRP37" s="123"/>
      <c r="NRQ37" s="123"/>
      <c r="NRR37" s="123"/>
      <c r="NRS37" s="123"/>
      <c r="NRT37" s="123"/>
      <c r="NRU37" s="123"/>
      <c r="NRV37" s="123"/>
      <c r="NRW37" s="123"/>
      <c r="NRX37" s="123"/>
      <c r="NRY37" s="123"/>
      <c r="NRZ37" s="123"/>
      <c r="NSA37" s="123"/>
      <c r="NSB37" s="123"/>
      <c r="NSC37" s="123"/>
      <c r="NSD37" s="123"/>
      <c r="NSE37" s="123"/>
      <c r="NSF37" s="123"/>
      <c r="NSG37" s="123"/>
      <c r="NSH37" s="123"/>
      <c r="NSI37" s="123"/>
      <c r="NSJ37" s="123"/>
      <c r="NSK37" s="123"/>
      <c r="NSL37" s="123"/>
      <c r="NSM37" s="123"/>
      <c r="NSN37" s="123"/>
      <c r="NSO37" s="123"/>
      <c r="NSP37" s="123"/>
      <c r="NSQ37" s="123"/>
      <c r="NSR37" s="123"/>
      <c r="NSS37" s="123"/>
      <c r="NST37" s="123"/>
      <c r="NSU37" s="123"/>
      <c r="NSV37" s="123"/>
      <c r="NSW37" s="123"/>
      <c r="NSX37" s="123"/>
      <c r="NSY37" s="123"/>
      <c r="NSZ37" s="123"/>
      <c r="NTA37" s="123"/>
      <c r="NTB37" s="123"/>
      <c r="NTC37" s="123"/>
      <c r="NTD37" s="123"/>
      <c r="NTE37" s="123"/>
      <c r="NTF37" s="123"/>
      <c r="NTG37" s="123"/>
      <c r="NTH37" s="123"/>
      <c r="NTI37" s="123"/>
      <c r="NTJ37" s="123"/>
      <c r="NTK37" s="123"/>
      <c r="NTL37" s="123"/>
      <c r="NTM37" s="123"/>
      <c r="NTN37" s="123"/>
      <c r="NTO37" s="123"/>
      <c r="NTP37" s="123"/>
      <c r="NTQ37" s="123"/>
      <c r="NTR37" s="123"/>
      <c r="NTS37" s="123"/>
      <c r="NTT37" s="123"/>
      <c r="NTU37" s="123"/>
      <c r="NTV37" s="123"/>
      <c r="NTW37" s="123"/>
      <c r="NTX37" s="123"/>
      <c r="NTY37" s="123"/>
      <c r="NTZ37" s="123"/>
      <c r="NUA37" s="123"/>
      <c r="NUB37" s="123"/>
      <c r="NUC37" s="123"/>
      <c r="NUD37" s="123"/>
      <c r="NUE37" s="123"/>
      <c r="NUF37" s="123"/>
      <c r="NUG37" s="123"/>
      <c r="NUH37" s="123"/>
      <c r="NUI37" s="123"/>
      <c r="NUJ37" s="123"/>
      <c r="NUK37" s="123"/>
      <c r="NUL37" s="123"/>
      <c r="NUM37" s="123"/>
      <c r="NUN37" s="123"/>
      <c r="NUO37" s="123"/>
      <c r="NUP37" s="123"/>
      <c r="NUQ37" s="123"/>
      <c r="NUR37" s="123"/>
      <c r="NUS37" s="123"/>
      <c r="NUT37" s="123"/>
      <c r="NUU37" s="123"/>
      <c r="NUV37" s="123"/>
      <c r="NUW37" s="123"/>
      <c r="NUX37" s="123"/>
      <c r="NUY37" s="123"/>
      <c r="NUZ37" s="123"/>
      <c r="NVA37" s="123"/>
      <c r="NVB37" s="123"/>
      <c r="NVC37" s="123"/>
      <c r="NVD37" s="123"/>
      <c r="NVE37" s="123"/>
      <c r="NVF37" s="123"/>
      <c r="NVG37" s="123"/>
      <c r="NVH37" s="123"/>
      <c r="NVI37" s="123"/>
      <c r="NVJ37" s="123"/>
      <c r="NVK37" s="123"/>
      <c r="NVL37" s="123"/>
      <c r="NVM37" s="123"/>
      <c r="NVN37" s="123"/>
      <c r="NVO37" s="123"/>
      <c r="NVP37" s="123"/>
      <c r="NVQ37" s="123"/>
      <c r="NVR37" s="123"/>
      <c r="NVS37" s="123"/>
      <c r="NVT37" s="123"/>
      <c r="NVU37" s="123"/>
      <c r="NVV37" s="123"/>
      <c r="NVW37" s="123"/>
      <c r="NVX37" s="123"/>
      <c r="NVY37" s="123"/>
      <c r="NVZ37" s="123"/>
      <c r="NWA37" s="123"/>
      <c r="NWB37" s="123"/>
      <c r="NWC37" s="123"/>
      <c r="NWD37" s="123"/>
      <c r="NWE37" s="123"/>
      <c r="NWF37" s="123"/>
      <c r="NWG37" s="123"/>
      <c r="NWH37" s="123"/>
      <c r="NWI37" s="123"/>
      <c r="NWJ37" s="123"/>
      <c r="NWK37" s="123"/>
      <c r="NWL37" s="123"/>
      <c r="NWM37" s="123"/>
      <c r="NWN37" s="123"/>
      <c r="NWO37" s="123"/>
      <c r="NWP37" s="123"/>
      <c r="NWQ37" s="123"/>
      <c r="NWR37" s="123"/>
      <c r="NWS37" s="123"/>
      <c r="NWT37" s="123"/>
      <c r="NWU37" s="123"/>
      <c r="NWV37" s="123"/>
      <c r="NWW37" s="123"/>
      <c r="NWX37" s="123"/>
      <c r="NWY37" s="123"/>
      <c r="NWZ37" s="123"/>
      <c r="NXA37" s="123"/>
      <c r="NXB37" s="123"/>
      <c r="NXC37" s="123"/>
      <c r="NXD37" s="123"/>
      <c r="NXE37" s="123"/>
      <c r="NXF37" s="123"/>
      <c r="NXG37" s="123"/>
      <c r="NXH37" s="123"/>
      <c r="NXI37" s="123"/>
      <c r="NXJ37" s="123"/>
      <c r="NXK37" s="123"/>
      <c r="NXL37" s="123"/>
      <c r="NXM37" s="123"/>
      <c r="NXN37" s="123"/>
      <c r="NXO37" s="123"/>
      <c r="NXP37" s="123"/>
      <c r="NXQ37" s="123"/>
      <c r="NXR37" s="123"/>
      <c r="NXS37" s="123"/>
      <c r="NXT37" s="123"/>
      <c r="NXU37" s="123"/>
      <c r="NXV37" s="123"/>
      <c r="NXW37" s="123"/>
      <c r="NXX37" s="123"/>
      <c r="NXY37" s="123"/>
      <c r="NXZ37" s="123"/>
      <c r="NYA37" s="123"/>
      <c r="NYB37" s="123"/>
      <c r="NYC37" s="123"/>
      <c r="NYD37" s="123"/>
      <c r="NYE37" s="123"/>
      <c r="NYF37" s="123"/>
      <c r="NYG37" s="123"/>
      <c r="NYH37" s="123"/>
      <c r="NYI37" s="123"/>
      <c r="NYJ37" s="123"/>
      <c r="NYK37" s="123"/>
      <c r="NYL37" s="123"/>
      <c r="NYM37" s="123"/>
      <c r="NYN37" s="123"/>
      <c r="NYO37" s="123"/>
      <c r="NYP37" s="123"/>
      <c r="NYQ37" s="123"/>
      <c r="NYR37" s="123"/>
      <c r="NYS37" s="123"/>
      <c r="NYT37" s="123"/>
      <c r="NYU37" s="123"/>
      <c r="NYV37" s="123"/>
      <c r="NYW37" s="123"/>
      <c r="NYX37" s="123"/>
      <c r="NYY37" s="123"/>
      <c r="NYZ37" s="123"/>
      <c r="NZA37" s="123"/>
      <c r="NZB37" s="123"/>
      <c r="NZC37" s="123"/>
      <c r="NZD37" s="123"/>
      <c r="NZE37" s="123"/>
      <c r="NZF37" s="123"/>
      <c r="NZG37" s="123"/>
      <c r="NZH37" s="123"/>
      <c r="NZI37" s="123"/>
      <c r="NZJ37" s="123"/>
      <c r="NZK37" s="123"/>
      <c r="NZL37" s="123"/>
      <c r="NZM37" s="123"/>
      <c r="NZN37" s="123"/>
      <c r="NZO37" s="123"/>
      <c r="NZP37" s="123"/>
      <c r="NZQ37" s="123"/>
      <c r="NZR37" s="123"/>
      <c r="NZS37" s="123"/>
      <c r="NZT37" s="123"/>
      <c r="NZU37" s="123"/>
      <c r="NZV37" s="123"/>
      <c r="NZW37" s="123"/>
      <c r="NZX37" s="123"/>
      <c r="NZY37" s="123"/>
      <c r="NZZ37" s="123"/>
      <c r="OAA37" s="123"/>
      <c r="OAB37" s="123"/>
      <c r="OAC37" s="123"/>
      <c r="OAD37" s="123"/>
      <c r="OAE37" s="123"/>
      <c r="OAF37" s="123"/>
      <c r="OAG37" s="123"/>
      <c r="OAH37" s="123"/>
      <c r="OAI37" s="123"/>
      <c r="OAJ37" s="123"/>
      <c r="OAK37" s="123"/>
      <c r="OAL37" s="123"/>
      <c r="OAM37" s="123"/>
      <c r="OAN37" s="123"/>
      <c r="OAO37" s="123"/>
      <c r="OAP37" s="123"/>
      <c r="OAQ37" s="123"/>
      <c r="OAR37" s="123"/>
      <c r="OAS37" s="123"/>
      <c r="OAT37" s="123"/>
      <c r="OAU37" s="123"/>
      <c r="OAV37" s="123"/>
      <c r="OAW37" s="123"/>
      <c r="OAX37" s="123"/>
      <c r="OAY37" s="123"/>
      <c r="OAZ37" s="123"/>
      <c r="OBA37" s="123"/>
      <c r="OBB37" s="123"/>
      <c r="OBC37" s="123"/>
      <c r="OBD37" s="123"/>
      <c r="OBE37" s="123"/>
      <c r="OBF37" s="123"/>
      <c r="OBG37" s="123"/>
      <c r="OBH37" s="123"/>
      <c r="OBI37" s="123"/>
      <c r="OBJ37" s="123"/>
      <c r="OBK37" s="123"/>
      <c r="OBL37" s="123"/>
      <c r="OBM37" s="123"/>
      <c r="OBN37" s="123"/>
      <c r="OBO37" s="123"/>
      <c r="OBP37" s="123"/>
      <c r="OBQ37" s="123"/>
      <c r="OBR37" s="123"/>
      <c r="OBS37" s="123"/>
      <c r="OBT37" s="123"/>
      <c r="OBU37" s="123"/>
      <c r="OBV37" s="123"/>
      <c r="OBW37" s="123"/>
      <c r="OBX37" s="123"/>
      <c r="OBY37" s="123"/>
      <c r="OBZ37" s="123"/>
      <c r="OCA37" s="123"/>
      <c r="OCB37" s="123"/>
      <c r="OCC37" s="123"/>
      <c r="OCD37" s="123"/>
      <c r="OCE37" s="123"/>
      <c r="OCF37" s="123"/>
      <c r="OCG37" s="123"/>
      <c r="OCH37" s="123"/>
      <c r="OCI37" s="123"/>
      <c r="OCJ37" s="123"/>
      <c r="OCK37" s="123"/>
      <c r="OCL37" s="123"/>
      <c r="OCM37" s="123"/>
      <c r="OCN37" s="123"/>
      <c r="OCO37" s="123"/>
      <c r="OCP37" s="123"/>
      <c r="OCQ37" s="123"/>
      <c r="OCR37" s="123"/>
      <c r="OCS37" s="123"/>
      <c r="OCT37" s="123"/>
      <c r="OCU37" s="123"/>
      <c r="OCV37" s="123"/>
      <c r="OCW37" s="123"/>
      <c r="OCX37" s="123"/>
      <c r="OCY37" s="123"/>
      <c r="OCZ37" s="123"/>
      <c r="ODA37" s="123"/>
      <c r="ODB37" s="123"/>
      <c r="ODC37" s="123"/>
      <c r="ODD37" s="123"/>
      <c r="ODE37" s="123"/>
      <c r="ODF37" s="123"/>
      <c r="ODG37" s="123"/>
      <c r="ODH37" s="123"/>
      <c r="ODI37" s="123"/>
      <c r="ODJ37" s="123"/>
      <c r="ODK37" s="123"/>
      <c r="ODL37" s="123"/>
      <c r="ODM37" s="123"/>
      <c r="ODN37" s="123"/>
      <c r="ODO37" s="123"/>
      <c r="ODP37" s="123"/>
      <c r="ODQ37" s="123"/>
      <c r="ODR37" s="123"/>
      <c r="ODS37" s="123"/>
      <c r="ODT37" s="123"/>
      <c r="ODU37" s="123"/>
      <c r="ODV37" s="123"/>
      <c r="ODW37" s="123"/>
      <c r="ODX37" s="123"/>
      <c r="ODY37" s="123"/>
      <c r="ODZ37" s="123"/>
      <c r="OEA37" s="123"/>
      <c r="OEB37" s="123"/>
      <c r="OEC37" s="123"/>
      <c r="OED37" s="123"/>
      <c r="OEE37" s="123"/>
      <c r="OEF37" s="123"/>
      <c r="OEG37" s="123"/>
      <c r="OEH37" s="123"/>
      <c r="OEI37" s="123"/>
      <c r="OEJ37" s="123"/>
      <c r="OEK37" s="123"/>
      <c r="OEL37" s="123"/>
      <c r="OEM37" s="123"/>
      <c r="OEN37" s="123"/>
      <c r="OEO37" s="123"/>
      <c r="OEP37" s="123"/>
      <c r="OEQ37" s="123"/>
      <c r="OER37" s="123"/>
      <c r="OES37" s="123"/>
      <c r="OET37" s="123"/>
      <c r="OEU37" s="123"/>
      <c r="OEV37" s="123"/>
      <c r="OEW37" s="123"/>
      <c r="OEX37" s="123"/>
      <c r="OEY37" s="123"/>
      <c r="OEZ37" s="123"/>
      <c r="OFA37" s="123"/>
      <c r="OFB37" s="123"/>
      <c r="OFC37" s="123"/>
      <c r="OFD37" s="123"/>
      <c r="OFE37" s="123"/>
      <c r="OFF37" s="123"/>
      <c r="OFG37" s="123"/>
      <c r="OFH37" s="123"/>
      <c r="OFI37" s="123"/>
      <c r="OFJ37" s="123"/>
      <c r="OFK37" s="123"/>
      <c r="OFL37" s="123"/>
      <c r="OFM37" s="123"/>
      <c r="OFN37" s="123"/>
      <c r="OFO37" s="123"/>
      <c r="OFP37" s="123"/>
      <c r="OFQ37" s="123"/>
      <c r="OFR37" s="123"/>
      <c r="OFS37" s="123"/>
      <c r="OFT37" s="123"/>
      <c r="OFU37" s="123"/>
      <c r="OFV37" s="123"/>
      <c r="OFW37" s="123"/>
      <c r="OFX37" s="123"/>
      <c r="OFY37" s="123"/>
      <c r="OFZ37" s="123"/>
      <c r="OGA37" s="123"/>
      <c r="OGB37" s="123"/>
      <c r="OGC37" s="123"/>
      <c r="OGD37" s="123"/>
      <c r="OGE37" s="123"/>
      <c r="OGF37" s="123"/>
      <c r="OGG37" s="123"/>
      <c r="OGH37" s="123"/>
      <c r="OGI37" s="123"/>
      <c r="OGJ37" s="123"/>
      <c r="OGK37" s="123"/>
      <c r="OGL37" s="123"/>
      <c r="OGM37" s="123"/>
      <c r="OGN37" s="123"/>
      <c r="OGO37" s="123"/>
      <c r="OGP37" s="123"/>
      <c r="OGQ37" s="123"/>
      <c r="OGR37" s="123"/>
      <c r="OGS37" s="123"/>
      <c r="OGT37" s="123"/>
      <c r="OGU37" s="123"/>
      <c r="OGV37" s="123"/>
      <c r="OGW37" s="123"/>
      <c r="OGX37" s="123"/>
      <c r="OGY37" s="123"/>
      <c r="OGZ37" s="123"/>
      <c r="OHA37" s="123"/>
      <c r="OHB37" s="123"/>
      <c r="OHC37" s="123"/>
      <c r="OHD37" s="123"/>
      <c r="OHE37" s="123"/>
      <c r="OHF37" s="123"/>
      <c r="OHG37" s="123"/>
      <c r="OHH37" s="123"/>
      <c r="OHI37" s="123"/>
      <c r="OHJ37" s="123"/>
      <c r="OHK37" s="123"/>
      <c r="OHL37" s="123"/>
      <c r="OHM37" s="123"/>
      <c r="OHN37" s="123"/>
      <c r="OHO37" s="123"/>
      <c r="OHP37" s="123"/>
      <c r="OHQ37" s="123"/>
      <c r="OHR37" s="123"/>
      <c r="OHS37" s="123"/>
      <c r="OHT37" s="123"/>
      <c r="OHU37" s="123"/>
      <c r="OHV37" s="123"/>
      <c r="OHW37" s="123"/>
      <c r="OHX37" s="123"/>
      <c r="OHY37" s="123"/>
      <c r="OHZ37" s="123"/>
      <c r="OIA37" s="123"/>
      <c r="OIB37" s="123"/>
      <c r="OIC37" s="123"/>
      <c r="OID37" s="123"/>
      <c r="OIE37" s="123"/>
      <c r="OIF37" s="123"/>
      <c r="OIG37" s="123"/>
      <c r="OIH37" s="123"/>
      <c r="OII37" s="123"/>
      <c r="OIJ37" s="123"/>
      <c r="OIK37" s="123"/>
      <c r="OIL37" s="123"/>
      <c r="OIM37" s="123"/>
      <c r="OIN37" s="123"/>
      <c r="OIO37" s="123"/>
      <c r="OIP37" s="123"/>
      <c r="OIQ37" s="123"/>
      <c r="OIR37" s="123"/>
      <c r="OIS37" s="123"/>
      <c r="OIT37" s="123"/>
      <c r="OIU37" s="123"/>
      <c r="OIV37" s="123"/>
      <c r="OIW37" s="123"/>
      <c r="OIX37" s="123"/>
      <c r="OIY37" s="123"/>
      <c r="OIZ37" s="123"/>
      <c r="OJA37" s="123"/>
      <c r="OJB37" s="123"/>
      <c r="OJC37" s="123"/>
      <c r="OJD37" s="123"/>
      <c r="OJE37" s="123"/>
      <c r="OJF37" s="123"/>
      <c r="OJG37" s="123"/>
      <c r="OJH37" s="123"/>
      <c r="OJI37" s="123"/>
      <c r="OJJ37" s="123"/>
      <c r="OJK37" s="123"/>
      <c r="OJL37" s="123"/>
      <c r="OJM37" s="123"/>
      <c r="OJN37" s="123"/>
      <c r="OJO37" s="123"/>
      <c r="OJP37" s="123"/>
      <c r="OJQ37" s="123"/>
      <c r="OJR37" s="123"/>
      <c r="OJS37" s="123"/>
      <c r="OJT37" s="123"/>
      <c r="OJU37" s="123"/>
      <c r="OJV37" s="123"/>
      <c r="OJW37" s="123"/>
      <c r="OJX37" s="123"/>
      <c r="OJY37" s="123"/>
      <c r="OJZ37" s="123"/>
      <c r="OKA37" s="123"/>
      <c r="OKB37" s="123"/>
      <c r="OKC37" s="123"/>
      <c r="OKD37" s="123"/>
      <c r="OKE37" s="123"/>
      <c r="OKF37" s="123"/>
      <c r="OKG37" s="123"/>
      <c r="OKH37" s="123"/>
      <c r="OKI37" s="123"/>
      <c r="OKJ37" s="123"/>
      <c r="OKK37" s="123"/>
      <c r="OKL37" s="123"/>
      <c r="OKM37" s="123"/>
      <c r="OKN37" s="123"/>
      <c r="OKO37" s="123"/>
      <c r="OKP37" s="123"/>
      <c r="OKQ37" s="123"/>
      <c r="OKR37" s="123"/>
      <c r="OKS37" s="123"/>
      <c r="OKT37" s="123"/>
      <c r="OKU37" s="123"/>
      <c r="OKV37" s="123"/>
      <c r="OKW37" s="123"/>
      <c r="OKX37" s="123"/>
      <c r="OKY37" s="123"/>
      <c r="OKZ37" s="123"/>
      <c r="OLA37" s="123"/>
      <c r="OLB37" s="123"/>
      <c r="OLC37" s="123"/>
      <c r="OLD37" s="123"/>
      <c r="OLE37" s="123"/>
      <c r="OLF37" s="123"/>
      <c r="OLG37" s="123"/>
      <c r="OLH37" s="123"/>
      <c r="OLI37" s="123"/>
      <c r="OLJ37" s="123"/>
      <c r="OLK37" s="123"/>
      <c r="OLL37" s="123"/>
      <c r="OLM37" s="123"/>
      <c r="OLN37" s="123"/>
      <c r="OLO37" s="123"/>
      <c r="OLP37" s="123"/>
      <c r="OLQ37" s="123"/>
      <c r="OLR37" s="123"/>
      <c r="OLS37" s="123"/>
      <c r="OLT37" s="123"/>
      <c r="OLU37" s="123"/>
      <c r="OLV37" s="123"/>
      <c r="OLW37" s="123"/>
      <c r="OLX37" s="123"/>
      <c r="OLY37" s="123"/>
      <c r="OLZ37" s="123"/>
      <c r="OMA37" s="123"/>
      <c r="OMB37" s="123"/>
      <c r="OMC37" s="123"/>
      <c r="OMD37" s="123"/>
      <c r="OME37" s="123"/>
      <c r="OMF37" s="123"/>
      <c r="OMG37" s="123"/>
      <c r="OMH37" s="123"/>
      <c r="OMI37" s="123"/>
      <c r="OMJ37" s="123"/>
      <c r="OMK37" s="123"/>
      <c r="OML37" s="123"/>
      <c r="OMM37" s="123"/>
      <c r="OMN37" s="123"/>
      <c r="OMO37" s="123"/>
      <c r="OMP37" s="123"/>
      <c r="OMQ37" s="123"/>
      <c r="OMR37" s="123"/>
      <c r="OMS37" s="123"/>
      <c r="OMT37" s="123"/>
      <c r="OMU37" s="123"/>
      <c r="OMV37" s="123"/>
      <c r="OMW37" s="123"/>
      <c r="OMX37" s="123"/>
      <c r="OMY37" s="123"/>
      <c r="OMZ37" s="123"/>
      <c r="ONA37" s="123"/>
      <c r="ONB37" s="123"/>
      <c r="ONC37" s="123"/>
      <c r="OND37" s="123"/>
      <c r="ONE37" s="123"/>
      <c r="ONF37" s="123"/>
      <c r="ONG37" s="123"/>
      <c r="ONH37" s="123"/>
      <c r="ONI37" s="123"/>
      <c r="ONJ37" s="123"/>
      <c r="ONK37" s="123"/>
      <c r="ONL37" s="123"/>
      <c r="ONM37" s="123"/>
      <c r="ONN37" s="123"/>
      <c r="ONO37" s="123"/>
      <c r="ONP37" s="123"/>
      <c r="ONQ37" s="123"/>
      <c r="ONR37" s="123"/>
      <c r="ONS37" s="123"/>
      <c r="ONT37" s="123"/>
      <c r="ONU37" s="123"/>
      <c r="ONV37" s="123"/>
      <c r="ONW37" s="123"/>
      <c r="ONX37" s="123"/>
      <c r="ONY37" s="123"/>
      <c r="ONZ37" s="123"/>
      <c r="OOA37" s="123"/>
      <c r="OOB37" s="123"/>
      <c r="OOC37" s="123"/>
      <c r="OOD37" s="123"/>
      <c r="OOE37" s="123"/>
      <c r="OOF37" s="123"/>
      <c r="OOG37" s="123"/>
      <c r="OOH37" s="123"/>
      <c r="OOI37" s="123"/>
      <c r="OOJ37" s="123"/>
      <c r="OOK37" s="123"/>
      <c r="OOL37" s="123"/>
      <c r="OOM37" s="123"/>
      <c r="OON37" s="123"/>
      <c r="OOO37" s="123"/>
      <c r="OOP37" s="123"/>
      <c r="OOQ37" s="123"/>
      <c r="OOR37" s="123"/>
      <c r="OOS37" s="123"/>
      <c r="OOT37" s="123"/>
      <c r="OOU37" s="123"/>
      <c r="OOV37" s="123"/>
      <c r="OOW37" s="123"/>
      <c r="OOX37" s="123"/>
      <c r="OOY37" s="123"/>
      <c r="OOZ37" s="123"/>
      <c r="OPA37" s="123"/>
      <c r="OPB37" s="123"/>
      <c r="OPC37" s="123"/>
      <c r="OPD37" s="123"/>
      <c r="OPE37" s="123"/>
      <c r="OPF37" s="123"/>
      <c r="OPG37" s="123"/>
      <c r="OPH37" s="123"/>
      <c r="OPI37" s="123"/>
      <c r="OPJ37" s="123"/>
      <c r="OPK37" s="123"/>
      <c r="OPL37" s="123"/>
      <c r="OPM37" s="123"/>
      <c r="OPN37" s="123"/>
      <c r="OPO37" s="123"/>
      <c r="OPP37" s="123"/>
      <c r="OPQ37" s="123"/>
      <c r="OPR37" s="123"/>
      <c r="OPS37" s="123"/>
      <c r="OPT37" s="123"/>
      <c r="OPU37" s="123"/>
      <c r="OPV37" s="123"/>
      <c r="OPW37" s="123"/>
      <c r="OPX37" s="123"/>
      <c r="OPY37" s="123"/>
      <c r="OPZ37" s="123"/>
      <c r="OQA37" s="123"/>
      <c r="OQB37" s="123"/>
      <c r="OQC37" s="123"/>
      <c r="OQD37" s="123"/>
      <c r="OQE37" s="123"/>
      <c r="OQF37" s="123"/>
      <c r="OQG37" s="123"/>
      <c r="OQH37" s="123"/>
      <c r="OQI37" s="123"/>
      <c r="OQJ37" s="123"/>
      <c r="OQK37" s="123"/>
      <c r="OQL37" s="123"/>
      <c r="OQM37" s="123"/>
      <c r="OQN37" s="123"/>
      <c r="OQO37" s="123"/>
      <c r="OQP37" s="123"/>
      <c r="OQQ37" s="123"/>
      <c r="OQR37" s="123"/>
      <c r="OQS37" s="123"/>
      <c r="OQT37" s="123"/>
      <c r="OQU37" s="123"/>
      <c r="OQV37" s="123"/>
      <c r="OQW37" s="123"/>
      <c r="OQX37" s="123"/>
      <c r="OQY37" s="123"/>
      <c r="OQZ37" s="123"/>
      <c r="ORA37" s="123"/>
      <c r="ORB37" s="123"/>
      <c r="ORC37" s="123"/>
      <c r="ORD37" s="123"/>
      <c r="ORE37" s="123"/>
      <c r="ORF37" s="123"/>
      <c r="ORG37" s="123"/>
      <c r="ORH37" s="123"/>
      <c r="ORI37" s="123"/>
      <c r="ORJ37" s="123"/>
      <c r="ORK37" s="123"/>
      <c r="ORL37" s="123"/>
      <c r="ORM37" s="123"/>
      <c r="ORN37" s="123"/>
      <c r="ORO37" s="123"/>
      <c r="ORP37" s="123"/>
      <c r="ORQ37" s="123"/>
      <c r="ORR37" s="123"/>
      <c r="ORS37" s="123"/>
      <c r="ORT37" s="123"/>
      <c r="ORU37" s="123"/>
      <c r="ORV37" s="123"/>
      <c r="ORW37" s="123"/>
      <c r="ORX37" s="123"/>
      <c r="ORY37" s="123"/>
      <c r="ORZ37" s="123"/>
      <c r="OSA37" s="123"/>
      <c r="OSB37" s="123"/>
      <c r="OSC37" s="123"/>
      <c r="OSD37" s="123"/>
      <c r="OSE37" s="123"/>
      <c r="OSF37" s="123"/>
      <c r="OSG37" s="123"/>
      <c r="OSH37" s="123"/>
      <c r="OSI37" s="123"/>
      <c r="OSJ37" s="123"/>
      <c r="OSK37" s="123"/>
      <c r="OSL37" s="123"/>
      <c r="OSM37" s="123"/>
      <c r="OSN37" s="123"/>
      <c r="OSO37" s="123"/>
      <c r="OSP37" s="123"/>
      <c r="OSQ37" s="123"/>
      <c r="OSR37" s="123"/>
      <c r="OSS37" s="123"/>
      <c r="OST37" s="123"/>
      <c r="OSU37" s="123"/>
      <c r="OSV37" s="123"/>
      <c r="OSW37" s="123"/>
      <c r="OSX37" s="123"/>
      <c r="OSY37" s="123"/>
      <c r="OSZ37" s="123"/>
      <c r="OTA37" s="123"/>
      <c r="OTB37" s="123"/>
      <c r="OTC37" s="123"/>
      <c r="OTD37" s="123"/>
      <c r="OTE37" s="123"/>
      <c r="OTF37" s="123"/>
      <c r="OTG37" s="123"/>
      <c r="OTH37" s="123"/>
      <c r="OTI37" s="123"/>
      <c r="OTJ37" s="123"/>
      <c r="OTK37" s="123"/>
      <c r="OTL37" s="123"/>
      <c r="OTM37" s="123"/>
      <c r="OTN37" s="123"/>
      <c r="OTO37" s="123"/>
      <c r="OTP37" s="123"/>
      <c r="OTQ37" s="123"/>
      <c r="OTR37" s="123"/>
      <c r="OTS37" s="123"/>
      <c r="OTT37" s="123"/>
      <c r="OTU37" s="123"/>
      <c r="OTV37" s="123"/>
      <c r="OTW37" s="123"/>
      <c r="OTX37" s="123"/>
      <c r="OTY37" s="123"/>
      <c r="OTZ37" s="123"/>
      <c r="OUA37" s="123"/>
      <c r="OUB37" s="123"/>
      <c r="OUC37" s="123"/>
      <c r="OUD37" s="123"/>
      <c r="OUE37" s="123"/>
      <c r="OUF37" s="123"/>
      <c r="OUG37" s="123"/>
      <c r="OUH37" s="123"/>
      <c r="OUI37" s="123"/>
      <c r="OUJ37" s="123"/>
      <c r="OUK37" s="123"/>
      <c r="OUL37" s="123"/>
      <c r="OUM37" s="123"/>
      <c r="OUN37" s="123"/>
      <c r="OUO37" s="123"/>
      <c r="OUP37" s="123"/>
      <c r="OUQ37" s="123"/>
      <c r="OUR37" s="123"/>
      <c r="OUS37" s="123"/>
      <c r="OUT37" s="123"/>
      <c r="OUU37" s="123"/>
      <c r="OUV37" s="123"/>
      <c r="OUW37" s="123"/>
      <c r="OUX37" s="123"/>
      <c r="OUY37" s="123"/>
      <c r="OUZ37" s="123"/>
      <c r="OVA37" s="123"/>
      <c r="OVB37" s="123"/>
      <c r="OVC37" s="123"/>
      <c r="OVD37" s="123"/>
      <c r="OVE37" s="123"/>
      <c r="OVF37" s="123"/>
      <c r="OVG37" s="123"/>
      <c r="OVH37" s="123"/>
      <c r="OVI37" s="123"/>
      <c r="OVJ37" s="123"/>
      <c r="OVK37" s="123"/>
      <c r="OVL37" s="123"/>
      <c r="OVM37" s="123"/>
      <c r="OVN37" s="123"/>
      <c r="OVO37" s="123"/>
      <c r="OVP37" s="123"/>
      <c r="OVQ37" s="123"/>
      <c r="OVR37" s="123"/>
      <c r="OVS37" s="123"/>
      <c r="OVT37" s="123"/>
      <c r="OVU37" s="123"/>
      <c r="OVV37" s="123"/>
      <c r="OVW37" s="123"/>
      <c r="OVX37" s="123"/>
      <c r="OVY37" s="123"/>
      <c r="OVZ37" s="123"/>
      <c r="OWA37" s="123"/>
      <c r="OWB37" s="123"/>
      <c r="OWC37" s="123"/>
      <c r="OWD37" s="123"/>
      <c r="OWE37" s="123"/>
      <c r="OWF37" s="123"/>
      <c r="OWG37" s="123"/>
      <c r="OWH37" s="123"/>
      <c r="OWI37" s="123"/>
      <c r="OWJ37" s="123"/>
      <c r="OWK37" s="123"/>
      <c r="OWL37" s="123"/>
      <c r="OWM37" s="123"/>
      <c r="OWN37" s="123"/>
      <c r="OWO37" s="123"/>
      <c r="OWP37" s="123"/>
      <c r="OWQ37" s="123"/>
      <c r="OWR37" s="123"/>
      <c r="OWS37" s="123"/>
      <c r="OWT37" s="123"/>
      <c r="OWU37" s="123"/>
      <c r="OWV37" s="123"/>
      <c r="OWW37" s="123"/>
      <c r="OWX37" s="123"/>
      <c r="OWY37" s="123"/>
      <c r="OWZ37" s="123"/>
      <c r="OXA37" s="123"/>
      <c r="OXB37" s="123"/>
      <c r="OXC37" s="123"/>
      <c r="OXD37" s="123"/>
      <c r="OXE37" s="123"/>
      <c r="OXF37" s="123"/>
      <c r="OXG37" s="123"/>
      <c r="OXH37" s="123"/>
      <c r="OXI37" s="123"/>
      <c r="OXJ37" s="123"/>
      <c r="OXK37" s="123"/>
      <c r="OXL37" s="123"/>
      <c r="OXM37" s="123"/>
      <c r="OXN37" s="123"/>
      <c r="OXO37" s="123"/>
      <c r="OXP37" s="123"/>
      <c r="OXQ37" s="123"/>
      <c r="OXR37" s="123"/>
      <c r="OXS37" s="123"/>
      <c r="OXT37" s="123"/>
      <c r="OXU37" s="123"/>
      <c r="OXV37" s="123"/>
      <c r="OXW37" s="123"/>
      <c r="OXX37" s="123"/>
      <c r="OXY37" s="123"/>
      <c r="OXZ37" s="123"/>
      <c r="OYA37" s="123"/>
      <c r="OYB37" s="123"/>
      <c r="OYC37" s="123"/>
      <c r="OYD37" s="123"/>
      <c r="OYE37" s="123"/>
      <c r="OYF37" s="123"/>
      <c r="OYG37" s="123"/>
      <c r="OYH37" s="123"/>
      <c r="OYI37" s="123"/>
      <c r="OYJ37" s="123"/>
      <c r="OYK37" s="123"/>
      <c r="OYL37" s="123"/>
      <c r="OYM37" s="123"/>
      <c r="OYN37" s="123"/>
      <c r="OYO37" s="123"/>
      <c r="OYP37" s="123"/>
      <c r="OYQ37" s="123"/>
      <c r="OYR37" s="123"/>
      <c r="OYS37" s="123"/>
      <c r="OYT37" s="123"/>
      <c r="OYU37" s="123"/>
      <c r="OYV37" s="123"/>
      <c r="OYW37" s="123"/>
      <c r="OYX37" s="123"/>
      <c r="OYY37" s="123"/>
      <c r="OYZ37" s="123"/>
      <c r="OZA37" s="123"/>
      <c r="OZB37" s="123"/>
      <c r="OZC37" s="123"/>
      <c r="OZD37" s="123"/>
      <c r="OZE37" s="123"/>
      <c r="OZF37" s="123"/>
      <c r="OZG37" s="123"/>
      <c r="OZH37" s="123"/>
      <c r="OZI37" s="123"/>
      <c r="OZJ37" s="123"/>
      <c r="OZK37" s="123"/>
      <c r="OZL37" s="123"/>
      <c r="OZM37" s="123"/>
      <c r="OZN37" s="123"/>
      <c r="OZO37" s="123"/>
      <c r="OZP37" s="123"/>
      <c r="OZQ37" s="123"/>
      <c r="OZR37" s="123"/>
      <c r="OZS37" s="123"/>
      <c r="OZT37" s="123"/>
      <c r="OZU37" s="123"/>
      <c r="OZV37" s="123"/>
      <c r="OZW37" s="123"/>
      <c r="OZX37" s="123"/>
      <c r="OZY37" s="123"/>
      <c r="OZZ37" s="123"/>
      <c r="PAA37" s="123"/>
      <c r="PAB37" s="123"/>
      <c r="PAC37" s="123"/>
      <c r="PAD37" s="123"/>
      <c r="PAE37" s="123"/>
      <c r="PAF37" s="123"/>
      <c r="PAG37" s="123"/>
      <c r="PAH37" s="123"/>
      <c r="PAI37" s="123"/>
      <c r="PAJ37" s="123"/>
      <c r="PAK37" s="123"/>
      <c r="PAL37" s="123"/>
      <c r="PAM37" s="123"/>
      <c r="PAN37" s="123"/>
      <c r="PAO37" s="123"/>
      <c r="PAP37" s="123"/>
      <c r="PAQ37" s="123"/>
      <c r="PAR37" s="123"/>
      <c r="PAS37" s="123"/>
      <c r="PAT37" s="123"/>
      <c r="PAU37" s="123"/>
      <c r="PAV37" s="123"/>
      <c r="PAW37" s="123"/>
      <c r="PAX37" s="123"/>
      <c r="PAY37" s="123"/>
      <c r="PAZ37" s="123"/>
      <c r="PBA37" s="123"/>
      <c r="PBB37" s="123"/>
      <c r="PBC37" s="123"/>
      <c r="PBD37" s="123"/>
      <c r="PBE37" s="123"/>
      <c r="PBF37" s="123"/>
      <c r="PBG37" s="123"/>
      <c r="PBH37" s="123"/>
      <c r="PBI37" s="123"/>
      <c r="PBJ37" s="123"/>
      <c r="PBK37" s="123"/>
      <c r="PBL37" s="123"/>
      <c r="PBM37" s="123"/>
      <c r="PBN37" s="123"/>
      <c r="PBO37" s="123"/>
      <c r="PBP37" s="123"/>
      <c r="PBQ37" s="123"/>
      <c r="PBR37" s="123"/>
      <c r="PBS37" s="123"/>
      <c r="PBT37" s="123"/>
      <c r="PBU37" s="123"/>
      <c r="PBV37" s="123"/>
      <c r="PBW37" s="123"/>
      <c r="PBX37" s="123"/>
      <c r="PBY37" s="123"/>
      <c r="PBZ37" s="123"/>
      <c r="PCA37" s="123"/>
      <c r="PCB37" s="123"/>
      <c r="PCC37" s="123"/>
      <c r="PCD37" s="123"/>
      <c r="PCE37" s="123"/>
      <c r="PCF37" s="123"/>
      <c r="PCG37" s="123"/>
      <c r="PCH37" s="123"/>
      <c r="PCI37" s="123"/>
      <c r="PCJ37" s="123"/>
      <c r="PCK37" s="123"/>
      <c r="PCL37" s="123"/>
      <c r="PCM37" s="123"/>
      <c r="PCN37" s="123"/>
      <c r="PCO37" s="123"/>
      <c r="PCP37" s="123"/>
      <c r="PCQ37" s="123"/>
      <c r="PCR37" s="123"/>
      <c r="PCS37" s="123"/>
      <c r="PCT37" s="123"/>
      <c r="PCU37" s="123"/>
      <c r="PCV37" s="123"/>
      <c r="PCW37" s="123"/>
      <c r="PCX37" s="123"/>
      <c r="PCY37" s="123"/>
      <c r="PCZ37" s="123"/>
      <c r="PDA37" s="123"/>
      <c r="PDB37" s="123"/>
      <c r="PDC37" s="123"/>
      <c r="PDD37" s="123"/>
      <c r="PDE37" s="123"/>
      <c r="PDF37" s="123"/>
      <c r="PDG37" s="123"/>
      <c r="PDH37" s="123"/>
      <c r="PDI37" s="123"/>
      <c r="PDJ37" s="123"/>
      <c r="PDK37" s="123"/>
      <c r="PDL37" s="123"/>
      <c r="PDM37" s="123"/>
      <c r="PDN37" s="123"/>
      <c r="PDO37" s="123"/>
      <c r="PDP37" s="123"/>
      <c r="PDQ37" s="123"/>
      <c r="PDR37" s="123"/>
      <c r="PDS37" s="123"/>
      <c r="PDT37" s="123"/>
      <c r="PDU37" s="123"/>
      <c r="PDV37" s="123"/>
      <c r="PDW37" s="123"/>
      <c r="PDX37" s="123"/>
      <c r="PDY37" s="123"/>
      <c r="PDZ37" s="123"/>
      <c r="PEA37" s="123"/>
      <c r="PEB37" s="123"/>
      <c r="PEC37" s="123"/>
      <c r="PED37" s="123"/>
      <c r="PEE37" s="123"/>
      <c r="PEF37" s="123"/>
      <c r="PEG37" s="123"/>
      <c r="PEH37" s="123"/>
      <c r="PEI37" s="123"/>
      <c r="PEJ37" s="123"/>
      <c r="PEK37" s="123"/>
      <c r="PEL37" s="123"/>
      <c r="PEM37" s="123"/>
      <c r="PEN37" s="123"/>
      <c r="PEO37" s="123"/>
      <c r="PEP37" s="123"/>
      <c r="PEQ37" s="123"/>
      <c r="PER37" s="123"/>
      <c r="PES37" s="123"/>
      <c r="PET37" s="123"/>
      <c r="PEU37" s="123"/>
      <c r="PEV37" s="123"/>
      <c r="PEW37" s="123"/>
      <c r="PEX37" s="123"/>
      <c r="PEY37" s="123"/>
      <c r="PEZ37" s="123"/>
      <c r="PFA37" s="123"/>
      <c r="PFB37" s="123"/>
      <c r="PFC37" s="123"/>
      <c r="PFD37" s="123"/>
      <c r="PFE37" s="123"/>
      <c r="PFF37" s="123"/>
      <c r="PFG37" s="123"/>
      <c r="PFH37" s="123"/>
      <c r="PFI37" s="123"/>
      <c r="PFJ37" s="123"/>
      <c r="PFK37" s="123"/>
      <c r="PFL37" s="123"/>
      <c r="PFM37" s="123"/>
      <c r="PFN37" s="123"/>
      <c r="PFO37" s="123"/>
      <c r="PFP37" s="123"/>
      <c r="PFQ37" s="123"/>
      <c r="PFR37" s="123"/>
      <c r="PFS37" s="123"/>
      <c r="PFT37" s="123"/>
      <c r="PFU37" s="123"/>
      <c r="PFV37" s="123"/>
      <c r="PFW37" s="123"/>
      <c r="PFX37" s="123"/>
      <c r="PFY37" s="123"/>
      <c r="PFZ37" s="123"/>
      <c r="PGA37" s="123"/>
      <c r="PGB37" s="123"/>
      <c r="PGC37" s="123"/>
      <c r="PGD37" s="123"/>
      <c r="PGE37" s="123"/>
      <c r="PGF37" s="123"/>
      <c r="PGG37" s="123"/>
      <c r="PGH37" s="123"/>
      <c r="PGI37" s="123"/>
      <c r="PGJ37" s="123"/>
      <c r="PGK37" s="123"/>
      <c r="PGL37" s="123"/>
      <c r="PGM37" s="123"/>
      <c r="PGN37" s="123"/>
      <c r="PGO37" s="123"/>
      <c r="PGP37" s="123"/>
      <c r="PGQ37" s="123"/>
      <c r="PGR37" s="123"/>
      <c r="PGS37" s="123"/>
      <c r="PGT37" s="123"/>
      <c r="PGU37" s="123"/>
      <c r="PGV37" s="123"/>
      <c r="PGW37" s="123"/>
      <c r="PGX37" s="123"/>
      <c r="PGY37" s="123"/>
      <c r="PGZ37" s="123"/>
      <c r="PHA37" s="123"/>
      <c r="PHB37" s="123"/>
      <c r="PHC37" s="123"/>
      <c r="PHD37" s="123"/>
      <c r="PHE37" s="123"/>
      <c r="PHF37" s="123"/>
      <c r="PHG37" s="123"/>
      <c r="PHH37" s="123"/>
      <c r="PHI37" s="123"/>
      <c r="PHJ37" s="123"/>
      <c r="PHK37" s="123"/>
      <c r="PHL37" s="123"/>
      <c r="PHM37" s="123"/>
      <c r="PHN37" s="123"/>
      <c r="PHO37" s="123"/>
      <c r="PHP37" s="123"/>
      <c r="PHQ37" s="123"/>
      <c r="PHR37" s="123"/>
      <c r="PHS37" s="123"/>
      <c r="PHT37" s="123"/>
      <c r="PHU37" s="123"/>
      <c r="PHV37" s="123"/>
      <c r="PHW37" s="123"/>
      <c r="PHX37" s="123"/>
      <c r="PHY37" s="123"/>
      <c r="PHZ37" s="123"/>
      <c r="PIA37" s="123"/>
      <c r="PIB37" s="123"/>
      <c r="PIC37" s="123"/>
      <c r="PID37" s="123"/>
      <c r="PIE37" s="123"/>
      <c r="PIF37" s="123"/>
      <c r="PIG37" s="123"/>
      <c r="PIH37" s="123"/>
      <c r="PII37" s="123"/>
      <c r="PIJ37" s="123"/>
      <c r="PIK37" s="123"/>
      <c r="PIL37" s="123"/>
      <c r="PIM37" s="123"/>
      <c r="PIN37" s="123"/>
      <c r="PIO37" s="123"/>
      <c r="PIP37" s="123"/>
      <c r="PIQ37" s="123"/>
      <c r="PIR37" s="123"/>
      <c r="PIS37" s="123"/>
      <c r="PIT37" s="123"/>
      <c r="PIU37" s="123"/>
      <c r="PIV37" s="123"/>
      <c r="PIW37" s="123"/>
      <c r="PIX37" s="123"/>
      <c r="PIY37" s="123"/>
      <c r="PIZ37" s="123"/>
      <c r="PJA37" s="123"/>
      <c r="PJB37" s="123"/>
      <c r="PJC37" s="123"/>
      <c r="PJD37" s="123"/>
      <c r="PJE37" s="123"/>
      <c r="PJF37" s="123"/>
      <c r="PJG37" s="123"/>
      <c r="PJH37" s="123"/>
      <c r="PJI37" s="123"/>
      <c r="PJJ37" s="123"/>
      <c r="PJK37" s="123"/>
      <c r="PJL37" s="123"/>
      <c r="PJM37" s="123"/>
      <c r="PJN37" s="123"/>
      <c r="PJO37" s="123"/>
      <c r="PJP37" s="123"/>
      <c r="PJQ37" s="123"/>
      <c r="PJR37" s="123"/>
      <c r="PJS37" s="123"/>
      <c r="PJT37" s="123"/>
      <c r="PJU37" s="123"/>
      <c r="PJV37" s="123"/>
      <c r="PJW37" s="123"/>
      <c r="PJX37" s="123"/>
      <c r="PJY37" s="123"/>
      <c r="PJZ37" s="123"/>
      <c r="PKA37" s="123"/>
      <c r="PKB37" s="123"/>
      <c r="PKC37" s="123"/>
      <c r="PKD37" s="123"/>
      <c r="PKE37" s="123"/>
      <c r="PKF37" s="123"/>
      <c r="PKG37" s="123"/>
      <c r="PKH37" s="123"/>
      <c r="PKI37" s="123"/>
      <c r="PKJ37" s="123"/>
      <c r="PKK37" s="123"/>
      <c r="PKL37" s="123"/>
      <c r="PKM37" s="123"/>
      <c r="PKN37" s="123"/>
      <c r="PKO37" s="123"/>
      <c r="PKP37" s="123"/>
      <c r="PKQ37" s="123"/>
      <c r="PKR37" s="123"/>
      <c r="PKS37" s="123"/>
      <c r="PKT37" s="123"/>
      <c r="PKU37" s="123"/>
      <c r="PKV37" s="123"/>
      <c r="PKW37" s="123"/>
      <c r="PKX37" s="123"/>
      <c r="PKY37" s="123"/>
      <c r="PKZ37" s="123"/>
      <c r="PLA37" s="123"/>
      <c r="PLB37" s="123"/>
      <c r="PLC37" s="123"/>
      <c r="PLD37" s="123"/>
      <c r="PLE37" s="123"/>
      <c r="PLF37" s="123"/>
      <c r="PLG37" s="123"/>
      <c r="PLH37" s="123"/>
      <c r="PLI37" s="123"/>
      <c r="PLJ37" s="123"/>
      <c r="PLK37" s="123"/>
      <c r="PLL37" s="123"/>
      <c r="PLM37" s="123"/>
      <c r="PLN37" s="123"/>
      <c r="PLO37" s="123"/>
      <c r="PLP37" s="123"/>
      <c r="PLQ37" s="123"/>
      <c r="PLR37" s="123"/>
      <c r="PLS37" s="123"/>
      <c r="PLT37" s="123"/>
      <c r="PLU37" s="123"/>
      <c r="PLV37" s="123"/>
      <c r="PLW37" s="123"/>
      <c r="PLX37" s="123"/>
      <c r="PLY37" s="123"/>
      <c r="PLZ37" s="123"/>
      <c r="PMA37" s="123"/>
      <c r="PMB37" s="123"/>
      <c r="PMC37" s="123"/>
      <c r="PMD37" s="123"/>
      <c r="PME37" s="123"/>
      <c r="PMF37" s="123"/>
      <c r="PMG37" s="123"/>
      <c r="PMH37" s="123"/>
      <c r="PMI37" s="123"/>
      <c r="PMJ37" s="123"/>
      <c r="PMK37" s="123"/>
      <c r="PML37" s="123"/>
      <c r="PMM37" s="123"/>
      <c r="PMN37" s="123"/>
      <c r="PMO37" s="123"/>
      <c r="PMP37" s="123"/>
      <c r="PMQ37" s="123"/>
      <c r="PMR37" s="123"/>
      <c r="PMS37" s="123"/>
      <c r="PMT37" s="123"/>
      <c r="PMU37" s="123"/>
      <c r="PMV37" s="123"/>
      <c r="PMW37" s="123"/>
      <c r="PMX37" s="123"/>
      <c r="PMY37" s="123"/>
      <c r="PMZ37" s="123"/>
      <c r="PNA37" s="123"/>
      <c r="PNB37" s="123"/>
      <c r="PNC37" s="123"/>
      <c r="PND37" s="123"/>
      <c r="PNE37" s="123"/>
      <c r="PNF37" s="123"/>
      <c r="PNG37" s="123"/>
      <c r="PNH37" s="123"/>
      <c r="PNI37" s="123"/>
      <c r="PNJ37" s="123"/>
      <c r="PNK37" s="123"/>
      <c r="PNL37" s="123"/>
      <c r="PNM37" s="123"/>
      <c r="PNN37" s="123"/>
      <c r="PNO37" s="123"/>
      <c r="PNP37" s="123"/>
      <c r="PNQ37" s="123"/>
      <c r="PNR37" s="123"/>
      <c r="PNS37" s="123"/>
      <c r="PNT37" s="123"/>
      <c r="PNU37" s="123"/>
      <c r="PNV37" s="123"/>
      <c r="PNW37" s="123"/>
      <c r="PNX37" s="123"/>
      <c r="PNY37" s="123"/>
      <c r="PNZ37" s="123"/>
      <c r="POA37" s="123"/>
      <c r="POB37" s="123"/>
      <c r="POC37" s="123"/>
      <c r="POD37" s="123"/>
      <c r="POE37" s="123"/>
      <c r="POF37" s="123"/>
      <c r="POG37" s="123"/>
      <c r="POH37" s="123"/>
      <c r="POI37" s="123"/>
      <c r="POJ37" s="123"/>
      <c r="POK37" s="123"/>
      <c r="POL37" s="123"/>
      <c r="POM37" s="123"/>
      <c r="PON37" s="123"/>
      <c r="POO37" s="123"/>
      <c r="POP37" s="123"/>
      <c r="POQ37" s="123"/>
      <c r="POR37" s="123"/>
      <c r="POS37" s="123"/>
      <c r="POT37" s="123"/>
      <c r="POU37" s="123"/>
      <c r="POV37" s="123"/>
      <c r="POW37" s="123"/>
      <c r="POX37" s="123"/>
      <c r="POY37" s="123"/>
      <c r="POZ37" s="123"/>
      <c r="PPA37" s="123"/>
      <c r="PPB37" s="123"/>
      <c r="PPC37" s="123"/>
      <c r="PPD37" s="123"/>
      <c r="PPE37" s="123"/>
      <c r="PPF37" s="123"/>
      <c r="PPG37" s="123"/>
      <c r="PPH37" s="123"/>
      <c r="PPI37" s="123"/>
      <c r="PPJ37" s="123"/>
      <c r="PPK37" s="123"/>
      <c r="PPL37" s="123"/>
      <c r="PPM37" s="123"/>
      <c r="PPN37" s="123"/>
      <c r="PPO37" s="123"/>
      <c r="PPP37" s="123"/>
      <c r="PPQ37" s="123"/>
      <c r="PPR37" s="123"/>
      <c r="PPS37" s="123"/>
      <c r="PPT37" s="123"/>
      <c r="PPU37" s="123"/>
      <c r="PPV37" s="123"/>
      <c r="PPW37" s="123"/>
      <c r="PPX37" s="123"/>
      <c r="PPY37" s="123"/>
      <c r="PPZ37" s="123"/>
      <c r="PQA37" s="123"/>
      <c r="PQB37" s="123"/>
      <c r="PQC37" s="123"/>
      <c r="PQD37" s="123"/>
      <c r="PQE37" s="123"/>
      <c r="PQF37" s="123"/>
      <c r="PQG37" s="123"/>
      <c r="PQH37" s="123"/>
      <c r="PQI37" s="123"/>
      <c r="PQJ37" s="123"/>
      <c r="PQK37" s="123"/>
      <c r="PQL37" s="123"/>
      <c r="PQM37" s="123"/>
      <c r="PQN37" s="123"/>
      <c r="PQO37" s="123"/>
      <c r="PQP37" s="123"/>
      <c r="PQQ37" s="123"/>
      <c r="PQR37" s="123"/>
      <c r="PQS37" s="123"/>
      <c r="PQT37" s="123"/>
      <c r="PQU37" s="123"/>
      <c r="PQV37" s="123"/>
      <c r="PQW37" s="123"/>
      <c r="PQX37" s="123"/>
      <c r="PQY37" s="123"/>
      <c r="PQZ37" s="123"/>
      <c r="PRA37" s="123"/>
      <c r="PRB37" s="123"/>
      <c r="PRC37" s="123"/>
      <c r="PRD37" s="123"/>
      <c r="PRE37" s="123"/>
      <c r="PRF37" s="123"/>
      <c r="PRG37" s="123"/>
      <c r="PRH37" s="123"/>
      <c r="PRI37" s="123"/>
      <c r="PRJ37" s="123"/>
      <c r="PRK37" s="123"/>
      <c r="PRL37" s="123"/>
      <c r="PRM37" s="123"/>
      <c r="PRN37" s="123"/>
      <c r="PRO37" s="123"/>
      <c r="PRP37" s="123"/>
      <c r="PRQ37" s="123"/>
      <c r="PRR37" s="123"/>
      <c r="PRS37" s="123"/>
      <c r="PRT37" s="123"/>
      <c r="PRU37" s="123"/>
      <c r="PRV37" s="123"/>
      <c r="PRW37" s="123"/>
      <c r="PRX37" s="123"/>
      <c r="PRY37" s="123"/>
      <c r="PRZ37" s="123"/>
      <c r="PSA37" s="123"/>
      <c r="PSB37" s="123"/>
      <c r="PSC37" s="123"/>
      <c r="PSD37" s="123"/>
      <c r="PSE37" s="123"/>
      <c r="PSF37" s="123"/>
      <c r="PSG37" s="123"/>
      <c r="PSH37" s="123"/>
      <c r="PSI37" s="123"/>
      <c r="PSJ37" s="123"/>
      <c r="PSK37" s="123"/>
      <c r="PSL37" s="123"/>
      <c r="PSM37" s="123"/>
      <c r="PSN37" s="123"/>
      <c r="PSO37" s="123"/>
      <c r="PSP37" s="123"/>
      <c r="PSQ37" s="123"/>
      <c r="PSR37" s="123"/>
      <c r="PSS37" s="123"/>
      <c r="PST37" s="123"/>
      <c r="PSU37" s="123"/>
      <c r="PSV37" s="123"/>
      <c r="PSW37" s="123"/>
      <c r="PSX37" s="123"/>
      <c r="PSY37" s="123"/>
      <c r="PSZ37" s="123"/>
      <c r="PTA37" s="123"/>
      <c r="PTB37" s="123"/>
      <c r="PTC37" s="123"/>
      <c r="PTD37" s="123"/>
      <c r="PTE37" s="123"/>
      <c r="PTF37" s="123"/>
      <c r="PTG37" s="123"/>
      <c r="PTH37" s="123"/>
      <c r="PTI37" s="123"/>
      <c r="PTJ37" s="123"/>
      <c r="PTK37" s="123"/>
      <c r="PTL37" s="123"/>
      <c r="PTM37" s="123"/>
      <c r="PTN37" s="123"/>
      <c r="PTO37" s="123"/>
      <c r="PTP37" s="123"/>
      <c r="PTQ37" s="123"/>
      <c r="PTR37" s="123"/>
      <c r="PTS37" s="123"/>
      <c r="PTT37" s="123"/>
      <c r="PTU37" s="123"/>
      <c r="PTV37" s="123"/>
      <c r="PTW37" s="123"/>
      <c r="PTX37" s="123"/>
      <c r="PTY37" s="123"/>
      <c r="PTZ37" s="123"/>
      <c r="PUA37" s="123"/>
      <c r="PUB37" s="123"/>
      <c r="PUC37" s="123"/>
      <c r="PUD37" s="123"/>
      <c r="PUE37" s="123"/>
      <c r="PUF37" s="123"/>
      <c r="PUG37" s="123"/>
      <c r="PUH37" s="123"/>
      <c r="PUI37" s="123"/>
      <c r="PUJ37" s="123"/>
      <c r="PUK37" s="123"/>
      <c r="PUL37" s="123"/>
      <c r="PUM37" s="123"/>
      <c r="PUN37" s="123"/>
      <c r="PUO37" s="123"/>
      <c r="PUP37" s="123"/>
      <c r="PUQ37" s="123"/>
      <c r="PUR37" s="123"/>
      <c r="PUS37" s="123"/>
      <c r="PUT37" s="123"/>
      <c r="PUU37" s="123"/>
      <c r="PUV37" s="123"/>
      <c r="PUW37" s="123"/>
      <c r="PUX37" s="123"/>
      <c r="PUY37" s="123"/>
      <c r="PUZ37" s="123"/>
      <c r="PVA37" s="123"/>
      <c r="PVB37" s="123"/>
      <c r="PVC37" s="123"/>
      <c r="PVD37" s="123"/>
      <c r="PVE37" s="123"/>
      <c r="PVF37" s="123"/>
      <c r="PVG37" s="123"/>
      <c r="PVH37" s="123"/>
      <c r="PVI37" s="123"/>
      <c r="PVJ37" s="123"/>
      <c r="PVK37" s="123"/>
      <c r="PVL37" s="123"/>
      <c r="PVM37" s="123"/>
      <c r="PVN37" s="123"/>
      <c r="PVO37" s="123"/>
      <c r="PVP37" s="123"/>
      <c r="PVQ37" s="123"/>
      <c r="PVR37" s="123"/>
      <c r="PVS37" s="123"/>
      <c r="PVT37" s="123"/>
      <c r="PVU37" s="123"/>
      <c r="PVV37" s="123"/>
      <c r="PVW37" s="123"/>
      <c r="PVX37" s="123"/>
      <c r="PVY37" s="123"/>
      <c r="PVZ37" s="123"/>
      <c r="PWA37" s="123"/>
      <c r="PWB37" s="123"/>
      <c r="PWC37" s="123"/>
      <c r="PWD37" s="123"/>
      <c r="PWE37" s="123"/>
      <c r="PWF37" s="123"/>
      <c r="PWG37" s="123"/>
      <c r="PWH37" s="123"/>
      <c r="PWI37" s="123"/>
      <c r="PWJ37" s="123"/>
      <c r="PWK37" s="123"/>
      <c r="PWL37" s="123"/>
      <c r="PWM37" s="123"/>
      <c r="PWN37" s="123"/>
      <c r="PWO37" s="123"/>
      <c r="PWP37" s="123"/>
      <c r="PWQ37" s="123"/>
      <c r="PWR37" s="123"/>
      <c r="PWS37" s="123"/>
      <c r="PWT37" s="123"/>
      <c r="PWU37" s="123"/>
      <c r="PWV37" s="123"/>
      <c r="PWW37" s="123"/>
      <c r="PWX37" s="123"/>
      <c r="PWY37" s="123"/>
      <c r="PWZ37" s="123"/>
      <c r="PXA37" s="123"/>
      <c r="PXB37" s="123"/>
      <c r="PXC37" s="123"/>
      <c r="PXD37" s="123"/>
      <c r="PXE37" s="123"/>
      <c r="PXF37" s="123"/>
      <c r="PXG37" s="123"/>
      <c r="PXH37" s="123"/>
      <c r="PXI37" s="123"/>
      <c r="PXJ37" s="123"/>
      <c r="PXK37" s="123"/>
      <c r="PXL37" s="123"/>
      <c r="PXM37" s="123"/>
      <c r="PXN37" s="123"/>
      <c r="PXO37" s="123"/>
      <c r="PXP37" s="123"/>
      <c r="PXQ37" s="123"/>
      <c r="PXR37" s="123"/>
      <c r="PXS37" s="123"/>
      <c r="PXT37" s="123"/>
      <c r="PXU37" s="123"/>
      <c r="PXV37" s="123"/>
      <c r="PXW37" s="123"/>
      <c r="PXX37" s="123"/>
      <c r="PXY37" s="123"/>
      <c r="PXZ37" s="123"/>
      <c r="PYA37" s="123"/>
      <c r="PYB37" s="123"/>
      <c r="PYC37" s="123"/>
      <c r="PYD37" s="123"/>
      <c r="PYE37" s="123"/>
      <c r="PYF37" s="123"/>
      <c r="PYG37" s="123"/>
      <c r="PYH37" s="123"/>
      <c r="PYI37" s="123"/>
      <c r="PYJ37" s="123"/>
      <c r="PYK37" s="123"/>
      <c r="PYL37" s="123"/>
      <c r="PYM37" s="123"/>
      <c r="PYN37" s="123"/>
      <c r="PYO37" s="123"/>
      <c r="PYP37" s="123"/>
      <c r="PYQ37" s="123"/>
      <c r="PYR37" s="123"/>
      <c r="PYS37" s="123"/>
      <c r="PYT37" s="123"/>
      <c r="PYU37" s="123"/>
      <c r="PYV37" s="123"/>
      <c r="PYW37" s="123"/>
      <c r="PYX37" s="123"/>
      <c r="PYY37" s="123"/>
      <c r="PYZ37" s="123"/>
      <c r="PZA37" s="123"/>
      <c r="PZB37" s="123"/>
      <c r="PZC37" s="123"/>
      <c r="PZD37" s="123"/>
      <c r="PZE37" s="123"/>
      <c r="PZF37" s="123"/>
      <c r="PZG37" s="123"/>
      <c r="PZH37" s="123"/>
      <c r="PZI37" s="123"/>
      <c r="PZJ37" s="123"/>
      <c r="PZK37" s="123"/>
      <c r="PZL37" s="123"/>
      <c r="PZM37" s="123"/>
      <c r="PZN37" s="123"/>
      <c r="PZO37" s="123"/>
      <c r="PZP37" s="123"/>
      <c r="PZQ37" s="123"/>
      <c r="PZR37" s="123"/>
      <c r="PZS37" s="123"/>
      <c r="PZT37" s="123"/>
      <c r="PZU37" s="123"/>
      <c r="PZV37" s="123"/>
      <c r="PZW37" s="123"/>
      <c r="PZX37" s="123"/>
      <c r="PZY37" s="123"/>
      <c r="PZZ37" s="123"/>
      <c r="QAA37" s="123"/>
      <c r="QAB37" s="123"/>
      <c r="QAC37" s="123"/>
      <c r="QAD37" s="123"/>
      <c r="QAE37" s="123"/>
      <c r="QAF37" s="123"/>
      <c r="QAG37" s="123"/>
      <c r="QAH37" s="123"/>
      <c r="QAI37" s="123"/>
      <c r="QAJ37" s="123"/>
      <c r="QAK37" s="123"/>
      <c r="QAL37" s="123"/>
      <c r="QAM37" s="123"/>
      <c r="QAN37" s="123"/>
      <c r="QAO37" s="123"/>
      <c r="QAP37" s="123"/>
      <c r="QAQ37" s="123"/>
      <c r="QAR37" s="123"/>
      <c r="QAS37" s="123"/>
      <c r="QAT37" s="123"/>
      <c r="QAU37" s="123"/>
      <c r="QAV37" s="123"/>
      <c r="QAW37" s="123"/>
      <c r="QAX37" s="123"/>
      <c r="QAY37" s="123"/>
      <c r="QAZ37" s="123"/>
      <c r="QBA37" s="123"/>
      <c r="QBB37" s="123"/>
      <c r="QBC37" s="123"/>
      <c r="QBD37" s="123"/>
      <c r="QBE37" s="123"/>
      <c r="QBF37" s="123"/>
      <c r="QBG37" s="123"/>
      <c r="QBH37" s="123"/>
      <c r="QBI37" s="123"/>
      <c r="QBJ37" s="123"/>
      <c r="QBK37" s="123"/>
      <c r="QBL37" s="123"/>
      <c r="QBM37" s="123"/>
      <c r="QBN37" s="123"/>
      <c r="QBO37" s="123"/>
      <c r="QBP37" s="123"/>
      <c r="QBQ37" s="123"/>
      <c r="QBR37" s="123"/>
      <c r="QBS37" s="123"/>
      <c r="QBT37" s="123"/>
      <c r="QBU37" s="123"/>
      <c r="QBV37" s="123"/>
      <c r="QBW37" s="123"/>
      <c r="QBX37" s="123"/>
      <c r="QBY37" s="123"/>
      <c r="QBZ37" s="123"/>
      <c r="QCA37" s="123"/>
      <c r="QCB37" s="123"/>
      <c r="QCC37" s="123"/>
      <c r="QCD37" s="123"/>
      <c r="QCE37" s="123"/>
      <c r="QCF37" s="123"/>
      <c r="QCG37" s="123"/>
      <c r="QCH37" s="123"/>
      <c r="QCI37" s="123"/>
      <c r="QCJ37" s="123"/>
      <c r="QCK37" s="123"/>
      <c r="QCL37" s="123"/>
      <c r="QCM37" s="123"/>
      <c r="QCN37" s="123"/>
      <c r="QCO37" s="123"/>
      <c r="QCP37" s="123"/>
      <c r="QCQ37" s="123"/>
      <c r="QCR37" s="123"/>
      <c r="QCS37" s="123"/>
      <c r="QCT37" s="123"/>
      <c r="QCU37" s="123"/>
      <c r="QCV37" s="123"/>
      <c r="QCW37" s="123"/>
      <c r="QCX37" s="123"/>
      <c r="QCY37" s="123"/>
      <c r="QCZ37" s="123"/>
      <c r="QDA37" s="123"/>
      <c r="QDB37" s="123"/>
      <c r="QDC37" s="123"/>
      <c r="QDD37" s="123"/>
      <c r="QDE37" s="123"/>
      <c r="QDF37" s="123"/>
      <c r="QDG37" s="123"/>
      <c r="QDH37" s="123"/>
      <c r="QDI37" s="123"/>
      <c r="QDJ37" s="123"/>
      <c r="QDK37" s="123"/>
      <c r="QDL37" s="123"/>
      <c r="QDM37" s="123"/>
      <c r="QDN37" s="123"/>
      <c r="QDO37" s="123"/>
      <c r="QDP37" s="123"/>
      <c r="QDQ37" s="123"/>
      <c r="QDR37" s="123"/>
      <c r="QDS37" s="123"/>
      <c r="QDT37" s="123"/>
      <c r="QDU37" s="123"/>
      <c r="QDV37" s="123"/>
      <c r="QDW37" s="123"/>
      <c r="QDX37" s="123"/>
      <c r="QDY37" s="123"/>
      <c r="QDZ37" s="123"/>
      <c r="QEA37" s="123"/>
      <c r="QEB37" s="123"/>
      <c r="QEC37" s="123"/>
      <c r="QED37" s="123"/>
      <c r="QEE37" s="123"/>
      <c r="QEF37" s="123"/>
      <c r="QEG37" s="123"/>
      <c r="QEH37" s="123"/>
      <c r="QEI37" s="123"/>
      <c r="QEJ37" s="123"/>
      <c r="QEK37" s="123"/>
      <c r="QEL37" s="123"/>
      <c r="QEM37" s="123"/>
      <c r="QEN37" s="123"/>
      <c r="QEO37" s="123"/>
      <c r="QEP37" s="123"/>
      <c r="QEQ37" s="123"/>
      <c r="QER37" s="123"/>
      <c r="QES37" s="123"/>
      <c r="QET37" s="123"/>
      <c r="QEU37" s="123"/>
      <c r="QEV37" s="123"/>
      <c r="QEW37" s="123"/>
      <c r="QEX37" s="123"/>
      <c r="QEY37" s="123"/>
      <c r="QEZ37" s="123"/>
      <c r="QFA37" s="123"/>
      <c r="QFB37" s="123"/>
      <c r="QFC37" s="123"/>
      <c r="QFD37" s="123"/>
      <c r="QFE37" s="123"/>
      <c r="QFF37" s="123"/>
      <c r="QFG37" s="123"/>
      <c r="QFH37" s="123"/>
      <c r="QFI37" s="123"/>
      <c r="QFJ37" s="123"/>
      <c r="QFK37" s="123"/>
      <c r="QFL37" s="123"/>
      <c r="QFM37" s="123"/>
      <c r="QFN37" s="123"/>
      <c r="QFO37" s="123"/>
      <c r="QFP37" s="123"/>
      <c r="QFQ37" s="123"/>
      <c r="QFR37" s="123"/>
      <c r="QFS37" s="123"/>
      <c r="QFT37" s="123"/>
      <c r="QFU37" s="123"/>
      <c r="QFV37" s="123"/>
      <c r="QFW37" s="123"/>
      <c r="QFX37" s="123"/>
      <c r="QFY37" s="123"/>
      <c r="QFZ37" s="123"/>
      <c r="QGA37" s="123"/>
      <c r="QGB37" s="123"/>
      <c r="QGC37" s="123"/>
      <c r="QGD37" s="123"/>
      <c r="QGE37" s="123"/>
      <c r="QGF37" s="123"/>
      <c r="QGG37" s="123"/>
      <c r="QGH37" s="123"/>
      <c r="QGI37" s="123"/>
      <c r="QGJ37" s="123"/>
      <c r="QGK37" s="123"/>
      <c r="QGL37" s="123"/>
      <c r="QGM37" s="123"/>
      <c r="QGN37" s="123"/>
      <c r="QGO37" s="123"/>
      <c r="QGP37" s="123"/>
      <c r="QGQ37" s="123"/>
      <c r="QGR37" s="123"/>
      <c r="QGS37" s="123"/>
      <c r="QGT37" s="123"/>
      <c r="QGU37" s="123"/>
      <c r="QGV37" s="123"/>
      <c r="QGW37" s="123"/>
      <c r="QGX37" s="123"/>
      <c r="QGY37" s="123"/>
      <c r="QGZ37" s="123"/>
      <c r="QHA37" s="123"/>
      <c r="QHB37" s="123"/>
      <c r="QHC37" s="123"/>
      <c r="QHD37" s="123"/>
      <c r="QHE37" s="123"/>
      <c r="QHF37" s="123"/>
      <c r="QHG37" s="123"/>
      <c r="QHH37" s="123"/>
      <c r="QHI37" s="123"/>
      <c r="QHJ37" s="123"/>
      <c r="QHK37" s="123"/>
      <c r="QHL37" s="123"/>
      <c r="QHM37" s="123"/>
      <c r="QHN37" s="123"/>
      <c r="QHO37" s="123"/>
      <c r="QHP37" s="123"/>
      <c r="QHQ37" s="123"/>
      <c r="QHR37" s="123"/>
      <c r="QHS37" s="123"/>
      <c r="QHT37" s="123"/>
      <c r="QHU37" s="123"/>
      <c r="QHV37" s="123"/>
      <c r="QHW37" s="123"/>
      <c r="QHX37" s="123"/>
      <c r="QHY37" s="123"/>
      <c r="QHZ37" s="123"/>
      <c r="QIA37" s="123"/>
      <c r="QIB37" s="123"/>
      <c r="QIC37" s="123"/>
      <c r="QID37" s="123"/>
      <c r="QIE37" s="123"/>
      <c r="QIF37" s="123"/>
      <c r="QIG37" s="123"/>
      <c r="QIH37" s="123"/>
      <c r="QII37" s="123"/>
      <c r="QIJ37" s="123"/>
      <c r="QIK37" s="123"/>
      <c r="QIL37" s="123"/>
      <c r="QIM37" s="123"/>
      <c r="QIN37" s="123"/>
      <c r="QIO37" s="123"/>
      <c r="QIP37" s="123"/>
      <c r="QIQ37" s="123"/>
      <c r="QIR37" s="123"/>
      <c r="QIS37" s="123"/>
      <c r="QIT37" s="123"/>
      <c r="QIU37" s="123"/>
      <c r="QIV37" s="123"/>
      <c r="QIW37" s="123"/>
      <c r="QIX37" s="123"/>
      <c r="QIY37" s="123"/>
      <c r="QIZ37" s="123"/>
      <c r="QJA37" s="123"/>
      <c r="QJB37" s="123"/>
      <c r="QJC37" s="123"/>
      <c r="QJD37" s="123"/>
      <c r="QJE37" s="123"/>
      <c r="QJF37" s="123"/>
      <c r="QJG37" s="123"/>
      <c r="QJH37" s="123"/>
      <c r="QJI37" s="123"/>
      <c r="QJJ37" s="123"/>
      <c r="QJK37" s="123"/>
      <c r="QJL37" s="123"/>
      <c r="QJM37" s="123"/>
      <c r="QJN37" s="123"/>
      <c r="QJO37" s="123"/>
      <c r="QJP37" s="123"/>
      <c r="QJQ37" s="123"/>
      <c r="QJR37" s="123"/>
      <c r="QJS37" s="123"/>
      <c r="QJT37" s="123"/>
      <c r="QJU37" s="123"/>
      <c r="QJV37" s="123"/>
      <c r="QJW37" s="123"/>
      <c r="QJX37" s="123"/>
      <c r="QJY37" s="123"/>
      <c r="QJZ37" s="123"/>
      <c r="QKA37" s="123"/>
      <c r="QKB37" s="123"/>
      <c r="QKC37" s="123"/>
      <c r="QKD37" s="123"/>
      <c r="QKE37" s="123"/>
      <c r="QKF37" s="123"/>
      <c r="QKG37" s="123"/>
      <c r="QKH37" s="123"/>
      <c r="QKI37" s="123"/>
      <c r="QKJ37" s="123"/>
      <c r="QKK37" s="123"/>
      <c r="QKL37" s="123"/>
      <c r="QKM37" s="123"/>
      <c r="QKN37" s="123"/>
      <c r="QKO37" s="123"/>
      <c r="QKP37" s="123"/>
      <c r="QKQ37" s="123"/>
      <c r="QKR37" s="123"/>
      <c r="QKS37" s="123"/>
      <c r="QKT37" s="123"/>
      <c r="QKU37" s="123"/>
      <c r="QKV37" s="123"/>
      <c r="QKW37" s="123"/>
      <c r="QKX37" s="123"/>
      <c r="QKY37" s="123"/>
      <c r="QKZ37" s="123"/>
      <c r="QLA37" s="123"/>
      <c r="QLB37" s="123"/>
      <c r="QLC37" s="123"/>
      <c r="QLD37" s="123"/>
      <c r="QLE37" s="123"/>
      <c r="QLF37" s="123"/>
      <c r="QLG37" s="123"/>
      <c r="QLH37" s="123"/>
      <c r="QLI37" s="123"/>
      <c r="QLJ37" s="123"/>
      <c r="QLK37" s="123"/>
      <c r="QLL37" s="123"/>
      <c r="QLM37" s="123"/>
      <c r="QLN37" s="123"/>
      <c r="QLO37" s="123"/>
      <c r="QLP37" s="123"/>
      <c r="QLQ37" s="123"/>
      <c r="QLR37" s="123"/>
      <c r="QLS37" s="123"/>
      <c r="QLT37" s="123"/>
      <c r="QLU37" s="123"/>
      <c r="QLV37" s="123"/>
      <c r="QLW37" s="123"/>
      <c r="QLX37" s="123"/>
      <c r="QLY37" s="123"/>
      <c r="QLZ37" s="123"/>
      <c r="QMA37" s="123"/>
      <c r="QMB37" s="123"/>
      <c r="QMC37" s="123"/>
      <c r="QMD37" s="123"/>
      <c r="QME37" s="123"/>
      <c r="QMF37" s="123"/>
      <c r="QMG37" s="123"/>
      <c r="QMH37" s="123"/>
      <c r="QMI37" s="123"/>
      <c r="QMJ37" s="123"/>
      <c r="QMK37" s="123"/>
      <c r="QML37" s="123"/>
      <c r="QMM37" s="123"/>
      <c r="QMN37" s="123"/>
      <c r="QMO37" s="123"/>
      <c r="QMP37" s="123"/>
      <c r="QMQ37" s="123"/>
      <c r="QMR37" s="123"/>
      <c r="QMS37" s="123"/>
      <c r="QMT37" s="123"/>
      <c r="QMU37" s="123"/>
      <c r="QMV37" s="123"/>
      <c r="QMW37" s="123"/>
      <c r="QMX37" s="123"/>
      <c r="QMY37" s="123"/>
      <c r="QMZ37" s="123"/>
      <c r="QNA37" s="123"/>
      <c r="QNB37" s="123"/>
      <c r="QNC37" s="123"/>
      <c r="QND37" s="123"/>
      <c r="QNE37" s="123"/>
      <c r="QNF37" s="123"/>
      <c r="QNG37" s="123"/>
      <c r="QNH37" s="123"/>
      <c r="QNI37" s="123"/>
      <c r="QNJ37" s="123"/>
      <c r="QNK37" s="123"/>
      <c r="QNL37" s="123"/>
      <c r="QNM37" s="123"/>
      <c r="QNN37" s="123"/>
      <c r="QNO37" s="123"/>
      <c r="QNP37" s="123"/>
      <c r="QNQ37" s="123"/>
      <c r="QNR37" s="123"/>
      <c r="QNS37" s="123"/>
      <c r="QNT37" s="123"/>
      <c r="QNU37" s="123"/>
      <c r="QNV37" s="123"/>
      <c r="QNW37" s="123"/>
      <c r="QNX37" s="123"/>
      <c r="QNY37" s="123"/>
      <c r="QNZ37" s="123"/>
      <c r="QOA37" s="123"/>
      <c r="QOB37" s="123"/>
      <c r="QOC37" s="123"/>
      <c r="QOD37" s="123"/>
      <c r="QOE37" s="123"/>
      <c r="QOF37" s="123"/>
      <c r="QOG37" s="123"/>
      <c r="QOH37" s="123"/>
      <c r="QOI37" s="123"/>
      <c r="QOJ37" s="123"/>
      <c r="QOK37" s="123"/>
      <c r="QOL37" s="123"/>
      <c r="QOM37" s="123"/>
      <c r="QON37" s="123"/>
      <c r="QOO37" s="123"/>
      <c r="QOP37" s="123"/>
      <c r="QOQ37" s="123"/>
      <c r="QOR37" s="123"/>
      <c r="QOS37" s="123"/>
      <c r="QOT37" s="123"/>
      <c r="QOU37" s="123"/>
      <c r="QOV37" s="123"/>
      <c r="QOW37" s="123"/>
      <c r="QOX37" s="123"/>
      <c r="QOY37" s="123"/>
      <c r="QOZ37" s="123"/>
      <c r="QPA37" s="123"/>
      <c r="QPB37" s="123"/>
      <c r="QPC37" s="123"/>
      <c r="QPD37" s="123"/>
      <c r="QPE37" s="123"/>
      <c r="QPF37" s="123"/>
      <c r="QPG37" s="123"/>
      <c r="QPH37" s="123"/>
      <c r="QPI37" s="123"/>
      <c r="QPJ37" s="123"/>
      <c r="QPK37" s="123"/>
      <c r="QPL37" s="123"/>
      <c r="QPM37" s="123"/>
      <c r="QPN37" s="123"/>
      <c r="QPO37" s="123"/>
      <c r="QPP37" s="123"/>
      <c r="QPQ37" s="123"/>
      <c r="QPR37" s="123"/>
      <c r="QPS37" s="123"/>
      <c r="QPT37" s="123"/>
      <c r="QPU37" s="123"/>
      <c r="QPV37" s="123"/>
      <c r="QPW37" s="123"/>
      <c r="QPX37" s="123"/>
      <c r="QPY37" s="123"/>
      <c r="QPZ37" s="123"/>
      <c r="QQA37" s="123"/>
      <c r="QQB37" s="123"/>
      <c r="QQC37" s="123"/>
      <c r="QQD37" s="123"/>
      <c r="QQE37" s="123"/>
      <c r="QQF37" s="123"/>
      <c r="QQG37" s="123"/>
      <c r="QQH37" s="123"/>
      <c r="QQI37" s="123"/>
      <c r="QQJ37" s="123"/>
      <c r="QQK37" s="123"/>
      <c r="QQL37" s="123"/>
      <c r="QQM37" s="123"/>
      <c r="QQN37" s="123"/>
      <c r="QQO37" s="123"/>
      <c r="QQP37" s="123"/>
      <c r="QQQ37" s="123"/>
      <c r="QQR37" s="123"/>
      <c r="QQS37" s="123"/>
      <c r="QQT37" s="123"/>
      <c r="QQU37" s="123"/>
      <c r="QQV37" s="123"/>
      <c r="QQW37" s="123"/>
      <c r="QQX37" s="123"/>
      <c r="QQY37" s="123"/>
      <c r="QQZ37" s="123"/>
      <c r="QRA37" s="123"/>
      <c r="QRB37" s="123"/>
      <c r="QRC37" s="123"/>
      <c r="QRD37" s="123"/>
      <c r="QRE37" s="123"/>
      <c r="QRF37" s="123"/>
      <c r="QRG37" s="123"/>
      <c r="QRH37" s="123"/>
      <c r="QRI37" s="123"/>
      <c r="QRJ37" s="123"/>
      <c r="QRK37" s="123"/>
      <c r="QRL37" s="123"/>
      <c r="QRM37" s="123"/>
      <c r="QRN37" s="123"/>
      <c r="QRO37" s="123"/>
      <c r="QRP37" s="123"/>
      <c r="QRQ37" s="123"/>
      <c r="QRR37" s="123"/>
      <c r="QRS37" s="123"/>
      <c r="QRT37" s="123"/>
      <c r="QRU37" s="123"/>
      <c r="QRV37" s="123"/>
      <c r="QRW37" s="123"/>
      <c r="QRX37" s="123"/>
      <c r="QRY37" s="123"/>
      <c r="QRZ37" s="123"/>
      <c r="QSA37" s="123"/>
      <c r="QSB37" s="123"/>
      <c r="QSC37" s="123"/>
      <c r="QSD37" s="123"/>
      <c r="QSE37" s="123"/>
      <c r="QSF37" s="123"/>
      <c r="QSG37" s="123"/>
      <c r="QSH37" s="123"/>
      <c r="QSI37" s="123"/>
      <c r="QSJ37" s="123"/>
      <c r="QSK37" s="123"/>
      <c r="QSL37" s="123"/>
      <c r="QSM37" s="123"/>
      <c r="QSN37" s="123"/>
      <c r="QSO37" s="123"/>
      <c r="QSP37" s="123"/>
      <c r="QSQ37" s="123"/>
      <c r="QSR37" s="123"/>
      <c r="QSS37" s="123"/>
      <c r="QST37" s="123"/>
      <c r="QSU37" s="123"/>
      <c r="QSV37" s="123"/>
      <c r="QSW37" s="123"/>
      <c r="QSX37" s="123"/>
      <c r="QSY37" s="123"/>
      <c r="QSZ37" s="123"/>
      <c r="QTA37" s="123"/>
      <c r="QTB37" s="123"/>
      <c r="QTC37" s="123"/>
      <c r="QTD37" s="123"/>
      <c r="QTE37" s="123"/>
      <c r="QTF37" s="123"/>
      <c r="QTG37" s="123"/>
      <c r="QTH37" s="123"/>
      <c r="QTI37" s="123"/>
      <c r="QTJ37" s="123"/>
      <c r="QTK37" s="123"/>
      <c r="QTL37" s="123"/>
      <c r="QTM37" s="123"/>
      <c r="QTN37" s="123"/>
      <c r="QTO37" s="123"/>
      <c r="QTP37" s="123"/>
      <c r="QTQ37" s="123"/>
      <c r="QTR37" s="123"/>
      <c r="QTS37" s="123"/>
      <c r="QTT37" s="123"/>
      <c r="QTU37" s="123"/>
      <c r="QTV37" s="123"/>
      <c r="QTW37" s="123"/>
      <c r="QTX37" s="123"/>
      <c r="QTY37" s="123"/>
      <c r="QTZ37" s="123"/>
      <c r="QUA37" s="123"/>
      <c r="QUB37" s="123"/>
      <c r="QUC37" s="123"/>
      <c r="QUD37" s="123"/>
      <c r="QUE37" s="123"/>
      <c r="QUF37" s="123"/>
      <c r="QUG37" s="123"/>
      <c r="QUH37" s="123"/>
      <c r="QUI37" s="123"/>
      <c r="QUJ37" s="123"/>
      <c r="QUK37" s="123"/>
      <c r="QUL37" s="123"/>
      <c r="QUM37" s="123"/>
      <c r="QUN37" s="123"/>
      <c r="QUO37" s="123"/>
      <c r="QUP37" s="123"/>
      <c r="QUQ37" s="123"/>
      <c r="QUR37" s="123"/>
      <c r="QUS37" s="123"/>
      <c r="QUT37" s="123"/>
      <c r="QUU37" s="123"/>
      <c r="QUV37" s="123"/>
      <c r="QUW37" s="123"/>
      <c r="QUX37" s="123"/>
      <c r="QUY37" s="123"/>
      <c r="QUZ37" s="123"/>
      <c r="QVA37" s="123"/>
      <c r="QVB37" s="123"/>
      <c r="QVC37" s="123"/>
      <c r="QVD37" s="123"/>
      <c r="QVE37" s="123"/>
      <c r="QVF37" s="123"/>
      <c r="QVG37" s="123"/>
      <c r="QVH37" s="123"/>
      <c r="QVI37" s="123"/>
      <c r="QVJ37" s="123"/>
      <c r="QVK37" s="123"/>
      <c r="QVL37" s="123"/>
      <c r="QVM37" s="123"/>
      <c r="QVN37" s="123"/>
      <c r="QVO37" s="123"/>
      <c r="QVP37" s="123"/>
      <c r="QVQ37" s="123"/>
      <c r="QVR37" s="123"/>
      <c r="QVS37" s="123"/>
      <c r="QVT37" s="123"/>
      <c r="QVU37" s="123"/>
      <c r="QVV37" s="123"/>
      <c r="QVW37" s="123"/>
      <c r="QVX37" s="123"/>
      <c r="QVY37" s="123"/>
      <c r="QVZ37" s="123"/>
      <c r="QWA37" s="123"/>
      <c r="QWB37" s="123"/>
      <c r="QWC37" s="123"/>
      <c r="QWD37" s="123"/>
      <c r="QWE37" s="123"/>
      <c r="QWF37" s="123"/>
      <c r="QWG37" s="123"/>
      <c r="QWH37" s="123"/>
      <c r="QWI37" s="123"/>
      <c r="QWJ37" s="123"/>
      <c r="QWK37" s="123"/>
      <c r="QWL37" s="123"/>
      <c r="QWM37" s="123"/>
      <c r="QWN37" s="123"/>
      <c r="QWO37" s="123"/>
      <c r="QWP37" s="123"/>
      <c r="QWQ37" s="123"/>
      <c r="QWR37" s="123"/>
      <c r="QWS37" s="123"/>
      <c r="QWT37" s="123"/>
      <c r="QWU37" s="123"/>
      <c r="QWV37" s="123"/>
      <c r="QWW37" s="123"/>
      <c r="QWX37" s="123"/>
      <c r="QWY37" s="123"/>
      <c r="QWZ37" s="123"/>
      <c r="QXA37" s="123"/>
      <c r="QXB37" s="123"/>
      <c r="QXC37" s="123"/>
      <c r="QXD37" s="123"/>
      <c r="QXE37" s="123"/>
      <c r="QXF37" s="123"/>
      <c r="QXG37" s="123"/>
      <c r="QXH37" s="123"/>
      <c r="QXI37" s="123"/>
      <c r="QXJ37" s="123"/>
      <c r="QXK37" s="123"/>
      <c r="QXL37" s="123"/>
      <c r="QXM37" s="123"/>
      <c r="QXN37" s="123"/>
      <c r="QXO37" s="123"/>
      <c r="QXP37" s="123"/>
      <c r="QXQ37" s="123"/>
      <c r="QXR37" s="123"/>
      <c r="QXS37" s="123"/>
      <c r="QXT37" s="123"/>
      <c r="QXU37" s="123"/>
      <c r="QXV37" s="123"/>
      <c r="QXW37" s="123"/>
      <c r="QXX37" s="123"/>
      <c r="QXY37" s="123"/>
      <c r="QXZ37" s="123"/>
      <c r="QYA37" s="123"/>
      <c r="QYB37" s="123"/>
      <c r="QYC37" s="123"/>
      <c r="QYD37" s="123"/>
      <c r="QYE37" s="123"/>
      <c r="QYF37" s="123"/>
      <c r="QYG37" s="123"/>
      <c r="QYH37" s="123"/>
      <c r="QYI37" s="123"/>
      <c r="QYJ37" s="123"/>
      <c r="QYK37" s="123"/>
      <c r="QYL37" s="123"/>
      <c r="QYM37" s="123"/>
      <c r="QYN37" s="123"/>
      <c r="QYO37" s="123"/>
      <c r="QYP37" s="123"/>
      <c r="QYQ37" s="123"/>
      <c r="QYR37" s="123"/>
      <c r="QYS37" s="123"/>
      <c r="QYT37" s="123"/>
      <c r="QYU37" s="123"/>
      <c r="QYV37" s="123"/>
      <c r="QYW37" s="123"/>
      <c r="QYX37" s="123"/>
      <c r="QYY37" s="123"/>
      <c r="QYZ37" s="123"/>
      <c r="QZA37" s="123"/>
      <c r="QZB37" s="123"/>
      <c r="QZC37" s="123"/>
      <c r="QZD37" s="123"/>
      <c r="QZE37" s="123"/>
      <c r="QZF37" s="123"/>
      <c r="QZG37" s="123"/>
      <c r="QZH37" s="123"/>
      <c r="QZI37" s="123"/>
      <c r="QZJ37" s="123"/>
      <c r="QZK37" s="123"/>
      <c r="QZL37" s="123"/>
      <c r="QZM37" s="123"/>
      <c r="QZN37" s="123"/>
      <c r="QZO37" s="123"/>
      <c r="QZP37" s="123"/>
      <c r="QZQ37" s="123"/>
      <c r="QZR37" s="123"/>
      <c r="QZS37" s="123"/>
      <c r="QZT37" s="123"/>
      <c r="QZU37" s="123"/>
      <c r="QZV37" s="123"/>
      <c r="QZW37" s="123"/>
      <c r="QZX37" s="123"/>
      <c r="QZY37" s="123"/>
      <c r="QZZ37" s="123"/>
      <c r="RAA37" s="123"/>
      <c r="RAB37" s="123"/>
      <c r="RAC37" s="123"/>
      <c r="RAD37" s="123"/>
      <c r="RAE37" s="123"/>
      <c r="RAF37" s="123"/>
      <c r="RAG37" s="123"/>
      <c r="RAH37" s="123"/>
      <c r="RAI37" s="123"/>
      <c r="RAJ37" s="123"/>
      <c r="RAK37" s="123"/>
      <c r="RAL37" s="123"/>
      <c r="RAM37" s="123"/>
      <c r="RAN37" s="123"/>
      <c r="RAO37" s="123"/>
      <c r="RAP37" s="123"/>
      <c r="RAQ37" s="123"/>
      <c r="RAR37" s="123"/>
      <c r="RAS37" s="123"/>
      <c r="RAT37" s="123"/>
      <c r="RAU37" s="123"/>
      <c r="RAV37" s="123"/>
      <c r="RAW37" s="123"/>
      <c r="RAX37" s="123"/>
      <c r="RAY37" s="123"/>
      <c r="RAZ37" s="123"/>
      <c r="RBA37" s="123"/>
      <c r="RBB37" s="123"/>
      <c r="RBC37" s="123"/>
      <c r="RBD37" s="123"/>
      <c r="RBE37" s="123"/>
      <c r="RBF37" s="123"/>
      <c r="RBG37" s="123"/>
      <c r="RBH37" s="123"/>
      <c r="RBI37" s="123"/>
      <c r="RBJ37" s="123"/>
      <c r="RBK37" s="123"/>
      <c r="RBL37" s="123"/>
      <c r="RBM37" s="123"/>
      <c r="RBN37" s="123"/>
      <c r="RBO37" s="123"/>
      <c r="RBP37" s="123"/>
      <c r="RBQ37" s="123"/>
      <c r="RBR37" s="123"/>
      <c r="RBS37" s="123"/>
      <c r="RBT37" s="123"/>
      <c r="RBU37" s="123"/>
      <c r="RBV37" s="123"/>
      <c r="RBW37" s="123"/>
      <c r="RBX37" s="123"/>
      <c r="RBY37" s="123"/>
      <c r="RBZ37" s="123"/>
      <c r="RCA37" s="123"/>
      <c r="RCB37" s="123"/>
      <c r="RCC37" s="123"/>
      <c r="RCD37" s="123"/>
      <c r="RCE37" s="123"/>
      <c r="RCF37" s="123"/>
      <c r="RCG37" s="123"/>
      <c r="RCH37" s="123"/>
      <c r="RCI37" s="123"/>
      <c r="RCJ37" s="123"/>
      <c r="RCK37" s="123"/>
      <c r="RCL37" s="123"/>
      <c r="RCM37" s="123"/>
      <c r="RCN37" s="123"/>
      <c r="RCO37" s="123"/>
      <c r="RCP37" s="123"/>
      <c r="RCQ37" s="123"/>
      <c r="RCR37" s="123"/>
      <c r="RCS37" s="123"/>
      <c r="RCT37" s="123"/>
      <c r="RCU37" s="123"/>
      <c r="RCV37" s="123"/>
      <c r="RCW37" s="123"/>
      <c r="RCX37" s="123"/>
      <c r="RCY37" s="123"/>
      <c r="RCZ37" s="123"/>
      <c r="RDA37" s="123"/>
      <c r="RDB37" s="123"/>
      <c r="RDC37" s="123"/>
      <c r="RDD37" s="123"/>
      <c r="RDE37" s="123"/>
      <c r="RDF37" s="123"/>
      <c r="RDG37" s="123"/>
      <c r="RDH37" s="123"/>
      <c r="RDI37" s="123"/>
      <c r="RDJ37" s="123"/>
      <c r="RDK37" s="123"/>
      <c r="RDL37" s="123"/>
      <c r="RDM37" s="123"/>
      <c r="RDN37" s="123"/>
      <c r="RDO37" s="123"/>
      <c r="RDP37" s="123"/>
      <c r="RDQ37" s="123"/>
      <c r="RDR37" s="123"/>
      <c r="RDS37" s="123"/>
      <c r="RDT37" s="123"/>
      <c r="RDU37" s="123"/>
      <c r="RDV37" s="123"/>
      <c r="RDW37" s="123"/>
      <c r="RDX37" s="123"/>
      <c r="RDY37" s="123"/>
      <c r="RDZ37" s="123"/>
      <c r="REA37" s="123"/>
      <c r="REB37" s="123"/>
      <c r="REC37" s="123"/>
      <c r="RED37" s="123"/>
      <c r="REE37" s="123"/>
      <c r="REF37" s="123"/>
      <c r="REG37" s="123"/>
      <c r="REH37" s="123"/>
      <c r="REI37" s="123"/>
      <c r="REJ37" s="123"/>
      <c r="REK37" s="123"/>
      <c r="REL37" s="123"/>
      <c r="REM37" s="123"/>
      <c r="REN37" s="123"/>
      <c r="REO37" s="123"/>
      <c r="REP37" s="123"/>
      <c r="REQ37" s="123"/>
      <c r="RER37" s="123"/>
      <c r="RES37" s="123"/>
      <c r="RET37" s="123"/>
      <c r="REU37" s="123"/>
      <c r="REV37" s="123"/>
      <c r="REW37" s="123"/>
      <c r="REX37" s="123"/>
      <c r="REY37" s="123"/>
      <c r="REZ37" s="123"/>
      <c r="RFA37" s="123"/>
      <c r="RFB37" s="123"/>
      <c r="RFC37" s="123"/>
      <c r="RFD37" s="123"/>
      <c r="RFE37" s="123"/>
      <c r="RFF37" s="123"/>
      <c r="RFG37" s="123"/>
      <c r="RFH37" s="123"/>
      <c r="RFI37" s="123"/>
      <c r="RFJ37" s="123"/>
      <c r="RFK37" s="123"/>
      <c r="RFL37" s="123"/>
      <c r="RFM37" s="123"/>
      <c r="RFN37" s="123"/>
      <c r="RFO37" s="123"/>
      <c r="RFP37" s="123"/>
      <c r="RFQ37" s="123"/>
      <c r="RFR37" s="123"/>
      <c r="RFS37" s="123"/>
      <c r="RFT37" s="123"/>
      <c r="RFU37" s="123"/>
      <c r="RFV37" s="123"/>
      <c r="RFW37" s="123"/>
      <c r="RFX37" s="123"/>
      <c r="RFY37" s="123"/>
      <c r="RFZ37" s="123"/>
      <c r="RGA37" s="123"/>
      <c r="RGB37" s="123"/>
      <c r="RGC37" s="123"/>
      <c r="RGD37" s="123"/>
      <c r="RGE37" s="123"/>
      <c r="RGF37" s="123"/>
      <c r="RGG37" s="123"/>
      <c r="RGH37" s="123"/>
      <c r="RGI37" s="123"/>
      <c r="RGJ37" s="123"/>
      <c r="RGK37" s="123"/>
      <c r="RGL37" s="123"/>
      <c r="RGM37" s="123"/>
      <c r="RGN37" s="123"/>
      <c r="RGO37" s="123"/>
      <c r="RGP37" s="123"/>
      <c r="RGQ37" s="123"/>
      <c r="RGR37" s="123"/>
      <c r="RGS37" s="123"/>
      <c r="RGT37" s="123"/>
      <c r="RGU37" s="123"/>
      <c r="RGV37" s="123"/>
      <c r="RGW37" s="123"/>
      <c r="RGX37" s="123"/>
      <c r="RGY37" s="123"/>
      <c r="RGZ37" s="123"/>
      <c r="RHA37" s="123"/>
      <c r="RHB37" s="123"/>
      <c r="RHC37" s="123"/>
      <c r="RHD37" s="123"/>
      <c r="RHE37" s="123"/>
      <c r="RHF37" s="123"/>
      <c r="RHG37" s="123"/>
      <c r="RHH37" s="123"/>
      <c r="RHI37" s="123"/>
      <c r="RHJ37" s="123"/>
      <c r="RHK37" s="123"/>
      <c r="RHL37" s="123"/>
      <c r="RHM37" s="123"/>
      <c r="RHN37" s="123"/>
      <c r="RHO37" s="123"/>
      <c r="RHP37" s="123"/>
      <c r="RHQ37" s="123"/>
      <c r="RHR37" s="123"/>
      <c r="RHS37" s="123"/>
      <c r="RHT37" s="123"/>
      <c r="RHU37" s="123"/>
      <c r="RHV37" s="123"/>
      <c r="RHW37" s="123"/>
      <c r="RHX37" s="123"/>
      <c r="RHY37" s="123"/>
      <c r="RHZ37" s="123"/>
      <c r="RIA37" s="123"/>
      <c r="RIB37" s="123"/>
      <c r="RIC37" s="123"/>
      <c r="RID37" s="123"/>
      <c r="RIE37" s="123"/>
      <c r="RIF37" s="123"/>
      <c r="RIG37" s="123"/>
      <c r="RIH37" s="123"/>
      <c r="RII37" s="123"/>
      <c r="RIJ37" s="123"/>
      <c r="RIK37" s="123"/>
      <c r="RIL37" s="123"/>
      <c r="RIM37" s="123"/>
      <c r="RIN37" s="123"/>
      <c r="RIO37" s="123"/>
      <c r="RIP37" s="123"/>
      <c r="RIQ37" s="123"/>
      <c r="RIR37" s="123"/>
      <c r="RIS37" s="123"/>
      <c r="RIT37" s="123"/>
      <c r="RIU37" s="123"/>
      <c r="RIV37" s="123"/>
      <c r="RIW37" s="123"/>
      <c r="RIX37" s="123"/>
      <c r="RIY37" s="123"/>
      <c r="RIZ37" s="123"/>
      <c r="RJA37" s="123"/>
      <c r="RJB37" s="123"/>
      <c r="RJC37" s="123"/>
      <c r="RJD37" s="123"/>
      <c r="RJE37" s="123"/>
      <c r="RJF37" s="123"/>
      <c r="RJG37" s="123"/>
      <c r="RJH37" s="123"/>
      <c r="RJI37" s="123"/>
      <c r="RJJ37" s="123"/>
      <c r="RJK37" s="123"/>
      <c r="RJL37" s="123"/>
      <c r="RJM37" s="123"/>
      <c r="RJN37" s="123"/>
      <c r="RJO37" s="123"/>
      <c r="RJP37" s="123"/>
      <c r="RJQ37" s="123"/>
      <c r="RJR37" s="123"/>
      <c r="RJS37" s="123"/>
      <c r="RJT37" s="123"/>
      <c r="RJU37" s="123"/>
      <c r="RJV37" s="123"/>
      <c r="RJW37" s="123"/>
      <c r="RJX37" s="123"/>
      <c r="RJY37" s="123"/>
      <c r="RJZ37" s="123"/>
      <c r="RKA37" s="123"/>
      <c r="RKB37" s="123"/>
      <c r="RKC37" s="123"/>
      <c r="RKD37" s="123"/>
      <c r="RKE37" s="123"/>
      <c r="RKF37" s="123"/>
      <c r="RKG37" s="123"/>
      <c r="RKH37" s="123"/>
      <c r="RKI37" s="123"/>
      <c r="RKJ37" s="123"/>
      <c r="RKK37" s="123"/>
      <c r="RKL37" s="123"/>
      <c r="RKM37" s="123"/>
      <c r="RKN37" s="123"/>
      <c r="RKO37" s="123"/>
      <c r="RKP37" s="123"/>
      <c r="RKQ37" s="123"/>
      <c r="RKR37" s="123"/>
      <c r="RKS37" s="123"/>
      <c r="RKT37" s="123"/>
      <c r="RKU37" s="123"/>
      <c r="RKV37" s="123"/>
      <c r="RKW37" s="123"/>
      <c r="RKX37" s="123"/>
      <c r="RKY37" s="123"/>
      <c r="RKZ37" s="123"/>
      <c r="RLA37" s="123"/>
      <c r="RLB37" s="123"/>
      <c r="RLC37" s="123"/>
      <c r="RLD37" s="123"/>
      <c r="RLE37" s="123"/>
      <c r="RLF37" s="123"/>
      <c r="RLG37" s="123"/>
      <c r="RLH37" s="123"/>
      <c r="RLI37" s="123"/>
      <c r="RLJ37" s="123"/>
      <c r="RLK37" s="123"/>
      <c r="RLL37" s="123"/>
      <c r="RLM37" s="123"/>
      <c r="RLN37" s="123"/>
      <c r="RLO37" s="123"/>
      <c r="RLP37" s="123"/>
      <c r="RLQ37" s="123"/>
      <c r="RLR37" s="123"/>
      <c r="RLS37" s="123"/>
      <c r="RLT37" s="123"/>
      <c r="RLU37" s="123"/>
      <c r="RLV37" s="123"/>
      <c r="RLW37" s="123"/>
      <c r="RLX37" s="123"/>
      <c r="RLY37" s="123"/>
      <c r="RLZ37" s="123"/>
      <c r="RMA37" s="123"/>
      <c r="RMB37" s="123"/>
      <c r="RMC37" s="123"/>
      <c r="RMD37" s="123"/>
      <c r="RME37" s="123"/>
      <c r="RMF37" s="123"/>
      <c r="RMG37" s="123"/>
      <c r="RMH37" s="123"/>
      <c r="RMI37" s="123"/>
      <c r="RMJ37" s="123"/>
      <c r="RMK37" s="123"/>
      <c r="RML37" s="123"/>
      <c r="RMM37" s="123"/>
      <c r="RMN37" s="123"/>
      <c r="RMO37" s="123"/>
      <c r="RMP37" s="123"/>
      <c r="RMQ37" s="123"/>
      <c r="RMR37" s="123"/>
      <c r="RMS37" s="123"/>
      <c r="RMT37" s="123"/>
      <c r="RMU37" s="123"/>
      <c r="RMV37" s="123"/>
      <c r="RMW37" s="123"/>
      <c r="RMX37" s="123"/>
      <c r="RMY37" s="123"/>
      <c r="RMZ37" s="123"/>
      <c r="RNA37" s="123"/>
      <c r="RNB37" s="123"/>
      <c r="RNC37" s="123"/>
      <c r="RND37" s="123"/>
      <c r="RNE37" s="123"/>
      <c r="RNF37" s="123"/>
      <c r="RNG37" s="123"/>
      <c r="RNH37" s="123"/>
      <c r="RNI37" s="123"/>
      <c r="RNJ37" s="123"/>
      <c r="RNK37" s="123"/>
      <c r="RNL37" s="123"/>
      <c r="RNM37" s="123"/>
      <c r="RNN37" s="123"/>
      <c r="RNO37" s="123"/>
      <c r="RNP37" s="123"/>
      <c r="RNQ37" s="123"/>
      <c r="RNR37" s="123"/>
      <c r="RNS37" s="123"/>
      <c r="RNT37" s="123"/>
      <c r="RNU37" s="123"/>
      <c r="RNV37" s="123"/>
      <c r="RNW37" s="123"/>
      <c r="RNX37" s="123"/>
      <c r="RNY37" s="123"/>
      <c r="RNZ37" s="123"/>
      <c r="ROA37" s="123"/>
      <c r="ROB37" s="123"/>
      <c r="ROC37" s="123"/>
      <c r="ROD37" s="123"/>
      <c r="ROE37" s="123"/>
      <c r="ROF37" s="123"/>
      <c r="ROG37" s="123"/>
      <c r="ROH37" s="123"/>
      <c r="ROI37" s="123"/>
      <c r="ROJ37" s="123"/>
      <c r="ROK37" s="123"/>
      <c r="ROL37" s="123"/>
      <c r="ROM37" s="123"/>
      <c r="RON37" s="123"/>
      <c r="ROO37" s="123"/>
      <c r="ROP37" s="123"/>
      <c r="ROQ37" s="123"/>
      <c r="ROR37" s="123"/>
      <c r="ROS37" s="123"/>
      <c r="ROT37" s="123"/>
      <c r="ROU37" s="123"/>
      <c r="ROV37" s="123"/>
      <c r="ROW37" s="123"/>
      <c r="ROX37" s="123"/>
      <c r="ROY37" s="123"/>
      <c r="ROZ37" s="123"/>
      <c r="RPA37" s="123"/>
      <c r="RPB37" s="123"/>
      <c r="RPC37" s="123"/>
      <c r="RPD37" s="123"/>
      <c r="RPE37" s="123"/>
      <c r="RPF37" s="123"/>
      <c r="RPG37" s="123"/>
      <c r="RPH37" s="123"/>
      <c r="RPI37" s="123"/>
      <c r="RPJ37" s="123"/>
      <c r="RPK37" s="123"/>
      <c r="RPL37" s="123"/>
      <c r="RPM37" s="123"/>
      <c r="RPN37" s="123"/>
      <c r="RPO37" s="123"/>
      <c r="RPP37" s="123"/>
      <c r="RPQ37" s="123"/>
      <c r="RPR37" s="123"/>
      <c r="RPS37" s="123"/>
      <c r="RPT37" s="123"/>
      <c r="RPU37" s="123"/>
      <c r="RPV37" s="123"/>
      <c r="RPW37" s="123"/>
      <c r="RPX37" s="123"/>
      <c r="RPY37" s="123"/>
      <c r="RPZ37" s="123"/>
      <c r="RQA37" s="123"/>
      <c r="RQB37" s="123"/>
      <c r="RQC37" s="123"/>
      <c r="RQD37" s="123"/>
      <c r="RQE37" s="123"/>
      <c r="RQF37" s="123"/>
      <c r="RQG37" s="123"/>
      <c r="RQH37" s="123"/>
      <c r="RQI37" s="123"/>
      <c r="RQJ37" s="123"/>
      <c r="RQK37" s="123"/>
      <c r="RQL37" s="123"/>
      <c r="RQM37" s="123"/>
      <c r="RQN37" s="123"/>
      <c r="RQO37" s="123"/>
      <c r="RQP37" s="123"/>
      <c r="RQQ37" s="123"/>
      <c r="RQR37" s="123"/>
      <c r="RQS37" s="123"/>
      <c r="RQT37" s="123"/>
      <c r="RQU37" s="123"/>
      <c r="RQV37" s="123"/>
      <c r="RQW37" s="123"/>
      <c r="RQX37" s="123"/>
      <c r="RQY37" s="123"/>
      <c r="RQZ37" s="123"/>
      <c r="RRA37" s="123"/>
      <c r="RRB37" s="123"/>
      <c r="RRC37" s="123"/>
      <c r="RRD37" s="123"/>
      <c r="RRE37" s="123"/>
      <c r="RRF37" s="123"/>
      <c r="RRG37" s="123"/>
      <c r="RRH37" s="123"/>
      <c r="RRI37" s="123"/>
      <c r="RRJ37" s="123"/>
      <c r="RRK37" s="123"/>
      <c r="RRL37" s="123"/>
      <c r="RRM37" s="123"/>
      <c r="RRN37" s="123"/>
      <c r="RRO37" s="123"/>
      <c r="RRP37" s="123"/>
      <c r="RRQ37" s="123"/>
      <c r="RRR37" s="123"/>
      <c r="RRS37" s="123"/>
      <c r="RRT37" s="123"/>
      <c r="RRU37" s="123"/>
      <c r="RRV37" s="123"/>
      <c r="RRW37" s="123"/>
      <c r="RRX37" s="123"/>
      <c r="RRY37" s="123"/>
      <c r="RRZ37" s="123"/>
      <c r="RSA37" s="123"/>
      <c r="RSB37" s="123"/>
      <c r="RSC37" s="123"/>
      <c r="RSD37" s="123"/>
      <c r="RSE37" s="123"/>
      <c r="RSF37" s="123"/>
      <c r="RSG37" s="123"/>
      <c r="RSH37" s="123"/>
      <c r="RSI37" s="123"/>
      <c r="RSJ37" s="123"/>
      <c r="RSK37" s="123"/>
      <c r="RSL37" s="123"/>
      <c r="RSM37" s="123"/>
      <c r="RSN37" s="123"/>
      <c r="RSO37" s="123"/>
      <c r="RSP37" s="123"/>
      <c r="RSQ37" s="123"/>
      <c r="RSR37" s="123"/>
      <c r="RSS37" s="123"/>
      <c r="RST37" s="123"/>
      <c r="RSU37" s="123"/>
      <c r="RSV37" s="123"/>
      <c r="RSW37" s="123"/>
      <c r="RSX37" s="123"/>
      <c r="RSY37" s="123"/>
      <c r="RSZ37" s="123"/>
      <c r="RTA37" s="123"/>
      <c r="RTB37" s="123"/>
      <c r="RTC37" s="123"/>
      <c r="RTD37" s="123"/>
      <c r="RTE37" s="123"/>
      <c r="RTF37" s="123"/>
      <c r="RTG37" s="123"/>
      <c r="RTH37" s="123"/>
      <c r="RTI37" s="123"/>
      <c r="RTJ37" s="123"/>
      <c r="RTK37" s="123"/>
      <c r="RTL37" s="123"/>
      <c r="RTM37" s="123"/>
      <c r="RTN37" s="123"/>
      <c r="RTO37" s="123"/>
      <c r="RTP37" s="123"/>
      <c r="RTQ37" s="123"/>
      <c r="RTR37" s="123"/>
      <c r="RTS37" s="123"/>
      <c r="RTT37" s="123"/>
      <c r="RTU37" s="123"/>
      <c r="RTV37" s="123"/>
      <c r="RTW37" s="123"/>
      <c r="RTX37" s="123"/>
      <c r="RTY37" s="123"/>
      <c r="RTZ37" s="123"/>
      <c r="RUA37" s="123"/>
      <c r="RUB37" s="123"/>
      <c r="RUC37" s="123"/>
      <c r="RUD37" s="123"/>
      <c r="RUE37" s="123"/>
      <c r="RUF37" s="123"/>
      <c r="RUG37" s="123"/>
      <c r="RUH37" s="123"/>
      <c r="RUI37" s="123"/>
      <c r="RUJ37" s="123"/>
      <c r="RUK37" s="123"/>
      <c r="RUL37" s="123"/>
      <c r="RUM37" s="123"/>
      <c r="RUN37" s="123"/>
      <c r="RUO37" s="123"/>
      <c r="RUP37" s="123"/>
      <c r="RUQ37" s="123"/>
      <c r="RUR37" s="123"/>
      <c r="RUS37" s="123"/>
      <c r="RUT37" s="123"/>
      <c r="RUU37" s="123"/>
      <c r="RUV37" s="123"/>
      <c r="RUW37" s="123"/>
      <c r="RUX37" s="123"/>
      <c r="RUY37" s="123"/>
      <c r="RUZ37" s="123"/>
      <c r="RVA37" s="123"/>
      <c r="RVB37" s="123"/>
      <c r="RVC37" s="123"/>
      <c r="RVD37" s="123"/>
      <c r="RVE37" s="123"/>
      <c r="RVF37" s="123"/>
      <c r="RVG37" s="123"/>
      <c r="RVH37" s="123"/>
      <c r="RVI37" s="123"/>
      <c r="RVJ37" s="123"/>
      <c r="RVK37" s="123"/>
      <c r="RVL37" s="123"/>
      <c r="RVM37" s="123"/>
      <c r="RVN37" s="123"/>
      <c r="RVO37" s="123"/>
      <c r="RVP37" s="123"/>
      <c r="RVQ37" s="123"/>
      <c r="RVR37" s="123"/>
      <c r="RVS37" s="123"/>
      <c r="RVT37" s="123"/>
      <c r="RVU37" s="123"/>
      <c r="RVV37" s="123"/>
      <c r="RVW37" s="123"/>
      <c r="RVX37" s="123"/>
      <c r="RVY37" s="123"/>
      <c r="RVZ37" s="123"/>
      <c r="RWA37" s="123"/>
      <c r="RWB37" s="123"/>
      <c r="RWC37" s="123"/>
      <c r="RWD37" s="123"/>
      <c r="RWE37" s="123"/>
      <c r="RWF37" s="123"/>
      <c r="RWG37" s="123"/>
      <c r="RWH37" s="123"/>
      <c r="RWI37" s="123"/>
      <c r="RWJ37" s="123"/>
      <c r="RWK37" s="123"/>
      <c r="RWL37" s="123"/>
      <c r="RWM37" s="123"/>
      <c r="RWN37" s="123"/>
      <c r="RWO37" s="123"/>
      <c r="RWP37" s="123"/>
      <c r="RWQ37" s="123"/>
      <c r="RWR37" s="123"/>
      <c r="RWS37" s="123"/>
      <c r="RWT37" s="123"/>
      <c r="RWU37" s="123"/>
      <c r="RWV37" s="123"/>
      <c r="RWW37" s="123"/>
      <c r="RWX37" s="123"/>
      <c r="RWY37" s="123"/>
      <c r="RWZ37" s="123"/>
      <c r="RXA37" s="123"/>
      <c r="RXB37" s="123"/>
      <c r="RXC37" s="123"/>
      <c r="RXD37" s="123"/>
      <c r="RXE37" s="123"/>
      <c r="RXF37" s="123"/>
      <c r="RXG37" s="123"/>
      <c r="RXH37" s="123"/>
      <c r="RXI37" s="123"/>
      <c r="RXJ37" s="123"/>
      <c r="RXK37" s="123"/>
      <c r="RXL37" s="123"/>
      <c r="RXM37" s="123"/>
      <c r="RXN37" s="123"/>
      <c r="RXO37" s="123"/>
      <c r="RXP37" s="123"/>
      <c r="RXQ37" s="123"/>
      <c r="RXR37" s="123"/>
      <c r="RXS37" s="123"/>
      <c r="RXT37" s="123"/>
      <c r="RXU37" s="123"/>
      <c r="RXV37" s="123"/>
      <c r="RXW37" s="123"/>
      <c r="RXX37" s="123"/>
      <c r="RXY37" s="123"/>
      <c r="RXZ37" s="123"/>
      <c r="RYA37" s="123"/>
      <c r="RYB37" s="123"/>
      <c r="RYC37" s="123"/>
      <c r="RYD37" s="123"/>
      <c r="RYE37" s="123"/>
      <c r="RYF37" s="123"/>
      <c r="RYG37" s="123"/>
      <c r="RYH37" s="123"/>
      <c r="RYI37" s="123"/>
      <c r="RYJ37" s="123"/>
      <c r="RYK37" s="123"/>
      <c r="RYL37" s="123"/>
      <c r="RYM37" s="123"/>
      <c r="RYN37" s="123"/>
      <c r="RYO37" s="123"/>
      <c r="RYP37" s="123"/>
      <c r="RYQ37" s="123"/>
      <c r="RYR37" s="123"/>
      <c r="RYS37" s="123"/>
      <c r="RYT37" s="123"/>
      <c r="RYU37" s="123"/>
      <c r="RYV37" s="123"/>
      <c r="RYW37" s="123"/>
      <c r="RYX37" s="123"/>
      <c r="RYY37" s="123"/>
      <c r="RYZ37" s="123"/>
      <c r="RZA37" s="123"/>
      <c r="RZB37" s="123"/>
      <c r="RZC37" s="123"/>
      <c r="RZD37" s="123"/>
      <c r="RZE37" s="123"/>
      <c r="RZF37" s="123"/>
      <c r="RZG37" s="123"/>
      <c r="RZH37" s="123"/>
      <c r="RZI37" s="123"/>
      <c r="RZJ37" s="123"/>
      <c r="RZK37" s="123"/>
      <c r="RZL37" s="123"/>
      <c r="RZM37" s="123"/>
      <c r="RZN37" s="123"/>
      <c r="RZO37" s="123"/>
      <c r="RZP37" s="123"/>
      <c r="RZQ37" s="123"/>
      <c r="RZR37" s="123"/>
      <c r="RZS37" s="123"/>
      <c r="RZT37" s="123"/>
      <c r="RZU37" s="123"/>
      <c r="RZV37" s="123"/>
      <c r="RZW37" s="123"/>
      <c r="RZX37" s="123"/>
      <c r="RZY37" s="123"/>
      <c r="RZZ37" s="123"/>
      <c r="SAA37" s="123"/>
      <c r="SAB37" s="123"/>
      <c r="SAC37" s="123"/>
      <c r="SAD37" s="123"/>
      <c r="SAE37" s="123"/>
      <c r="SAF37" s="123"/>
      <c r="SAG37" s="123"/>
      <c r="SAH37" s="123"/>
      <c r="SAI37" s="123"/>
      <c r="SAJ37" s="123"/>
      <c r="SAK37" s="123"/>
      <c r="SAL37" s="123"/>
      <c r="SAM37" s="123"/>
      <c r="SAN37" s="123"/>
      <c r="SAO37" s="123"/>
      <c r="SAP37" s="123"/>
      <c r="SAQ37" s="123"/>
      <c r="SAR37" s="123"/>
      <c r="SAS37" s="123"/>
      <c r="SAT37" s="123"/>
      <c r="SAU37" s="123"/>
      <c r="SAV37" s="123"/>
      <c r="SAW37" s="123"/>
      <c r="SAX37" s="123"/>
      <c r="SAY37" s="123"/>
      <c r="SAZ37" s="123"/>
      <c r="SBA37" s="123"/>
      <c r="SBB37" s="123"/>
      <c r="SBC37" s="123"/>
      <c r="SBD37" s="123"/>
      <c r="SBE37" s="123"/>
      <c r="SBF37" s="123"/>
      <c r="SBG37" s="123"/>
      <c r="SBH37" s="123"/>
      <c r="SBI37" s="123"/>
      <c r="SBJ37" s="123"/>
      <c r="SBK37" s="123"/>
      <c r="SBL37" s="123"/>
      <c r="SBM37" s="123"/>
      <c r="SBN37" s="123"/>
      <c r="SBO37" s="123"/>
      <c r="SBP37" s="123"/>
      <c r="SBQ37" s="123"/>
      <c r="SBR37" s="123"/>
      <c r="SBS37" s="123"/>
      <c r="SBT37" s="123"/>
      <c r="SBU37" s="123"/>
      <c r="SBV37" s="123"/>
      <c r="SBW37" s="123"/>
      <c r="SBX37" s="123"/>
      <c r="SBY37" s="123"/>
      <c r="SBZ37" s="123"/>
      <c r="SCA37" s="123"/>
      <c r="SCB37" s="123"/>
      <c r="SCC37" s="123"/>
      <c r="SCD37" s="123"/>
      <c r="SCE37" s="123"/>
      <c r="SCF37" s="123"/>
      <c r="SCG37" s="123"/>
      <c r="SCH37" s="123"/>
      <c r="SCI37" s="123"/>
      <c r="SCJ37" s="123"/>
      <c r="SCK37" s="123"/>
      <c r="SCL37" s="123"/>
      <c r="SCM37" s="123"/>
      <c r="SCN37" s="123"/>
      <c r="SCO37" s="123"/>
      <c r="SCP37" s="123"/>
      <c r="SCQ37" s="123"/>
      <c r="SCR37" s="123"/>
      <c r="SCS37" s="123"/>
      <c r="SCT37" s="123"/>
      <c r="SCU37" s="123"/>
      <c r="SCV37" s="123"/>
      <c r="SCW37" s="123"/>
      <c r="SCX37" s="123"/>
      <c r="SCY37" s="123"/>
      <c r="SCZ37" s="123"/>
      <c r="SDA37" s="123"/>
      <c r="SDB37" s="123"/>
      <c r="SDC37" s="123"/>
      <c r="SDD37" s="123"/>
      <c r="SDE37" s="123"/>
      <c r="SDF37" s="123"/>
      <c r="SDG37" s="123"/>
      <c r="SDH37" s="123"/>
      <c r="SDI37" s="123"/>
      <c r="SDJ37" s="123"/>
      <c r="SDK37" s="123"/>
      <c r="SDL37" s="123"/>
      <c r="SDM37" s="123"/>
      <c r="SDN37" s="123"/>
      <c r="SDO37" s="123"/>
      <c r="SDP37" s="123"/>
      <c r="SDQ37" s="123"/>
      <c r="SDR37" s="123"/>
      <c r="SDS37" s="123"/>
      <c r="SDT37" s="123"/>
      <c r="SDU37" s="123"/>
      <c r="SDV37" s="123"/>
      <c r="SDW37" s="123"/>
      <c r="SDX37" s="123"/>
      <c r="SDY37" s="123"/>
      <c r="SDZ37" s="123"/>
      <c r="SEA37" s="123"/>
      <c r="SEB37" s="123"/>
      <c r="SEC37" s="123"/>
      <c r="SED37" s="123"/>
      <c r="SEE37" s="123"/>
      <c r="SEF37" s="123"/>
      <c r="SEG37" s="123"/>
      <c r="SEH37" s="123"/>
      <c r="SEI37" s="123"/>
      <c r="SEJ37" s="123"/>
      <c r="SEK37" s="123"/>
      <c r="SEL37" s="123"/>
      <c r="SEM37" s="123"/>
      <c r="SEN37" s="123"/>
      <c r="SEO37" s="123"/>
      <c r="SEP37" s="123"/>
      <c r="SEQ37" s="123"/>
      <c r="SER37" s="123"/>
      <c r="SES37" s="123"/>
      <c r="SET37" s="123"/>
      <c r="SEU37" s="123"/>
      <c r="SEV37" s="123"/>
      <c r="SEW37" s="123"/>
      <c r="SEX37" s="123"/>
      <c r="SEY37" s="123"/>
      <c r="SEZ37" s="123"/>
      <c r="SFA37" s="123"/>
      <c r="SFB37" s="123"/>
      <c r="SFC37" s="123"/>
      <c r="SFD37" s="123"/>
      <c r="SFE37" s="123"/>
      <c r="SFF37" s="123"/>
      <c r="SFG37" s="123"/>
      <c r="SFH37" s="123"/>
      <c r="SFI37" s="123"/>
      <c r="SFJ37" s="123"/>
      <c r="SFK37" s="123"/>
      <c r="SFL37" s="123"/>
      <c r="SFM37" s="123"/>
      <c r="SFN37" s="123"/>
      <c r="SFO37" s="123"/>
      <c r="SFP37" s="123"/>
      <c r="SFQ37" s="123"/>
      <c r="SFR37" s="123"/>
      <c r="SFS37" s="123"/>
      <c r="SFT37" s="123"/>
      <c r="SFU37" s="123"/>
      <c r="SFV37" s="123"/>
      <c r="SFW37" s="123"/>
      <c r="SFX37" s="123"/>
      <c r="SFY37" s="123"/>
      <c r="SFZ37" s="123"/>
      <c r="SGA37" s="123"/>
      <c r="SGB37" s="123"/>
      <c r="SGC37" s="123"/>
      <c r="SGD37" s="123"/>
      <c r="SGE37" s="123"/>
      <c r="SGF37" s="123"/>
      <c r="SGG37" s="123"/>
      <c r="SGH37" s="123"/>
      <c r="SGI37" s="123"/>
      <c r="SGJ37" s="123"/>
      <c r="SGK37" s="123"/>
      <c r="SGL37" s="123"/>
      <c r="SGM37" s="123"/>
      <c r="SGN37" s="123"/>
      <c r="SGO37" s="123"/>
      <c r="SGP37" s="123"/>
      <c r="SGQ37" s="123"/>
      <c r="SGR37" s="123"/>
      <c r="SGS37" s="123"/>
      <c r="SGT37" s="123"/>
      <c r="SGU37" s="123"/>
      <c r="SGV37" s="123"/>
      <c r="SGW37" s="123"/>
      <c r="SGX37" s="123"/>
      <c r="SGY37" s="123"/>
      <c r="SGZ37" s="123"/>
      <c r="SHA37" s="123"/>
      <c r="SHB37" s="123"/>
      <c r="SHC37" s="123"/>
      <c r="SHD37" s="123"/>
      <c r="SHE37" s="123"/>
      <c r="SHF37" s="123"/>
      <c r="SHG37" s="123"/>
      <c r="SHH37" s="123"/>
      <c r="SHI37" s="123"/>
      <c r="SHJ37" s="123"/>
      <c r="SHK37" s="123"/>
      <c r="SHL37" s="123"/>
      <c r="SHM37" s="123"/>
      <c r="SHN37" s="123"/>
      <c r="SHO37" s="123"/>
      <c r="SHP37" s="123"/>
      <c r="SHQ37" s="123"/>
      <c r="SHR37" s="123"/>
      <c r="SHS37" s="123"/>
      <c r="SHT37" s="123"/>
      <c r="SHU37" s="123"/>
      <c r="SHV37" s="123"/>
      <c r="SHW37" s="123"/>
      <c r="SHX37" s="123"/>
      <c r="SHY37" s="123"/>
      <c r="SHZ37" s="123"/>
      <c r="SIA37" s="123"/>
      <c r="SIB37" s="123"/>
      <c r="SIC37" s="123"/>
      <c r="SID37" s="123"/>
      <c r="SIE37" s="123"/>
      <c r="SIF37" s="123"/>
      <c r="SIG37" s="123"/>
      <c r="SIH37" s="123"/>
      <c r="SII37" s="123"/>
      <c r="SIJ37" s="123"/>
      <c r="SIK37" s="123"/>
      <c r="SIL37" s="123"/>
      <c r="SIM37" s="123"/>
      <c r="SIN37" s="123"/>
      <c r="SIO37" s="123"/>
      <c r="SIP37" s="123"/>
      <c r="SIQ37" s="123"/>
      <c r="SIR37" s="123"/>
      <c r="SIS37" s="123"/>
      <c r="SIT37" s="123"/>
      <c r="SIU37" s="123"/>
      <c r="SIV37" s="123"/>
      <c r="SIW37" s="123"/>
      <c r="SIX37" s="123"/>
      <c r="SIY37" s="123"/>
      <c r="SIZ37" s="123"/>
      <c r="SJA37" s="123"/>
      <c r="SJB37" s="123"/>
      <c r="SJC37" s="123"/>
      <c r="SJD37" s="123"/>
      <c r="SJE37" s="123"/>
      <c r="SJF37" s="123"/>
      <c r="SJG37" s="123"/>
      <c r="SJH37" s="123"/>
      <c r="SJI37" s="123"/>
      <c r="SJJ37" s="123"/>
      <c r="SJK37" s="123"/>
      <c r="SJL37" s="123"/>
      <c r="SJM37" s="123"/>
      <c r="SJN37" s="123"/>
      <c r="SJO37" s="123"/>
      <c r="SJP37" s="123"/>
      <c r="SJQ37" s="123"/>
      <c r="SJR37" s="123"/>
      <c r="SJS37" s="123"/>
      <c r="SJT37" s="123"/>
      <c r="SJU37" s="123"/>
      <c r="SJV37" s="123"/>
      <c r="SJW37" s="123"/>
      <c r="SJX37" s="123"/>
      <c r="SJY37" s="123"/>
      <c r="SJZ37" s="123"/>
      <c r="SKA37" s="123"/>
      <c r="SKB37" s="123"/>
      <c r="SKC37" s="123"/>
      <c r="SKD37" s="123"/>
      <c r="SKE37" s="123"/>
      <c r="SKF37" s="123"/>
      <c r="SKG37" s="123"/>
      <c r="SKH37" s="123"/>
      <c r="SKI37" s="123"/>
      <c r="SKJ37" s="123"/>
      <c r="SKK37" s="123"/>
      <c r="SKL37" s="123"/>
      <c r="SKM37" s="123"/>
      <c r="SKN37" s="123"/>
      <c r="SKO37" s="123"/>
      <c r="SKP37" s="123"/>
      <c r="SKQ37" s="123"/>
      <c r="SKR37" s="123"/>
      <c r="SKS37" s="123"/>
      <c r="SKT37" s="123"/>
      <c r="SKU37" s="123"/>
      <c r="SKV37" s="123"/>
      <c r="SKW37" s="123"/>
      <c r="SKX37" s="123"/>
      <c r="SKY37" s="123"/>
      <c r="SKZ37" s="123"/>
      <c r="SLA37" s="123"/>
      <c r="SLB37" s="123"/>
      <c r="SLC37" s="123"/>
      <c r="SLD37" s="123"/>
      <c r="SLE37" s="123"/>
      <c r="SLF37" s="123"/>
      <c r="SLG37" s="123"/>
      <c r="SLH37" s="123"/>
      <c r="SLI37" s="123"/>
      <c r="SLJ37" s="123"/>
      <c r="SLK37" s="123"/>
      <c r="SLL37" s="123"/>
      <c r="SLM37" s="123"/>
      <c r="SLN37" s="123"/>
      <c r="SLO37" s="123"/>
      <c r="SLP37" s="123"/>
      <c r="SLQ37" s="123"/>
      <c r="SLR37" s="123"/>
      <c r="SLS37" s="123"/>
      <c r="SLT37" s="123"/>
      <c r="SLU37" s="123"/>
      <c r="SLV37" s="123"/>
      <c r="SLW37" s="123"/>
      <c r="SLX37" s="123"/>
      <c r="SLY37" s="123"/>
      <c r="SLZ37" s="123"/>
      <c r="SMA37" s="123"/>
      <c r="SMB37" s="123"/>
      <c r="SMC37" s="123"/>
      <c r="SMD37" s="123"/>
      <c r="SME37" s="123"/>
      <c r="SMF37" s="123"/>
      <c r="SMG37" s="123"/>
      <c r="SMH37" s="123"/>
      <c r="SMI37" s="123"/>
      <c r="SMJ37" s="123"/>
      <c r="SMK37" s="123"/>
      <c r="SML37" s="123"/>
      <c r="SMM37" s="123"/>
      <c r="SMN37" s="123"/>
      <c r="SMO37" s="123"/>
      <c r="SMP37" s="123"/>
      <c r="SMQ37" s="123"/>
      <c r="SMR37" s="123"/>
      <c r="SMS37" s="123"/>
      <c r="SMT37" s="123"/>
      <c r="SMU37" s="123"/>
      <c r="SMV37" s="123"/>
      <c r="SMW37" s="123"/>
      <c r="SMX37" s="123"/>
      <c r="SMY37" s="123"/>
      <c r="SMZ37" s="123"/>
      <c r="SNA37" s="123"/>
      <c r="SNB37" s="123"/>
      <c r="SNC37" s="123"/>
      <c r="SND37" s="123"/>
      <c r="SNE37" s="123"/>
      <c r="SNF37" s="123"/>
      <c r="SNG37" s="123"/>
      <c r="SNH37" s="123"/>
      <c r="SNI37" s="123"/>
      <c r="SNJ37" s="123"/>
      <c r="SNK37" s="123"/>
      <c r="SNL37" s="123"/>
      <c r="SNM37" s="123"/>
      <c r="SNN37" s="123"/>
      <c r="SNO37" s="123"/>
      <c r="SNP37" s="123"/>
      <c r="SNQ37" s="123"/>
      <c r="SNR37" s="123"/>
      <c r="SNS37" s="123"/>
      <c r="SNT37" s="123"/>
      <c r="SNU37" s="123"/>
      <c r="SNV37" s="123"/>
      <c r="SNW37" s="123"/>
      <c r="SNX37" s="123"/>
      <c r="SNY37" s="123"/>
      <c r="SNZ37" s="123"/>
      <c r="SOA37" s="123"/>
      <c r="SOB37" s="123"/>
      <c r="SOC37" s="123"/>
      <c r="SOD37" s="123"/>
      <c r="SOE37" s="123"/>
      <c r="SOF37" s="123"/>
      <c r="SOG37" s="123"/>
      <c r="SOH37" s="123"/>
      <c r="SOI37" s="123"/>
      <c r="SOJ37" s="123"/>
      <c r="SOK37" s="123"/>
      <c r="SOL37" s="123"/>
      <c r="SOM37" s="123"/>
      <c r="SON37" s="123"/>
      <c r="SOO37" s="123"/>
      <c r="SOP37" s="123"/>
      <c r="SOQ37" s="123"/>
      <c r="SOR37" s="123"/>
      <c r="SOS37" s="123"/>
      <c r="SOT37" s="123"/>
      <c r="SOU37" s="123"/>
      <c r="SOV37" s="123"/>
      <c r="SOW37" s="123"/>
      <c r="SOX37" s="123"/>
      <c r="SOY37" s="123"/>
      <c r="SOZ37" s="123"/>
      <c r="SPA37" s="123"/>
      <c r="SPB37" s="123"/>
      <c r="SPC37" s="123"/>
      <c r="SPD37" s="123"/>
      <c r="SPE37" s="123"/>
      <c r="SPF37" s="123"/>
      <c r="SPG37" s="123"/>
      <c r="SPH37" s="123"/>
      <c r="SPI37" s="123"/>
      <c r="SPJ37" s="123"/>
      <c r="SPK37" s="123"/>
      <c r="SPL37" s="123"/>
      <c r="SPM37" s="123"/>
      <c r="SPN37" s="123"/>
      <c r="SPO37" s="123"/>
      <c r="SPP37" s="123"/>
      <c r="SPQ37" s="123"/>
      <c r="SPR37" s="123"/>
      <c r="SPS37" s="123"/>
      <c r="SPT37" s="123"/>
      <c r="SPU37" s="123"/>
      <c r="SPV37" s="123"/>
      <c r="SPW37" s="123"/>
      <c r="SPX37" s="123"/>
      <c r="SPY37" s="123"/>
      <c r="SPZ37" s="123"/>
      <c r="SQA37" s="123"/>
      <c r="SQB37" s="123"/>
      <c r="SQC37" s="123"/>
      <c r="SQD37" s="123"/>
      <c r="SQE37" s="123"/>
      <c r="SQF37" s="123"/>
      <c r="SQG37" s="123"/>
      <c r="SQH37" s="123"/>
      <c r="SQI37" s="123"/>
      <c r="SQJ37" s="123"/>
      <c r="SQK37" s="123"/>
      <c r="SQL37" s="123"/>
      <c r="SQM37" s="123"/>
      <c r="SQN37" s="123"/>
      <c r="SQO37" s="123"/>
      <c r="SQP37" s="123"/>
      <c r="SQQ37" s="123"/>
      <c r="SQR37" s="123"/>
      <c r="SQS37" s="123"/>
      <c r="SQT37" s="123"/>
      <c r="SQU37" s="123"/>
      <c r="SQV37" s="123"/>
      <c r="SQW37" s="123"/>
      <c r="SQX37" s="123"/>
      <c r="SQY37" s="123"/>
      <c r="SQZ37" s="123"/>
      <c r="SRA37" s="123"/>
      <c r="SRB37" s="123"/>
      <c r="SRC37" s="123"/>
      <c r="SRD37" s="123"/>
      <c r="SRE37" s="123"/>
      <c r="SRF37" s="123"/>
      <c r="SRG37" s="123"/>
      <c r="SRH37" s="123"/>
      <c r="SRI37" s="123"/>
      <c r="SRJ37" s="123"/>
      <c r="SRK37" s="123"/>
      <c r="SRL37" s="123"/>
      <c r="SRM37" s="123"/>
      <c r="SRN37" s="123"/>
      <c r="SRO37" s="123"/>
      <c r="SRP37" s="123"/>
      <c r="SRQ37" s="123"/>
      <c r="SRR37" s="123"/>
      <c r="SRS37" s="123"/>
      <c r="SRT37" s="123"/>
      <c r="SRU37" s="123"/>
      <c r="SRV37" s="123"/>
      <c r="SRW37" s="123"/>
      <c r="SRX37" s="123"/>
      <c r="SRY37" s="123"/>
      <c r="SRZ37" s="123"/>
      <c r="SSA37" s="123"/>
      <c r="SSB37" s="123"/>
      <c r="SSC37" s="123"/>
      <c r="SSD37" s="123"/>
      <c r="SSE37" s="123"/>
      <c r="SSF37" s="123"/>
      <c r="SSG37" s="123"/>
      <c r="SSH37" s="123"/>
      <c r="SSI37" s="123"/>
      <c r="SSJ37" s="123"/>
      <c r="SSK37" s="123"/>
      <c r="SSL37" s="123"/>
      <c r="SSM37" s="123"/>
      <c r="SSN37" s="123"/>
      <c r="SSO37" s="123"/>
      <c r="SSP37" s="123"/>
      <c r="SSQ37" s="123"/>
      <c r="SSR37" s="123"/>
      <c r="SSS37" s="123"/>
      <c r="SST37" s="123"/>
      <c r="SSU37" s="123"/>
      <c r="SSV37" s="123"/>
      <c r="SSW37" s="123"/>
      <c r="SSX37" s="123"/>
      <c r="SSY37" s="123"/>
      <c r="SSZ37" s="123"/>
      <c r="STA37" s="123"/>
      <c r="STB37" s="123"/>
      <c r="STC37" s="123"/>
      <c r="STD37" s="123"/>
      <c r="STE37" s="123"/>
      <c r="STF37" s="123"/>
      <c r="STG37" s="123"/>
      <c r="STH37" s="123"/>
      <c r="STI37" s="123"/>
      <c r="STJ37" s="123"/>
      <c r="STK37" s="123"/>
      <c r="STL37" s="123"/>
      <c r="STM37" s="123"/>
      <c r="STN37" s="123"/>
      <c r="STO37" s="123"/>
      <c r="STP37" s="123"/>
      <c r="STQ37" s="123"/>
      <c r="STR37" s="123"/>
      <c r="STS37" s="123"/>
      <c r="STT37" s="123"/>
      <c r="STU37" s="123"/>
      <c r="STV37" s="123"/>
      <c r="STW37" s="123"/>
      <c r="STX37" s="123"/>
      <c r="STY37" s="123"/>
      <c r="STZ37" s="123"/>
      <c r="SUA37" s="123"/>
      <c r="SUB37" s="123"/>
      <c r="SUC37" s="123"/>
      <c r="SUD37" s="123"/>
      <c r="SUE37" s="123"/>
      <c r="SUF37" s="123"/>
      <c r="SUG37" s="123"/>
      <c r="SUH37" s="123"/>
      <c r="SUI37" s="123"/>
      <c r="SUJ37" s="123"/>
      <c r="SUK37" s="123"/>
      <c r="SUL37" s="123"/>
      <c r="SUM37" s="123"/>
      <c r="SUN37" s="123"/>
      <c r="SUO37" s="123"/>
      <c r="SUP37" s="123"/>
      <c r="SUQ37" s="123"/>
      <c r="SUR37" s="123"/>
      <c r="SUS37" s="123"/>
      <c r="SUT37" s="123"/>
      <c r="SUU37" s="123"/>
      <c r="SUV37" s="123"/>
      <c r="SUW37" s="123"/>
      <c r="SUX37" s="123"/>
      <c r="SUY37" s="123"/>
      <c r="SUZ37" s="123"/>
      <c r="SVA37" s="123"/>
      <c r="SVB37" s="123"/>
      <c r="SVC37" s="123"/>
      <c r="SVD37" s="123"/>
      <c r="SVE37" s="123"/>
      <c r="SVF37" s="123"/>
      <c r="SVG37" s="123"/>
      <c r="SVH37" s="123"/>
      <c r="SVI37" s="123"/>
      <c r="SVJ37" s="123"/>
      <c r="SVK37" s="123"/>
      <c r="SVL37" s="123"/>
      <c r="SVM37" s="123"/>
      <c r="SVN37" s="123"/>
      <c r="SVO37" s="123"/>
      <c r="SVP37" s="123"/>
      <c r="SVQ37" s="123"/>
      <c r="SVR37" s="123"/>
      <c r="SVS37" s="123"/>
      <c r="SVT37" s="123"/>
      <c r="SVU37" s="123"/>
      <c r="SVV37" s="123"/>
      <c r="SVW37" s="123"/>
      <c r="SVX37" s="123"/>
      <c r="SVY37" s="123"/>
      <c r="SVZ37" s="123"/>
      <c r="SWA37" s="123"/>
      <c r="SWB37" s="123"/>
      <c r="SWC37" s="123"/>
      <c r="SWD37" s="123"/>
      <c r="SWE37" s="123"/>
      <c r="SWF37" s="123"/>
      <c r="SWG37" s="123"/>
      <c r="SWH37" s="123"/>
      <c r="SWI37" s="123"/>
      <c r="SWJ37" s="123"/>
      <c r="SWK37" s="123"/>
      <c r="SWL37" s="123"/>
      <c r="SWM37" s="123"/>
      <c r="SWN37" s="123"/>
      <c r="SWO37" s="123"/>
      <c r="SWP37" s="123"/>
      <c r="SWQ37" s="123"/>
      <c r="SWR37" s="123"/>
      <c r="SWS37" s="123"/>
      <c r="SWT37" s="123"/>
      <c r="SWU37" s="123"/>
      <c r="SWV37" s="123"/>
      <c r="SWW37" s="123"/>
      <c r="SWX37" s="123"/>
      <c r="SWY37" s="123"/>
      <c r="SWZ37" s="123"/>
      <c r="SXA37" s="123"/>
      <c r="SXB37" s="123"/>
      <c r="SXC37" s="123"/>
      <c r="SXD37" s="123"/>
      <c r="SXE37" s="123"/>
      <c r="SXF37" s="123"/>
      <c r="SXG37" s="123"/>
      <c r="SXH37" s="123"/>
      <c r="SXI37" s="123"/>
      <c r="SXJ37" s="123"/>
      <c r="SXK37" s="123"/>
      <c r="SXL37" s="123"/>
      <c r="SXM37" s="123"/>
      <c r="SXN37" s="123"/>
      <c r="SXO37" s="123"/>
      <c r="SXP37" s="123"/>
      <c r="SXQ37" s="123"/>
      <c r="SXR37" s="123"/>
      <c r="SXS37" s="123"/>
      <c r="SXT37" s="123"/>
      <c r="SXU37" s="123"/>
      <c r="SXV37" s="123"/>
      <c r="SXW37" s="123"/>
      <c r="SXX37" s="123"/>
      <c r="SXY37" s="123"/>
      <c r="SXZ37" s="123"/>
      <c r="SYA37" s="123"/>
      <c r="SYB37" s="123"/>
      <c r="SYC37" s="123"/>
      <c r="SYD37" s="123"/>
      <c r="SYE37" s="123"/>
      <c r="SYF37" s="123"/>
      <c r="SYG37" s="123"/>
      <c r="SYH37" s="123"/>
      <c r="SYI37" s="123"/>
      <c r="SYJ37" s="123"/>
      <c r="SYK37" s="123"/>
      <c r="SYL37" s="123"/>
      <c r="SYM37" s="123"/>
      <c r="SYN37" s="123"/>
      <c r="SYO37" s="123"/>
      <c r="SYP37" s="123"/>
      <c r="SYQ37" s="123"/>
      <c r="SYR37" s="123"/>
      <c r="SYS37" s="123"/>
      <c r="SYT37" s="123"/>
      <c r="SYU37" s="123"/>
      <c r="SYV37" s="123"/>
      <c r="SYW37" s="123"/>
      <c r="SYX37" s="123"/>
      <c r="SYY37" s="123"/>
      <c r="SYZ37" s="123"/>
      <c r="SZA37" s="123"/>
      <c r="SZB37" s="123"/>
      <c r="SZC37" s="123"/>
      <c r="SZD37" s="123"/>
      <c r="SZE37" s="123"/>
      <c r="SZF37" s="123"/>
      <c r="SZG37" s="123"/>
      <c r="SZH37" s="123"/>
      <c r="SZI37" s="123"/>
      <c r="SZJ37" s="123"/>
      <c r="SZK37" s="123"/>
      <c r="SZL37" s="123"/>
      <c r="SZM37" s="123"/>
      <c r="SZN37" s="123"/>
      <c r="SZO37" s="123"/>
      <c r="SZP37" s="123"/>
      <c r="SZQ37" s="123"/>
      <c r="SZR37" s="123"/>
      <c r="SZS37" s="123"/>
      <c r="SZT37" s="123"/>
      <c r="SZU37" s="123"/>
      <c r="SZV37" s="123"/>
      <c r="SZW37" s="123"/>
      <c r="SZX37" s="123"/>
      <c r="SZY37" s="123"/>
      <c r="SZZ37" s="123"/>
      <c r="TAA37" s="123"/>
      <c r="TAB37" s="123"/>
      <c r="TAC37" s="123"/>
      <c r="TAD37" s="123"/>
      <c r="TAE37" s="123"/>
      <c r="TAF37" s="123"/>
      <c r="TAG37" s="123"/>
      <c r="TAH37" s="123"/>
      <c r="TAI37" s="123"/>
      <c r="TAJ37" s="123"/>
      <c r="TAK37" s="123"/>
      <c r="TAL37" s="123"/>
      <c r="TAM37" s="123"/>
      <c r="TAN37" s="123"/>
      <c r="TAO37" s="123"/>
      <c r="TAP37" s="123"/>
      <c r="TAQ37" s="123"/>
      <c r="TAR37" s="123"/>
      <c r="TAS37" s="123"/>
      <c r="TAT37" s="123"/>
      <c r="TAU37" s="123"/>
      <c r="TAV37" s="123"/>
      <c r="TAW37" s="123"/>
      <c r="TAX37" s="123"/>
      <c r="TAY37" s="123"/>
      <c r="TAZ37" s="123"/>
      <c r="TBA37" s="123"/>
      <c r="TBB37" s="123"/>
      <c r="TBC37" s="123"/>
      <c r="TBD37" s="123"/>
      <c r="TBE37" s="123"/>
      <c r="TBF37" s="123"/>
      <c r="TBG37" s="123"/>
      <c r="TBH37" s="123"/>
      <c r="TBI37" s="123"/>
      <c r="TBJ37" s="123"/>
      <c r="TBK37" s="123"/>
      <c r="TBL37" s="123"/>
      <c r="TBM37" s="123"/>
      <c r="TBN37" s="123"/>
      <c r="TBO37" s="123"/>
      <c r="TBP37" s="123"/>
      <c r="TBQ37" s="123"/>
      <c r="TBR37" s="123"/>
      <c r="TBS37" s="123"/>
      <c r="TBT37" s="123"/>
      <c r="TBU37" s="123"/>
      <c r="TBV37" s="123"/>
      <c r="TBW37" s="123"/>
      <c r="TBX37" s="123"/>
      <c r="TBY37" s="123"/>
      <c r="TBZ37" s="123"/>
      <c r="TCA37" s="123"/>
      <c r="TCB37" s="123"/>
      <c r="TCC37" s="123"/>
      <c r="TCD37" s="123"/>
      <c r="TCE37" s="123"/>
      <c r="TCF37" s="123"/>
      <c r="TCG37" s="123"/>
      <c r="TCH37" s="123"/>
      <c r="TCI37" s="123"/>
      <c r="TCJ37" s="123"/>
      <c r="TCK37" s="123"/>
      <c r="TCL37" s="123"/>
      <c r="TCM37" s="123"/>
      <c r="TCN37" s="123"/>
      <c r="TCO37" s="123"/>
      <c r="TCP37" s="123"/>
      <c r="TCQ37" s="123"/>
      <c r="TCR37" s="123"/>
      <c r="TCS37" s="123"/>
      <c r="TCT37" s="123"/>
      <c r="TCU37" s="123"/>
      <c r="TCV37" s="123"/>
      <c r="TCW37" s="123"/>
      <c r="TCX37" s="123"/>
      <c r="TCY37" s="123"/>
      <c r="TCZ37" s="123"/>
      <c r="TDA37" s="123"/>
      <c r="TDB37" s="123"/>
      <c r="TDC37" s="123"/>
      <c r="TDD37" s="123"/>
      <c r="TDE37" s="123"/>
      <c r="TDF37" s="123"/>
      <c r="TDG37" s="123"/>
      <c r="TDH37" s="123"/>
      <c r="TDI37" s="123"/>
      <c r="TDJ37" s="123"/>
      <c r="TDK37" s="123"/>
      <c r="TDL37" s="123"/>
      <c r="TDM37" s="123"/>
      <c r="TDN37" s="123"/>
      <c r="TDO37" s="123"/>
      <c r="TDP37" s="123"/>
      <c r="TDQ37" s="123"/>
      <c r="TDR37" s="123"/>
      <c r="TDS37" s="123"/>
      <c r="TDT37" s="123"/>
      <c r="TDU37" s="123"/>
      <c r="TDV37" s="123"/>
      <c r="TDW37" s="123"/>
      <c r="TDX37" s="123"/>
      <c r="TDY37" s="123"/>
      <c r="TDZ37" s="123"/>
      <c r="TEA37" s="123"/>
      <c r="TEB37" s="123"/>
      <c r="TEC37" s="123"/>
      <c r="TED37" s="123"/>
      <c r="TEE37" s="123"/>
      <c r="TEF37" s="123"/>
      <c r="TEG37" s="123"/>
      <c r="TEH37" s="123"/>
      <c r="TEI37" s="123"/>
      <c r="TEJ37" s="123"/>
      <c r="TEK37" s="123"/>
      <c r="TEL37" s="123"/>
      <c r="TEM37" s="123"/>
      <c r="TEN37" s="123"/>
      <c r="TEO37" s="123"/>
      <c r="TEP37" s="123"/>
      <c r="TEQ37" s="123"/>
      <c r="TER37" s="123"/>
      <c r="TES37" s="123"/>
      <c r="TET37" s="123"/>
      <c r="TEU37" s="123"/>
      <c r="TEV37" s="123"/>
      <c r="TEW37" s="123"/>
      <c r="TEX37" s="123"/>
      <c r="TEY37" s="123"/>
      <c r="TEZ37" s="123"/>
      <c r="TFA37" s="123"/>
      <c r="TFB37" s="123"/>
      <c r="TFC37" s="123"/>
      <c r="TFD37" s="123"/>
      <c r="TFE37" s="123"/>
      <c r="TFF37" s="123"/>
      <c r="TFG37" s="123"/>
      <c r="TFH37" s="123"/>
      <c r="TFI37" s="123"/>
      <c r="TFJ37" s="123"/>
      <c r="TFK37" s="123"/>
      <c r="TFL37" s="123"/>
      <c r="TFM37" s="123"/>
      <c r="TFN37" s="123"/>
      <c r="TFO37" s="123"/>
      <c r="TFP37" s="123"/>
      <c r="TFQ37" s="123"/>
      <c r="TFR37" s="123"/>
      <c r="TFS37" s="123"/>
      <c r="TFT37" s="123"/>
      <c r="TFU37" s="123"/>
      <c r="TFV37" s="123"/>
      <c r="TFW37" s="123"/>
      <c r="TFX37" s="123"/>
      <c r="TFY37" s="123"/>
      <c r="TFZ37" s="123"/>
      <c r="TGA37" s="123"/>
      <c r="TGB37" s="123"/>
      <c r="TGC37" s="123"/>
      <c r="TGD37" s="123"/>
      <c r="TGE37" s="123"/>
      <c r="TGF37" s="123"/>
      <c r="TGG37" s="123"/>
      <c r="TGH37" s="123"/>
      <c r="TGI37" s="123"/>
      <c r="TGJ37" s="123"/>
      <c r="TGK37" s="123"/>
      <c r="TGL37" s="123"/>
      <c r="TGM37" s="123"/>
      <c r="TGN37" s="123"/>
      <c r="TGO37" s="123"/>
      <c r="TGP37" s="123"/>
      <c r="TGQ37" s="123"/>
      <c r="TGR37" s="123"/>
      <c r="TGS37" s="123"/>
      <c r="TGT37" s="123"/>
      <c r="TGU37" s="123"/>
      <c r="TGV37" s="123"/>
      <c r="TGW37" s="123"/>
      <c r="TGX37" s="123"/>
      <c r="TGY37" s="123"/>
      <c r="TGZ37" s="123"/>
      <c r="THA37" s="123"/>
      <c r="THB37" s="123"/>
      <c r="THC37" s="123"/>
      <c r="THD37" s="123"/>
      <c r="THE37" s="123"/>
      <c r="THF37" s="123"/>
      <c r="THG37" s="123"/>
      <c r="THH37" s="123"/>
      <c r="THI37" s="123"/>
      <c r="THJ37" s="123"/>
      <c r="THK37" s="123"/>
      <c r="THL37" s="123"/>
      <c r="THM37" s="123"/>
      <c r="THN37" s="123"/>
      <c r="THO37" s="123"/>
      <c r="THP37" s="123"/>
      <c r="THQ37" s="123"/>
      <c r="THR37" s="123"/>
      <c r="THS37" s="123"/>
      <c r="THT37" s="123"/>
      <c r="THU37" s="123"/>
      <c r="THV37" s="123"/>
      <c r="THW37" s="123"/>
      <c r="THX37" s="123"/>
      <c r="THY37" s="123"/>
      <c r="THZ37" s="123"/>
      <c r="TIA37" s="123"/>
      <c r="TIB37" s="123"/>
      <c r="TIC37" s="123"/>
      <c r="TID37" s="123"/>
      <c r="TIE37" s="123"/>
      <c r="TIF37" s="123"/>
      <c r="TIG37" s="123"/>
      <c r="TIH37" s="123"/>
      <c r="TII37" s="123"/>
      <c r="TIJ37" s="123"/>
      <c r="TIK37" s="123"/>
      <c r="TIL37" s="123"/>
      <c r="TIM37" s="123"/>
      <c r="TIN37" s="123"/>
      <c r="TIO37" s="123"/>
      <c r="TIP37" s="123"/>
      <c r="TIQ37" s="123"/>
      <c r="TIR37" s="123"/>
      <c r="TIS37" s="123"/>
      <c r="TIT37" s="123"/>
      <c r="TIU37" s="123"/>
      <c r="TIV37" s="123"/>
      <c r="TIW37" s="123"/>
      <c r="TIX37" s="123"/>
      <c r="TIY37" s="123"/>
      <c r="TIZ37" s="123"/>
      <c r="TJA37" s="123"/>
      <c r="TJB37" s="123"/>
      <c r="TJC37" s="123"/>
      <c r="TJD37" s="123"/>
      <c r="TJE37" s="123"/>
      <c r="TJF37" s="123"/>
      <c r="TJG37" s="123"/>
      <c r="TJH37" s="123"/>
      <c r="TJI37" s="123"/>
      <c r="TJJ37" s="123"/>
      <c r="TJK37" s="123"/>
      <c r="TJL37" s="123"/>
      <c r="TJM37" s="123"/>
      <c r="TJN37" s="123"/>
      <c r="TJO37" s="123"/>
      <c r="TJP37" s="123"/>
      <c r="TJQ37" s="123"/>
      <c r="TJR37" s="123"/>
      <c r="TJS37" s="123"/>
      <c r="TJT37" s="123"/>
      <c r="TJU37" s="123"/>
      <c r="TJV37" s="123"/>
      <c r="TJW37" s="123"/>
      <c r="TJX37" s="123"/>
      <c r="TJY37" s="123"/>
      <c r="TJZ37" s="123"/>
      <c r="TKA37" s="123"/>
      <c r="TKB37" s="123"/>
      <c r="TKC37" s="123"/>
      <c r="TKD37" s="123"/>
      <c r="TKE37" s="123"/>
      <c r="TKF37" s="123"/>
      <c r="TKG37" s="123"/>
      <c r="TKH37" s="123"/>
      <c r="TKI37" s="123"/>
      <c r="TKJ37" s="123"/>
      <c r="TKK37" s="123"/>
      <c r="TKL37" s="123"/>
      <c r="TKM37" s="123"/>
      <c r="TKN37" s="123"/>
      <c r="TKO37" s="123"/>
      <c r="TKP37" s="123"/>
      <c r="TKQ37" s="123"/>
      <c r="TKR37" s="123"/>
      <c r="TKS37" s="123"/>
      <c r="TKT37" s="123"/>
      <c r="TKU37" s="123"/>
      <c r="TKV37" s="123"/>
      <c r="TKW37" s="123"/>
      <c r="TKX37" s="123"/>
      <c r="TKY37" s="123"/>
      <c r="TKZ37" s="123"/>
      <c r="TLA37" s="123"/>
      <c r="TLB37" s="123"/>
      <c r="TLC37" s="123"/>
      <c r="TLD37" s="123"/>
      <c r="TLE37" s="123"/>
      <c r="TLF37" s="123"/>
      <c r="TLG37" s="123"/>
      <c r="TLH37" s="123"/>
      <c r="TLI37" s="123"/>
      <c r="TLJ37" s="123"/>
      <c r="TLK37" s="123"/>
      <c r="TLL37" s="123"/>
      <c r="TLM37" s="123"/>
      <c r="TLN37" s="123"/>
      <c r="TLO37" s="123"/>
      <c r="TLP37" s="123"/>
      <c r="TLQ37" s="123"/>
      <c r="TLR37" s="123"/>
      <c r="TLS37" s="123"/>
      <c r="TLT37" s="123"/>
      <c r="TLU37" s="123"/>
      <c r="TLV37" s="123"/>
      <c r="TLW37" s="123"/>
      <c r="TLX37" s="123"/>
      <c r="TLY37" s="123"/>
      <c r="TLZ37" s="123"/>
      <c r="TMA37" s="123"/>
      <c r="TMB37" s="123"/>
      <c r="TMC37" s="123"/>
      <c r="TMD37" s="123"/>
      <c r="TME37" s="123"/>
      <c r="TMF37" s="123"/>
      <c r="TMG37" s="123"/>
      <c r="TMH37" s="123"/>
      <c r="TMI37" s="123"/>
      <c r="TMJ37" s="123"/>
      <c r="TMK37" s="123"/>
      <c r="TML37" s="123"/>
      <c r="TMM37" s="123"/>
      <c r="TMN37" s="123"/>
      <c r="TMO37" s="123"/>
      <c r="TMP37" s="123"/>
      <c r="TMQ37" s="123"/>
      <c r="TMR37" s="123"/>
      <c r="TMS37" s="123"/>
      <c r="TMT37" s="123"/>
      <c r="TMU37" s="123"/>
      <c r="TMV37" s="123"/>
      <c r="TMW37" s="123"/>
      <c r="TMX37" s="123"/>
      <c r="TMY37" s="123"/>
      <c r="TMZ37" s="123"/>
      <c r="TNA37" s="123"/>
      <c r="TNB37" s="123"/>
      <c r="TNC37" s="123"/>
      <c r="TND37" s="123"/>
      <c r="TNE37" s="123"/>
      <c r="TNF37" s="123"/>
      <c r="TNG37" s="123"/>
      <c r="TNH37" s="123"/>
      <c r="TNI37" s="123"/>
      <c r="TNJ37" s="123"/>
      <c r="TNK37" s="123"/>
      <c r="TNL37" s="123"/>
      <c r="TNM37" s="123"/>
      <c r="TNN37" s="123"/>
      <c r="TNO37" s="123"/>
      <c r="TNP37" s="123"/>
      <c r="TNQ37" s="123"/>
      <c r="TNR37" s="123"/>
      <c r="TNS37" s="123"/>
      <c r="TNT37" s="123"/>
      <c r="TNU37" s="123"/>
      <c r="TNV37" s="123"/>
      <c r="TNW37" s="123"/>
      <c r="TNX37" s="123"/>
      <c r="TNY37" s="123"/>
      <c r="TNZ37" s="123"/>
      <c r="TOA37" s="123"/>
      <c r="TOB37" s="123"/>
      <c r="TOC37" s="123"/>
      <c r="TOD37" s="123"/>
      <c r="TOE37" s="123"/>
      <c r="TOF37" s="123"/>
      <c r="TOG37" s="123"/>
      <c r="TOH37" s="123"/>
      <c r="TOI37" s="123"/>
      <c r="TOJ37" s="123"/>
      <c r="TOK37" s="123"/>
      <c r="TOL37" s="123"/>
      <c r="TOM37" s="123"/>
      <c r="TON37" s="123"/>
      <c r="TOO37" s="123"/>
      <c r="TOP37" s="123"/>
      <c r="TOQ37" s="123"/>
      <c r="TOR37" s="123"/>
      <c r="TOS37" s="123"/>
      <c r="TOT37" s="123"/>
      <c r="TOU37" s="123"/>
      <c r="TOV37" s="123"/>
      <c r="TOW37" s="123"/>
      <c r="TOX37" s="123"/>
      <c r="TOY37" s="123"/>
      <c r="TOZ37" s="123"/>
      <c r="TPA37" s="123"/>
      <c r="TPB37" s="123"/>
      <c r="TPC37" s="123"/>
      <c r="TPD37" s="123"/>
      <c r="TPE37" s="123"/>
      <c r="TPF37" s="123"/>
      <c r="TPG37" s="123"/>
      <c r="TPH37" s="123"/>
      <c r="TPI37" s="123"/>
      <c r="TPJ37" s="123"/>
      <c r="TPK37" s="123"/>
      <c r="TPL37" s="123"/>
      <c r="TPM37" s="123"/>
      <c r="TPN37" s="123"/>
      <c r="TPO37" s="123"/>
      <c r="TPP37" s="123"/>
      <c r="TPQ37" s="123"/>
      <c r="TPR37" s="123"/>
      <c r="TPS37" s="123"/>
      <c r="TPT37" s="123"/>
      <c r="TPU37" s="123"/>
      <c r="TPV37" s="123"/>
      <c r="TPW37" s="123"/>
      <c r="TPX37" s="123"/>
      <c r="TPY37" s="123"/>
      <c r="TPZ37" s="123"/>
      <c r="TQA37" s="123"/>
      <c r="TQB37" s="123"/>
      <c r="TQC37" s="123"/>
      <c r="TQD37" s="123"/>
      <c r="TQE37" s="123"/>
      <c r="TQF37" s="123"/>
      <c r="TQG37" s="123"/>
      <c r="TQH37" s="123"/>
      <c r="TQI37" s="123"/>
      <c r="TQJ37" s="123"/>
      <c r="TQK37" s="123"/>
      <c r="TQL37" s="123"/>
      <c r="TQM37" s="123"/>
      <c r="TQN37" s="123"/>
      <c r="TQO37" s="123"/>
      <c r="TQP37" s="123"/>
      <c r="TQQ37" s="123"/>
      <c r="TQR37" s="123"/>
      <c r="TQS37" s="123"/>
      <c r="TQT37" s="123"/>
      <c r="TQU37" s="123"/>
      <c r="TQV37" s="123"/>
      <c r="TQW37" s="123"/>
      <c r="TQX37" s="123"/>
      <c r="TQY37" s="123"/>
      <c r="TQZ37" s="123"/>
      <c r="TRA37" s="123"/>
      <c r="TRB37" s="123"/>
      <c r="TRC37" s="123"/>
      <c r="TRD37" s="123"/>
      <c r="TRE37" s="123"/>
      <c r="TRF37" s="123"/>
      <c r="TRG37" s="123"/>
      <c r="TRH37" s="123"/>
      <c r="TRI37" s="123"/>
      <c r="TRJ37" s="123"/>
      <c r="TRK37" s="123"/>
      <c r="TRL37" s="123"/>
      <c r="TRM37" s="123"/>
      <c r="TRN37" s="123"/>
      <c r="TRO37" s="123"/>
      <c r="TRP37" s="123"/>
      <c r="TRQ37" s="123"/>
      <c r="TRR37" s="123"/>
      <c r="TRS37" s="123"/>
      <c r="TRT37" s="123"/>
      <c r="TRU37" s="123"/>
      <c r="TRV37" s="123"/>
      <c r="TRW37" s="123"/>
      <c r="TRX37" s="123"/>
      <c r="TRY37" s="123"/>
      <c r="TRZ37" s="123"/>
      <c r="TSA37" s="123"/>
      <c r="TSB37" s="123"/>
      <c r="TSC37" s="123"/>
      <c r="TSD37" s="123"/>
      <c r="TSE37" s="123"/>
      <c r="TSF37" s="123"/>
      <c r="TSG37" s="123"/>
      <c r="TSH37" s="123"/>
      <c r="TSI37" s="123"/>
      <c r="TSJ37" s="123"/>
      <c r="TSK37" s="123"/>
      <c r="TSL37" s="123"/>
      <c r="TSM37" s="123"/>
      <c r="TSN37" s="123"/>
      <c r="TSO37" s="123"/>
      <c r="TSP37" s="123"/>
      <c r="TSQ37" s="123"/>
      <c r="TSR37" s="123"/>
      <c r="TSS37" s="123"/>
      <c r="TST37" s="123"/>
      <c r="TSU37" s="123"/>
      <c r="TSV37" s="123"/>
      <c r="TSW37" s="123"/>
      <c r="TSX37" s="123"/>
      <c r="TSY37" s="123"/>
      <c r="TSZ37" s="123"/>
      <c r="TTA37" s="123"/>
      <c r="TTB37" s="123"/>
      <c r="TTC37" s="123"/>
      <c r="TTD37" s="123"/>
      <c r="TTE37" s="123"/>
      <c r="TTF37" s="123"/>
      <c r="TTG37" s="123"/>
      <c r="TTH37" s="123"/>
      <c r="TTI37" s="123"/>
      <c r="TTJ37" s="123"/>
      <c r="TTK37" s="123"/>
      <c r="TTL37" s="123"/>
      <c r="TTM37" s="123"/>
      <c r="TTN37" s="123"/>
      <c r="TTO37" s="123"/>
      <c r="TTP37" s="123"/>
      <c r="TTQ37" s="123"/>
      <c r="TTR37" s="123"/>
      <c r="TTS37" s="123"/>
      <c r="TTT37" s="123"/>
      <c r="TTU37" s="123"/>
      <c r="TTV37" s="123"/>
      <c r="TTW37" s="123"/>
      <c r="TTX37" s="123"/>
      <c r="TTY37" s="123"/>
      <c r="TTZ37" s="123"/>
      <c r="TUA37" s="123"/>
      <c r="TUB37" s="123"/>
      <c r="TUC37" s="123"/>
      <c r="TUD37" s="123"/>
      <c r="TUE37" s="123"/>
      <c r="TUF37" s="123"/>
      <c r="TUG37" s="123"/>
      <c r="TUH37" s="123"/>
      <c r="TUI37" s="123"/>
      <c r="TUJ37" s="123"/>
      <c r="TUK37" s="123"/>
      <c r="TUL37" s="123"/>
      <c r="TUM37" s="123"/>
      <c r="TUN37" s="123"/>
      <c r="TUO37" s="123"/>
      <c r="TUP37" s="123"/>
      <c r="TUQ37" s="123"/>
      <c r="TUR37" s="123"/>
      <c r="TUS37" s="123"/>
      <c r="TUT37" s="123"/>
      <c r="TUU37" s="123"/>
      <c r="TUV37" s="123"/>
      <c r="TUW37" s="123"/>
      <c r="TUX37" s="123"/>
      <c r="TUY37" s="123"/>
      <c r="TUZ37" s="123"/>
      <c r="TVA37" s="123"/>
      <c r="TVB37" s="123"/>
      <c r="TVC37" s="123"/>
      <c r="TVD37" s="123"/>
      <c r="TVE37" s="123"/>
      <c r="TVF37" s="123"/>
      <c r="TVG37" s="123"/>
      <c r="TVH37" s="123"/>
      <c r="TVI37" s="123"/>
      <c r="TVJ37" s="123"/>
      <c r="TVK37" s="123"/>
      <c r="TVL37" s="123"/>
      <c r="TVM37" s="123"/>
      <c r="TVN37" s="123"/>
      <c r="TVO37" s="123"/>
      <c r="TVP37" s="123"/>
      <c r="TVQ37" s="123"/>
      <c r="TVR37" s="123"/>
      <c r="TVS37" s="123"/>
      <c r="TVT37" s="123"/>
      <c r="TVU37" s="123"/>
      <c r="TVV37" s="123"/>
      <c r="TVW37" s="123"/>
      <c r="TVX37" s="123"/>
      <c r="TVY37" s="123"/>
      <c r="TVZ37" s="123"/>
      <c r="TWA37" s="123"/>
      <c r="TWB37" s="123"/>
      <c r="TWC37" s="123"/>
      <c r="TWD37" s="123"/>
      <c r="TWE37" s="123"/>
      <c r="TWF37" s="123"/>
      <c r="TWG37" s="123"/>
      <c r="TWH37" s="123"/>
      <c r="TWI37" s="123"/>
      <c r="TWJ37" s="123"/>
      <c r="TWK37" s="123"/>
      <c r="TWL37" s="123"/>
      <c r="TWM37" s="123"/>
      <c r="TWN37" s="123"/>
      <c r="TWO37" s="123"/>
      <c r="TWP37" s="123"/>
      <c r="TWQ37" s="123"/>
      <c r="TWR37" s="123"/>
      <c r="TWS37" s="123"/>
      <c r="TWT37" s="123"/>
      <c r="TWU37" s="123"/>
      <c r="TWV37" s="123"/>
      <c r="TWW37" s="123"/>
      <c r="TWX37" s="123"/>
      <c r="TWY37" s="123"/>
      <c r="TWZ37" s="123"/>
      <c r="TXA37" s="123"/>
      <c r="TXB37" s="123"/>
      <c r="TXC37" s="123"/>
      <c r="TXD37" s="123"/>
      <c r="TXE37" s="123"/>
      <c r="TXF37" s="123"/>
      <c r="TXG37" s="123"/>
      <c r="TXH37" s="123"/>
      <c r="TXI37" s="123"/>
      <c r="TXJ37" s="123"/>
      <c r="TXK37" s="123"/>
      <c r="TXL37" s="123"/>
      <c r="TXM37" s="123"/>
      <c r="TXN37" s="123"/>
      <c r="TXO37" s="123"/>
      <c r="TXP37" s="123"/>
      <c r="TXQ37" s="123"/>
      <c r="TXR37" s="123"/>
      <c r="TXS37" s="123"/>
      <c r="TXT37" s="123"/>
      <c r="TXU37" s="123"/>
      <c r="TXV37" s="123"/>
      <c r="TXW37" s="123"/>
      <c r="TXX37" s="123"/>
      <c r="TXY37" s="123"/>
      <c r="TXZ37" s="123"/>
      <c r="TYA37" s="123"/>
      <c r="TYB37" s="123"/>
      <c r="TYC37" s="123"/>
      <c r="TYD37" s="123"/>
      <c r="TYE37" s="123"/>
      <c r="TYF37" s="123"/>
      <c r="TYG37" s="123"/>
      <c r="TYH37" s="123"/>
      <c r="TYI37" s="123"/>
      <c r="TYJ37" s="123"/>
      <c r="TYK37" s="123"/>
      <c r="TYL37" s="123"/>
      <c r="TYM37" s="123"/>
      <c r="TYN37" s="123"/>
      <c r="TYO37" s="123"/>
      <c r="TYP37" s="123"/>
      <c r="TYQ37" s="123"/>
      <c r="TYR37" s="123"/>
      <c r="TYS37" s="123"/>
      <c r="TYT37" s="123"/>
      <c r="TYU37" s="123"/>
      <c r="TYV37" s="123"/>
      <c r="TYW37" s="123"/>
      <c r="TYX37" s="123"/>
      <c r="TYY37" s="123"/>
      <c r="TYZ37" s="123"/>
      <c r="TZA37" s="123"/>
      <c r="TZB37" s="123"/>
      <c r="TZC37" s="123"/>
      <c r="TZD37" s="123"/>
      <c r="TZE37" s="123"/>
      <c r="TZF37" s="123"/>
      <c r="TZG37" s="123"/>
      <c r="TZH37" s="123"/>
      <c r="TZI37" s="123"/>
      <c r="TZJ37" s="123"/>
      <c r="TZK37" s="123"/>
      <c r="TZL37" s="123"/>
      <c r="TZM37" s="123"/>
      <c r="TZN37" s="123"/>
      <c r="TZO37" s="123"/>
      <c r="TZP37" s="123"/>
      <c r="TZQ37" s="123"/>
      <c r="TZR37" s="123"/>
      <c r="TZS37" s="123"/>
      <c r="TZT37" s="123"/>
      <c r="TZU37" s="123"/>
      <c r="TZV37" s="123"/>
      <c r="TZW37" s="123"/>
      <c r="TZX37" s="123"/>
      <c r="TZY37" s="123"/>
      <c r="TZZ37" s="123"/>
      <c r="UAA37" s="123"/>
      <c r="UAB37" s="123"/>
      <c r="UAC37" s="123"/>
      <c r="UAD37" s="123"/>
      <c r="UAE37" s="123"/>
      <c r="UAF37" s="123"/>
      <c r="UAG37" s="123"/>
      <c r="UAH37" s="123"/>
      <c r="UAI37" s="123"/>
      <c r="UAJ37" s="123"/>
      <c r="UAK37" s="123"/>
      <c r="UAL37" s="123"/>
      <c r="UAM37" s="123"/>
      <c r="UAN37" s="123"/>
      <c r="UAO37" s="123"/>
      <c r="UAP37" s="123"/>
      <c r="UAQ37" s="123"/>
      <c r="UAR37" s="123"/>
      <c r="UAS37" s="123"/>
      <c r="UAT37" s="123"/>
      <c r="UAU37" s="123"/>
      <c r="UAV37" s="123"/>
      <c r="UAW37" s="123"/>
      <c r="UAX37" s="123"/>
      <c r="UAY37" s="123"/>
      <c r="UAZ37" s="123"/>
      <c r="UBA37" s="123"/>
      <c r="UBB37" s="123"/>
      <c r="UBC37" s="123"/>
      <c r="UBD37" s="123"/>
      <c r="UBE37" s="123"/>
      <c r="UBF37" s="123"/>
      <c r="UBG37" s="123"/>
      <c r="UBH37" s="123"/>
      <c r="UBI37" s="123"/>
      <c r="UBJ37" s="123"/>
      <c r="UBK37" s="123"/>
      <c r="UBL37" s="123"/>
      <c r="UBM37" s="123"/>
      <c r="UBN37" s="123"/>
      <c r="UBO37" s="123"/>
      <c r="UBP37" s="123"/>
      <c r="UBQ37" s="123"/>
      <c r="UBR37" s="123"/>
      <c r="UBS37" s="123"/>
      <c r="UBT37" s="123"/>
      <c r="UBU37" s="123"/>
      <c r="UBV37" s="123"/>
      <c r="UBW37" s="123"/>
      <c r="UBX37" s="123"/>
      <c r="UBY37" s="123"/>
      <c r="UBZ37" s="123"/>
      <c r="UCA37" s="123"/>
      <c r="UCB37" s="123"/>
      <c r="UCC37" s="123"/>
      <c r="UCD37" s="123"/>
      <c r="UCE37" s="123"/>
      <c r="UCF37" s="123"/>
      <c r="UCG37" s="123"/>
      <c r="UCH37" s="123"/>
      <c r="UCI37" s="123"/>
      <c r="UCJ37" s="123"/>
      <c r="UCK37" s="123"/>
      <c r="UCL37" s="123"/>
      <c r="UCM37" s="123"/>
      <c r="UCN37" s="123"/>
      <c r="UCO37" s="123"/>
      <c r="UCP37" s="123"/>
      <c r="UCQ37" s="123"/>
      <c r="UCR37" s="123"/>
      <c r="UCS37" s="123"/>
      <c r="UCT37" s="123"/>
      <c r="UCU37" s="123"/>
      <c r="UCV37" s="123"/>
      <c r="UCW37" s="123"/>
      <c r="UCX37" s="123"/>
      <c r="UCY37" s="123"/>
      <c r="UCZ37" s="123"/>
      <c r="UDA37" s="123"/>
      <c r="UDB37" s="123"/>
      <c r="UDC37" s="123"/>
      <c r="UDD37" s="123"/>
      <c r="UDE37" s="123"/>
      <c r="UDF37" s="123"/>
      <c r="UDG37" s="123"/>
      <c r="UDH37" s="123"/>
      <c r="UDI37" s="123"/>
      <c r="UDJ37" s="123"/>
      <c r="UDK37" s="123"/>
      <c r="UDL37" s="123"/>
      <c r="UDM37" s="123"/>
      <c r="UDN37" s="123"/>
      <c r="UDO37" s="123"/>
      <c r="UDP37" s="123"/>
      <c r="UDQ37" s="123"/>
      <c r="UDR37" s="123"/>
      <c r="UDS37" s="123"/>
      <c r="UDT37" s="123"/>
      <c r="UDU37" s="123"/>
      <c r="UDV37" s="123"/>
      <c r="UDW37" s="123"/>
      <c r="UDX37" s="123"/>
      <c r="UDY37" s="123"/>
      <c r="UDZ37" s="123"/>
      <c r="UEA37" s="123"/>
      <c r="UEB37" s="123"/>
      <c r="UEC37" s="123"/>
      <c r="UED37" s="123"/>
      <c r="UEE37" s="123"/>
      <c r="UEF37" s="123"/>
      <c r="UEG37" s="123"/>
      <c r="UEH37" s="123"/>
      <c r="UEI37" s="123"/>
      <c r="UEJ37" s="123"/>
      <c r="UEK37" s="123"/>
      <c r="UEL37" s="123"/>
      <c r="UEM37" s="123"/>
      <c r="UEN37" s="123"/>
      <c r="UEO37" s="123"/>
      <c r="UEP37" s="123"/>
      <c r="UEQ37" s="123"/>
      <c r="UER37" s="123"/>
      <c r="UES37" s="123"/>
      <c r="UET37" s="123"/>
      <c r="UEU37" s="123"/>
      <c r="UEV37" s="123"/>
      <c r="UEW37" s="123"/>
      <c r="UEX37" s="123"/>
      <c r="UEY37" s="123"/>
      <c r="UEZ37" s="123"/>
      <c r="UFA37" s="123"/>
      <c r="UFB37" s="123"/>
      <c r="UFC37" s="123"/>
      <c r="UFD37" s="123"/>
      <c r="UFE37" s="123"/>
      <c r="UFF37" s="123"/>
      <c r="UFG37" s="123"/>
      <c r="UFH37" s="123"/>
      <c r="UFI37" s="123"/>
      <c r="UFJ37" s="123"/>
      <c r="UFK37" s="123"/>
      <c r="UFL37" s="123"/>
      <c r="UFM37" s="123"/>
      <c r="UFN37" s="123"/>
      <c r="UFO37" s="123"/>
      <c r="UFP37" s="123"/>
      <c r="UFQ37" s="123"/>
      <c r="UFR37" s="123"/>
      <c r="UFS37" s="123"/>
      <c r="UFT37" s="123"/>
      <c r="UFU37" s="123"/>
      <c r="UFV37" s="123"/>
      <c r="UFW37" s="123"/>
      <c r="UFX37" s="123"/>
      <c r="UFY37" s="123"/>
      <c r="UFZ37" s="123"/>
      <c r="UGA37" s="123"/>
      <c r="UGB37" s="123"/>
      <c r="UGC37" s="123"/>
      <c r="UGD37" s="123"/>
      <c r="UGE37" s="123"/>
      <c r="UGF37" s="123"/>
      <c r="UGG37" s="123"/>
      <c r="UGH37" s="123"/>
      <c r="UGI37" s="123"/>
      <c r="UGJ37" s="123"/>
      <c r="UGK37" s="123"/>
      <c r="UGL37" s="123"/>
      <c r="UGM37" s="123"/>
      <c r="UGN37" s="123"/>
      <c r="UGO37" s="123"/>
      <c r="UGP37" s="123"/>
      <c r="UGQ37" s="123"/>
      <c r="UGR37" s="123"/>
      <c r="UGS37" s="123"/>
      <c r="UGT37" s="123"/>
      <c r="UGU37" s="123"/>
      <c r="UGV37" s="123"/>
      <c r="UGW37" s="123"/>
      <c r="UGX37" s="123"/>
      <c r="UGY37" s="123"/>
      <c r="UGZ37" s="123"/>
      <c r="UHA37" s="123"/>
      <c r="UHB37" s="123"/>
      <c r="UHC37" s="123"/>
      <c r="UHD37" s="123"/>
      <c r="UHE37" s="123"/>
      <c r="UHF37" s="123"/>
      <c r="UHG37" s="123"/>
      <c r="UHH37" s="123"/>
      <c r="UHI37" s="123"/>
      <c r="UHJ37" s="123"/>
      <c r="UHK37" s="123"/>
      <c r="UHL37" s="123"/>
      <c r="UHM37" s="123"/>
      <c r="UHN37" s="123"/>
      <c r="UHO37" s="123"/>
      <c r="UHP37" s="123"/>
      <c r="UHQ37" s="123"/>
      <c r="UHR37" s="123"/>
      <c r="UHS37" s="123"/>
      <c r="UHT37" s="123"/>
      <c r="UHU37" s="123"/>
      <c r="UHV37" s="123"/>
      <c r="UHW37" s="123"/>
      <c r="UHX37" s="123"/>
      <c r="UHY37" s="123"/>
      <c r="UHZ37" s="123"/>
      <c r="UIA37" s="123"/>
      <c r="UIB37" s="123"/>
      <c r="UIC37" s="123"/>
      <c r="UID37" s="123"/>
      <c r="UIE37" s="123"/>
      <c r="UIF37" s="123"/>
      <c r="UIG37" s="123"/>
      <c r="UIH37" s="123"/>
      <c r="UII37" s="123"/>
      <c r="UIJ37" s="123"/>
      <c r="UIK37" s="123"/>
      <c r="UIL37" s="123"/>
      <c r="UIM37" s="123"/>
      <c r="UIN37" s="123"/>
      <c r="UIO37" s="123"/>
      <c r="UIP37" s="123"/>
      <c r="UIQ37" s="123"/>
      <c r="UIR37" s="123"/>
      <c r="UIS37" s="123"/>
      <c r="UIT37" s="123"/>
      <c r="UIU37" s="123"/>
      <c r="UIV37" s="123"/>
      <c r="UIW37" s="123"/>
      <c r="UIX37" s="123"/>
      <c r="UIY37" s="123"/>
      <c r="UIZ37" s="123"/>
      <c r="UJA37" s="123"/>
      <c r="UJB37" s="123"/>
      <c r="UJC37" s="123"/>
      <c r="UJD37" s="123"/>
      <c r="UJE37" s="123"/>
      <c r="UJF37" s="123"/>
      <c r="UJG37" s="123"/>
      <c r="UJH37" s="123"/>
      <c r="UJI37" s="123"/>
      <c r="UJJ37" s="123"/>
      <c r="UJK37" s="123"/>
      <c r="UJL37" s="123"/>
      <c r="UJM37" s="123"/>
      <c r="UJN37" s="123"/>
      <c r="UJO37" s="123"/>
      <c r="UJP37" s="123"/>
      <c r="UJQ37" s="123"/>
      <c r="UJR37" s="123"/>
      <c r="UJS37" s="123"/>
      <c r="UJT37" s="123"/>
      <c r="UJU37" s="123"/>
      <c r="UJV37" s="123"/>
      <c r="UJW37" s="123"/>
      <c r="UJX37" s="123"/>
      <c r="UJY37" s="123"/>
      <c r="UJZ37" s="123"/>
      <c r="UKA37" s="123"/>
      <c r="UKB37" s="123"/>
      <c r="UKC37" s="123"/>
      <c r="UKD37" s="123"/>
      <c r="UKE37" s="123"/>
      <c r="UKF37" s="123"/>
      <c r="UKG37" s="123"/>
      <c r="UKH37" s="123"/>
      <c r="UKI37" s="123"/>
      <c r="UKJ37" s="123"/>
      <c r="UKK37" s="123"/>
      <c r="UKL37" s="123"/>
      <c r="UKM37" s="123"/>
      <c r="UKN37" s="123"/>
      <c r="UKO37" s="123"/>
      <c r="UKP37" s="123"/>
      <c r="UKQ37" s="123"/>
      <c r="UKR37" s="123"/>
      <c r="UKS37" s="123"/>
      <c r="UKT37" s="123"/>
      <c r="UKU37" s="123"/>
      <c r="UKV37" s="123"/>
      <c r="UKW37" s="123"/>
      <c r="UKX37" s="123"/>
      <c r="UKY37" s="123"/>
      <c r="UKZ37" s="123"/>
      <c r="ULA37" s="123"/>
      <c r="ULB37" s="123"/>
      <c r="ULC37" s="123"/>
      <c r="ULD37" s="123"/>
      <c r="ULE37" s="123"/>
      <c r="ULF37" s="123"/>
      <c r="ULG37" s="123"/>
      <c r="ULH37" s="123"/>
      <c r="ULI37" s="123"/>
      <c r="ULJ37" s="123"/>
      <c r="ULK37" s="123"/>
      <c r="ULL37" s="123"/>
      <c r="ULM37" s="123"/>
      <c r="ULN37" s="123"/>
      <c r="ULO37" s="123"/>
      <c r="ULP37" s="123"/>
      <c r="ULQ37" s="123"/>
      <c r="ULR37" s="123"/>
      <c r="ULS37" s="123"/>
      <c r="ULT37" s="123"/>
      <c r="ULU37" s="123"/>
      <c r="ULV37" s="123"/>
      <c r="ULW37" s="123"/>
      <c r="ULX37" s="123"/>
      <c r="ULY37" s="123"/>
      <c r="ULZ37" s="123"/>
      <c r="UMA37" s="123"/>
      <c r="UMB37" s="123"/>
      <c r="UMC37" s="123"/>
      <c r="UMD37" s="123"/>
      <c r="UME37" s="123"/>
      <c r="UMF37" s="123"/>
      <c r="UMG37" s="123"/>
      <c r="UMH37" s="123"/>
      <c r="UMI37" s="123"/>
      <c r="UMJ37" s="123"/>
      <c r="UMK37" s="123"/>
      <c r="UML37" s="123"/>
      <c r="UMM37" s="123"/>
      <c r="UMN37" s="123"/>
      <c r="UMO37" s="123"/>
      <c r="UMP37" s="123"/>
      <c r="UMQ37" s="123"/>
      <c r="UMR37" s="123"/>
      <c r="UMS37" s="123"/>
      <c r="UMT37" s="123"/>
      <c r="UMU37" s="123"/>
      <c r="UMV37" s="123"/>
      <c r="UMW37" s="123"/>
      <c r="UMX37" s="123"/>
      <c r="UMY37" s="123"/>
      <c r="UMZ37" s="123"/>
      <c r="UNA37" s="123"/>
      <c r="UNB37" s="123"/>
      <c r="UNC37" s="123"/>
      <c r="UND37" s="123"/>
      <c r="UNE37" s="123"/>
      <c r="UNF37" s="123"/>
      <c r="UNG37" s="123"/>
      <c r="UNH37" s="123"/>
      <c r="UNI37" s="123"/>
      <c r="UNJ37" s="123"/>
      <c r="UNK37" s="123"/>
      <c r="UNL37" s="123"/>
      <c r="UNM37" s="123"/>
      <c r="UNN37" s="123"/>
      <c r="UNO37" s="123"/>
      <c r="UNP37" s="123"/>
      <c r="UNQ37" s="123"/>
      <c r="UNR37" s="123"/>
      <c r="UNS37" s="123"/>
      <c r="UNT37" s="123"/>
      <c r="UNU37" s="123"/>
      <c r="UNV37" s="123"/>
      <c r="UNW37" s="123"/>
      <c r="UNX37" s="123"/>
      <c r="UNY37" s="123"/>
      <c r="UNZ37" s="123"/>
      <c r="UOA37" s="123"/>
      <c r="UOB37" s="123"/>
      <c r="UOC37" s="123"/>
      <c r="UOD37" s="123"/>
      <c r="UOE37" s="123"/>
      <c r="UOF37" s="123"/>
      <c r="UOG37" s="123"/>
      <c r="UOH37" s="123"/>
      <c r="UOI37" s="123"/>
      <c r="UOJ37" s="123"/>
      <c r="UOK37" s="123"/>
      <c r="UOL37" s="123"/>
      <c r="UOM37" s="123"/>
      <c r="UON37" s="123"/>
      <c r="UOO37" s="123"/>
      <c r="UOP37" s="123"/>
      <c r="UOQ37" s="123"/>
      <c r="UOR37" s="123"/>
      <c r="UOS37" s="123"/>
      <c r="UOT37" s="123"/>
      <c r="UOU37" s="123"/>
      <c r="UOV37" s="123"/>
      <c r="UOW37" s="123"/>
      <c r="UOX37" s="123"/>
      <c r="UOY37" s="123"/>
      <c r="UOZ37" s="123"/>
      <c r="UPA37" s="123"/>
      <c r="UPB37" s="123"/>
      <c r="UPC37" s="123"/>
      <c r="UPD37" s="123"/>
      <c r="UPE37" s="123"/>
      <c r="UPF37" s="123"/>
      <c r="UPG37" s="123"/>
      <c r="UPH37" s="123"/>
      <c r="UPI37" s="123"/>
      <c r="UPJ37" s="123"/>
      <c r="UPK37" s="123"/>
      <c r="UPL37" s="123"/>
      <c r="UPM37" s="123"/>
      <c r="UPN37" s="123"/>
      <c r="UPO37" s="123"/>
      <c r="UPP37" s="123"/>
      <c r="UPQ37" s="123"/>
      <c r="UPR37" s="123"/>
      <c r="UPS37" s="123"/>
      <c r="UPT37" s="123"/>
      <c r="UPU37" s="123"/>
      <c r="UPV37" s="123"/>
      <c r="UPW37" s="123"/>
      <c r="UPX37" s="123"/>
      <c r="UPY37" s="123"/>
      <c r="UPZ37" s="123"/>
      <c r="UQA37" s="123"/>
      <c r="UQB37" s="123"/>
      <c r="UQC37" s="123"/>
      <c r="UQD37" s="123"/>
      <c r="UQE37" s="123"/>
      <c r="UQF37" s="123"/>
      <c r="UQG37" s="123"/>
      <c r="UQH37" s="123"/>
      <c r="UQI37" s="123"/>
      <c r="UQJ37" s="123"/>
      <c r="UQK37" s="123"/>
      <c r="UQL37" s="123"/>
      <c r="UQM37" s="123"/>
      <c r="UQN37" s="123"/>
      <c r="UQO37" s="123"/>
      <c r="UQP37" s="123"/>
      <c r="UQQ37" s="123"/>
      <c r="UQR37" s="123"/>
      <c r="UQS37" s="123"/>
      <c r="UQT37" s="123"/>
      <c r="UQU37" s="123"/>
      <c r="UQV37" s="123"/>
      <c r="UQW37" s="123"/>
      <c r="UQX37" s="123"/>
      <c r="UQY37" s="123"/>
      <c r="UQZ37" s="123"/>
      <c r="URA37" s="123"/>
      <c r="URB37" s="123"/>
      <c r="URC37" s="123"/>
      <c r="URD37" s="123"/>
      <c r="URE37" s="123"/>
      <c r="URF37" s="123"/>
      <c r="URG37" s="123"/>
      <c r="URH37" s="123"/>
      <c r="URI37" s="123"/>
      <c r="URJ37" s="123"/>
      <c r="URK37" s="123"/>
      <c r="URL37" s="123"/>
      <c r="URM37" s="123"/>
      <c r="URN37" s="123"/>
      <c r="URO37" s="123"/>
      <c r="URP37" s="123"/>
      <c r="URQ37" s="123"/>
      <c r="URR37" s="123"/>
      <c r="URS37" s="123"/>
      <c r="URT37" s="123"/>
      <c r="URU37" s="123"/>
      <c r="URV37" s="123"/>
      <c r="URW37" s="123"/>
      <c r="URX37" s="123"/>
      <c r="URY37" s="123"/>
      <c r="URZ37" s="123"/>
      <c r="USA37" s="123"/>
      <c r="USB37" s="123"/>
      <c r="USC37" s="123"/>
      <c r="USD37" s="123"/>
      <c r="USE37" s="123"/>
      <c r="USF37" s="123"/>
      <c r="USG37" s="123"/>
      <c r="USH37" s="123"/>
      <c r="USI37" s="123"/>
      <c r="USJ37" s="123"/>
      <c r="USK37" s="123"/>
      <c r="USL37" s="123"/>
      <c r="USM37" s="123"/>
      <c r="USN37" s="123"/>
      <c r="USO37" s="123"/>
      <c r="USP37" s="123"/>
      <c r="USQ37" s="123"/>
      <c r="USR37" s="123"/>
      <c r="USS37" s="123"/>
      <c r="UST37" s="123"/>
      <c r="USU37" s="123"/>
      <c r="USV37" s="123"/>
      <c r="USW37" s="123"/>
      <c r="USX37" s="123"/>
      <c r="USY37" s="123"/>
      <c r="USZ37" s="123"/>
      <c r="UTA37" s="123"/>
      <c r="UTB37" s="123"/>
      <c r="UTC37" s="123"/>
      <c r="UTD37" s="123"/>
      <c r="UTE37" s="123"/>
      <c r="UTF37" s="123"/>
      <c r="UTG37" s="123"/>
      <c r="UTH37" s="123"/>
      <c r="UTI37" s="123"/>
      <c r="UTJ37" s="123"/>
      <c r="UTK37" s="123"/>
      <c r="UTL37" s="123"/>
      <c r="UTM37" s="123"/>
      <c r="UTN37" s="123"/>
      <c r="UTO37" s="123"/>
      <c r="UTP37" s="123"/>
      <c r="UTQ37" s="123"/>
      <c r="UTR37" s="123"/>
      <c r="UTS37" s="123"/>
      <c r="UTT37" s="123"/>
      <c r="UTU37" s="123"/>
      <c r="UTV37" s="123"/>
      <c r="UTW37" s="123"/>
      <c r="UTX37" s="123"/>
      <c r="UTY37" s="123"/>
      <c r="UTZ37" s="123"/>
      <c r="UUA37" s="123"/>
      <c r="UUB37" s="123"/>
      <c r="UUC37" s="123"/>
      <c r="UUD37" s="123"/>
      <c r="UUE37" s="123"/>
      <c r="UUF37" s="123"/>
      <c r="UUG37" s="123"/>
      <c r="UUH37" s="123"/>
      <c r="UUI37" s="123"/>
      <c r="UUJ37" s="123"/>
      <c r="UUK37" s="123"/>
      <c r="UUL37" s="123"/>
      <c r="UUM37" s="123"/>
      <c r="UUN37" s="123"/>
      <c r="UUO37" s="123"/>
      <c r="UUP37" s="123"/>
      <c r="UUQ37" s="123"/>
      <c r="UUR37" s="123"/>
      <c r="UUS37" s="123"/>
      <c r="UUT37" s="123"/>
      <c r="UUU37" s="123"/>
      <c r="UUV37" s="123"/>
      <c r="UUW37" s="123"/>
      <c r="UUX37" s="123"/>
      <c r="UUY37" s="123"/>
      <c r="UUZ37" s="123"/>
      <c r="UVA37" s="123"/>
      <c r="UVB37" s="123"/>
      <c r="UVC37" s="123"/>
      <c r="UVD37" s="123"/>
      <c r="UVE37" s="123"/>
      <c r="UVF37" s="123"/>
      <c r="UVG37" s="123"/>
      <c r="UVH37" s="123"/>
      <c r="UVI37" s="123"/>
      <c r="UVJ37" s="123"/>
      <c r="UVK37" s="123"/>
      <c r="UVL37" s="123"/>
      <c r="UVM37" s="123"/>
      <c r="UVN37" s="123"/>
      <c r="UVO37" s="123"/>
      <c r="UVP37" s="123"/>
      <c r="UVQ37" s="123"/>
      <c r="UVR37" s="123"/>
      <c r="UVS37" s="123"/>
      <c r="UVT37" s="123"/>
      <c r="UVU37" s="123"/>
      <c r="UVV37" s="123"/>
      <c r="UVW37" s="123"/>
      <c r="UVX37" s="123"/>
      <c r="UVY37" s="123"/>
      <c r="UVZ37" s="123"/>
      <c r="UWA37" s="123"/>
      <c r="UWB37" s="123"/>
      <c r="UWC37" s="123"/>
      <c r="UWD37" s="123"/>
      <c r="UWE37" s="123"/>
      <c r="UWF37" s="123"/>
      <c r="UWG37" s="123"/>
      <c r="UWH37" s="123"/>
      <c r="UWI37" s="123"/>
      <c r="UWJ37" s="123"/>
      <c r="UWK37" s="123"/>
      <c r="UWL37" s="123"/>
      <c r="UWM37" s="123"/>
      <c r="UWN37" s="123"/>
      <c r="UWO37" s="123"/>
      <c r="UWP37" s="123"/>
      <c r="UWQ37" s="123"/>
      <c r="UWR37" s="123"/>
      <c r="UWS37" s="123"/>
      <c r="UWT37" s="123"/>
      <c r="UWU37" s="123"/>
      <c r="UWV37" s="123"/>
      <c r="UWW37" s="123"/>
      <c r="UWX37" s="123"/>
      <c r="UWY37" s="123"/>
      <c r="UWZ37" s="123"/>
      <c r="UXA37" s="123"/>
      <c r="UXB37" s="123"/>
      <c r="UXC37" s="123"/>
      <c r="UXD37" s="123"/>
      <c r="UXE37" s="123"/>
      <c r="UXF37" s="123"/>
      <c r="UXG37" s="123"/>
      <c r="UXH37" s="123"/>
      <c r="UXI37" s="123"/>
      <c r="UXJ37" s="123"/>
      <c r="UXK37" s="123"/>
      <c r="UXL37" s="123"/>
      <c r="UXM37" s="123"/>
      <c r="UXN37" s="123"/>
      <c r="UXO37" s="123"/>
      <c r="UXP37" s="123"/>
      <c r="UXQ37" s="123"/>
      <c r="UXR37" s="123"/>
      <c r="UXS37" s="123"/>
      <c r="UXT37" s="123"/>
      <c r="UXU37" s="123"/>
      <c r="UXV37" s="123"/>
      <c r="UXW37" s="123"/>
      <c r="UXX37" s="123"/>
      <c r="UXY37" s="123"/>
      <c r="UXZ37" s="123"/>
      <c r="UYA37" s="123"/>
      <c r="UYB37" s="123"/>
      <c r="UYC37" s="123"/>
      <c r="UYD37" s="123"/>
      <c r="UYE37" s="123"/>
      <c r="UYF37" s="123"/>
      <c r="UYG37" s="123"/>
      <c r="UYH37" s="123"/>
      <c r="UYI37" s="123"/>
      <c r="UYJ37" s="123"/>
      <c r="UYK37" s="123"/>
      <c r="UYL37" s="123"/>
      <c r="UYM37" s="123"/>
      <c r="UYN37" s="123"/>
      <c r="UYO37" s="123"/>
      <c r="UYP37" s="123"/>
      <c r="UYQ37" s="123"/>
      <c r="UYR37" s="123"/>
      <c r="UYS37" s="123"/>
      <c r="UYT37" s="123"/>
      <c r="UYU37" s="123"/>
      <c r="UYV37" s="123"/>
      <c r="UYW37" s="123"/>
      <c r="UYX37" s="123"/>
      <c r="UYY37" s="123"/>
      <c r="UYZ37" s="123"/>
      <c r="UZA37" s="123"/>
      <c r="UZB37" s="123"/>
      <c r="UZC37" s="123"/>
      <c r="UZD37" s="123"/>
      <c r="UZE37" s="123"/>
      <c r="UZF37" s="123"/>
      <c r="UZG37" s="123"/>
      <c r="UZH37" s="123"/>
      <c r="UZI37" s="123"/>
      <c r="UZJ37" s="123"/>
      <c r="UZK37" s="123"/>
      <c r="UZL37" s="123"/>
      <c r="UZM37" s="123"/>
      <c r="UZN37" s="123"/>
      <c r="UZO37" s="123"/>
      <c r="UZP37" s="123"/>
      <c r="UZQ37" s="123"/>
      <c r="UZR37" s="123"/>
      <c r="UZS37" s="123"/>
      <c r="UZT37" s="123"/>
      <c r="UZU37" s="123"/>
      <c r="UZV37" s="123"/>
      <c r="UZW37" s="123"/>
      <c r="UZX37" s="123"/>
      <c r="UZY37" s="123"/>
      <c r="UZZ37" s="123"/>
      <c r="VAA37" s="123"/>
      <c r="VAB37" s="123"/>
      <c r="VAC37" s="123"/>
      <c r="VAD37" s="123"/>
      <c r="VAE37" s="123"/>
      <c r="VAF37" s="123"/>
      <c r="VAG37" s="123"/>
      <c r="VAH37" s="123"/>
      <c r="VAI37" s="123"/>
      <c r="VAJ37" s="123"/>
      <c r="VAK37" s="123"/>
      <c r="VAL37" s="123"/>
      <c r="VAM37" s="123"/>
      <c r="VAN37" s="123"/>
      <c r="VAO37" s="123"/>
      <c r="VAP37" s="123"/>
      <c r="VAQ37" s="123"/>
      <c r="VAR37" s="123"/>
      <c r="VAS37" s="123"/>
      <c r="VAT37" s="123"/>
      <c r="VAU37" s="123"/>
      <c r="VAV37" s="123"/>
      <c r="VAW37" s="123"/>
      <c r="VAX37" s="123"/>
      <c r="VAY37" s="123"/>
      <c r="VAZ37" s="123"/>
      <c r="VBA37" s="123"/>
      <c r="VBB37" s="123"/>
      <c r="VBC37" s="123"/>
      <c r="VBD37" s="123"/>
      <c r="VBE37" s="123"/>
      <c r="VBF37" s="123"/>
      <c r="VBG37" s="123"/>
      <c r="VBH37" s="123"/>
      <c r="VBI37" s="123"/>
      <c r="VBJ37" s="123"/>
      <c r="VBK37" s="123"/>
      <c r="VBL37" s="123"/>
      <c r="VBM37" s="123"/>
      <c r="VBN37" s="123"/>
      <c r="VBO37" s="123"/>
      <c r="VBP37" s="123"/>
      <c r="VBQ37" s="123"/>
      <c r="VBR37" s="123"/>
      <c r="VBS37" s="123"/>
      <c r="VBT37" s="123"/>
      <c r="VBU37" s="123"/>
      <c r="VBV37" s="123"/>
      <c r="VBW37" s="123"/>
      <c r="VBX37" s="123"/>
      <c r="VBY37" s="123"/>
      <c r="VBZ37" s="123"/>
      <c r="VCA37" s="123"/>
      <c r="VCB37" s="123"/>
      <c r="VCC37" s="123"/>
      <c r="VCD37" s="123"/>
      <c r="VCE37" s="123"/>
      <c r="VCF37" s="123"/>
      <c r="VCG37" s="123"/>
      <c r="VCH37" s="123"/>
      <c r="VCI37" s="123"/>
      <c r="VCJ37" s="123"/>
      <c r="VCK37" s="123"/>
      <c r="VCL37" s="123"/>
      <c r="VCM37" s="123"/>
      <c r="VCN37" s="123"/>
      <c r="VCO37" s="123"/>
      <c r="VCP37" s="123"/>
      <c r="VCQ37" s="123"/>
      <c r="VCR37" s="123"/>
      <c r="VCS37" s="123"/>
      <c r="VCT37" s="123"/>
      <c r="VCU37" s="123"/>
      <c r="VCV37" s="123"/>
      <c r="VCW37" s="123"/>
      <c r="VCX37" s="123"/>
      <c r="VCY37" s="123"/>
      <c r="VCZ37" s="123"/>
      <c r="VDA37" s="123"/>
      <c r="VDB37" s="123"/>
      <c r="VDC37" s="123"/>
      <c r="VDD37" s="123"/>
      <c r="VDE37" s="123"/>
      <c r="VDF37" s="123"/>
      <c r="VDG37" s="123"/>
      <c r="VDH37" s="123"/>
      <c r="VDI37" s="123"/>
      <c r="VDJ37" s="123"/>
      <c r="VDK37" s="123"/>
      <c r="VDL37" s="123"/>
      <c r="VDM37" s="123"/>
      <c r="VDN37" s="123"/>
      <c r="VDO37" s="123"/>
      <c r="VDP37" s="123"/>
      <c r="VDQ37" s="123"/>
      <c r="VDR37" s="123"/>
      <c r="VDS37" s="123"/>
      <c r="VDT37" s="123"/>
      <c r="VDU37" s="123"/>
      <c r="VDV37" s="123"/>
      <c r="VDW37" s="123"/>
      <c r="VDX37" s="123"/>
      <c r="VDY37" s="123"/>
      <c r="VDZ37" s="123"/>
      <c r="VEA37" s="123"/>
      <c r="VEB37" s="123"/>
      <c r="VEC37" s="123"/>
      <c r="VED37" s="123"/>
      <c r="VEE37" s="123"/>
      <c r="VEF37" s="123"/>
      <c r="VEG37" s="123"/>
      <c r="VEH37" s="123"/>
      <c r="VEI37" s="123"/>
      <c r="VEJ37" s="123"/>
      <c r="VEK37" s="123"/>
      <c r="VEL37" s="123"/>
      <c r="VEM37" s="123"/>
      <c r="VEN37" s="123"/>
      <c r="VEO37" s="123"/>
      <c r="VEP37" s="123"/>
      <c r="VEQ37" s="123"/>
      <c r="VER37" s="123"/>
      <c r="VES37" s="123"/>
      <c r="VET37" s="123"/>
      <c r="VEU37" s="123"/>
      <c r="VEV37" s="123"/>
      <c r="VEW37" s="123"/>
      <c r="VEX37" s="123"/>
      <c r="VEY37" s="123"/>
      <c r="VEZ37" s="123"/>
      <c r="VFA37" s="123"/>
      <c r="VFB37" s="123"/>
      <c r="VFC37" s="123"/>
      <c r="VFD37" s="123"/>
      <c r="VFE37" s="123"/>
      <c r="VFF37" s="123"/>
      <c r="VFG37" s="123"/>
      <c r="VFH37" s="123"/>
      <c r="VFI37" s="123"/>
      <c r="VFJ37" s="123"/>
      <c r="VFK37" s="123"/>
      <c r="VFL37" s="123"/>
      <c r="VFM37" s="123"/>
      <c r="VFN37" s="123"/>
      <c r="VFO37" s="123"/>
      <c r="VFP37" s="123"/>
      <c r="VFQ37" s="123"/>
      <c r="VFR37" s="123"/>
      <c r="VFS37" s="123"/>
      <c r="VFT37" s="123"/>
      <c r="VFU37" s="123"/>
      <c r="VFV37" s="123"/>
      <c r="VFW37" s="123"/>
      <c r="VFX37" s="123"/>
      <c r="VFY37" s="123"/>
      <c r="VFZ37" s="123"/>
      <c r="VGA37" s="123"/>
      <c r="VGB37" s="123"/>
      <c r="VGC37" s="123"/>
      <c r="VGD37" s="123"/>
      <c r="VGE37" s="123"/>
      <c r="VGF37" s="123"/>
      <c r="VGG37" s="123"/>
      <c r="VGH37" s="123"/>
      <c r="VGI37" s="123"/>
      <c r="VGJ37" s="123"/>
      <c r="VGK37" s="123"/>
      <c r="VGL37" s="123"/>
      <c r="VGM37" s="123"/>
      <c r="VGN37" s="123"/>
      <c r="VGO37" s="123"/>
      <c r="VGP37" s="123"/>
      <c r="VGQ37" s="123"/>
      <c r="VGR37" s="123"/>
      <c r="VGS37" s="123"/>
      <c r="VGT37" s="123"/>
      <c r="VGU37" s="123"/>
      <c r="VGV37" s="123"/>
      <c r="VGW37" s="123"/>
      <c r="VGX37" s="123"/>
      <c r="VGY37" s="123"/>
      <c r="VGZ37" s="123"/>
      <c r="VHA37" s="123"/>
      <c r="VHB37" s="123"/>
      <c r="VHC37" s="123"/>
      <c r="VHD37" s="123"/>
      <c r="VHE37" s="123"/>
      <c r="VHF37" s="123"/>
      <c r="VHG37" s="123"/>
      <c r="VHH37" s="123"/>
      <c r="VHI37" s="123"/>
      <c r="VHJ37" s="123"/>
      <c r="VHK37" s="123"/>
      <c r="VHL37" s="123"/>
      <c r="VHM37" s="123"/>
      <c r="VHN37" s="123"/>
      <c r="VHO37" s="123"/>
      <c r="VHP37" s="123"/>
      <c r="VHQ37" s="123"/>
      <c r="VHR37" s="123"/>
      <c r="VHS37" s="123"/>
      <c r="VHT37" s="123"/>
      <c r="VHU37" s="123"/>
      <c r="VHV37" s="123"/>
      <c r="VHW37" s="123"/>
      <c r="VHX37" s="123"/>
      <c r="VHY37" s="123"/>
      <c r="VHZ37" s="123"/>
      <c r="VIA37" s="123"/>
      <c r="VIB37" s="123"/>
      <c r="VIC37" s="123"/>
      <c r="VID37" s="123"/>
      <c r="VIE37" s="123"/>
      <c r="VIF37" s="123"/>
      <c r="VIG37" s="123"/>
      <c r="VIH37" s="123"/>
      <c r="VII37" s="123"/>
      <c r="VIJ37" s="123"/>
      <c r="VIK37" s="123"/>
      <c r="VIL37" s="123"/>
      <c r="VIM37" s="123"/>
      <c r="VIN37" s="123"/>
      <c r="VIO37" s="123"/>
      <c r="VIP37" s="123"/>
      <c r="VIQ37" s="123"/>
      <c r="VIR37" s="123"/>
      <c r="VIS37" s="123"/>
      <c r="VIT37" s="123"/>
      <c r="VIU37" s="123"/>
      <c r="VIV37" s="123"/>
      <c r="VIW37" s="123"/>
      <c r="VIX37" s="123"/>
      <c r="VIY37" s="123"/>
      <c r="VIZ37" s="123"/>
      <c r="VJA37" s="123"/>
      <c r="VJB37" s="123"/>
      <c r="VJC37" s="123"/>
      <c r="VJD37" s="123"/>
      <c r="VJE37" s="123"/>
      <c r="VJF37" s="123"/>
      <c r="VJG37" s="123"/>
      <c r="VJH37" s="123"/>
      <c r="VJI37" s="123"/>
      <c r="VJJ37" s="123"/>
      <c r="VJK37" s="123"/>
      <c r="VJL37" s="123"/>
      <c r="VJM37" s="123"/>
      <c r="VJN37" s="123"/>
      <c r="VJO37" s="123"/>
      <c r="VJP37" s="123"/>
      <c r="VJQ37" s="123"/>
      <c r="VJR37" s="123"/>
      <c r="VJS37" s="123"/>
      <c r="VJT37" s="123"/>
      <c r="VJU37" s="123"/>
      <c r="VJV37" s="123"/>
      <c r="VJW37" s="123"/>
      <c r="VJX37" s="123"/>
      <c r="VJY37" s="123"/>
      <c r="VJZ37" s="123"/>
      <c r="VKA37" s="123"/>
      <c r="VKB37" s="123"/>
      <c r="VKC37" s="123"/>
      <c r="VKD37" s="123"/>
      <c r="VKE37" s="123"/>
      <c r="VKF37" s="123"/>
      <c r="VKG37" s="123"/>
      <c r="VKH37" s="123"/>
      <c r="VKI37" s="123"/>
      <c r="VKJ37" s="123"/>
      <c r="VKK37" s="123"/>
      <c r="VKL37" s="123"/>
      <c r="VKM37" s="123"/>
      <c r="VKN37" s="123"/>
      <c r="VKO37" s="123"/>
      <c r="VKP37" s="123"/>
      <c r="VKQ37" s="123"/>
      <c r="VKR37" s="123"/>
      <c r="VKS37" s="123"/>
      <c r="VKT37" s="123"/>
      <c r="VKU37" s="123"/>
      <c r="VKV37" s="123"/>
      <c r="VKW37" s="123"/>
      <c r="VKX37" s="123"/>
      <c r="VKY37" s="123"/>
      <c r="VKZ37" s="123"/>
      <c r="VLA37" s="123"/>
      <c r="VLB37" s="123"/>
      <c r="VLC37" s="123"/>
      <c r="VLD37" s="123"/>
      <c r="VLE37" s="123"/>
      <c r="VLF37" s="123"/>
      <c r="VLG37" s="123"/>
      <c r="VLH37" s="123"/>
      <c r="VLI37" s="123"/>
      <c r="VLJ37" s="123"/>
      <c r="VLK37" s="123"/>
      <c r="VLL37" s="123"/>
      <c r="VLM37" s="123"/>
      <c r="VLN37" s="123"/>
      <c r="VLO37" s="123"/>
      <c r="VLP37" s="123"/>
      <c r="VLQ37" s="123"/>
      <c r="VLR37" s="123"/>
      <c r="VLS37" s="123"/>
      <c r="VLT37" s="123"/>
      <c r="VLU37" s="123"/>
      <c r="VLV37" s="123"/>
      <c r="VLW37" s="123"/>
      <c r="VLX37" s="123"/>
      <c r="VLY37" s="123"/>
      <c r="VLZ37" s="123"/>
      <c r="VMA37" s="123"/>
      <c r="VMB37" s="123"/>
      <c r="VMC37" s="123"/>
      <c r="VMD37" s="123"/>
      <c r="VME37" s="123"/>
      <c r="VMF37" s="123"/>
      <c r="VMG37" s="123"/>
      <c r="VMH37" s="123"/>
      <c r="VMI37" s="123"/>
      <c r="VMJ37" s="123"/>
      <c r="VMK37" s="123"/>
      <c r="VML37" s="123"/>
      <c r="VMM37" s="123"/>
      <c r="VMN37" s="123"/>
      <c r="VMO37" s="123"/>
      <c r="VMP37" s="123"/>
      <c r="VMQ37" s="123"/>
      <c r="VMR37" s="123"/>
      <c r="VMS37" s="123"/>
      <c r="VMT37" s="123"/>
      <c r="VMU37" s="123"/>
      <c r="VMV37" s="123"/>
      <c r="VMW37" s="123"/>
      <c r="VMX37" s="123"/>
      <c r="VMY37" s="123"/>
      <c r="VMZ37" s="123"/>
      <c r="VNA37" s="123"/>
      <c r="VNB37" s="123"/>
      <c r="VNC37" s="123"/>
      <c r="VND37" s="123"/>
      <c r="VNE37" s="123"/>
      <c r="VNF37" s="123"/>
      <c r="VNG37" s="123"/>
      <c r="VNH37" s="123"/>
      <c r="VNI37" s="123"/>
      <c r="VNJ37" s="123"/>
      <c r="VNK37" s="123"/>
      <c r="VNL37" s="123"/>
      <c r="VNM37" s="123"/>
      <c r="VNN37" s="123"/>
      <c r="VNO37" s="123"/>
      <c r="VNP37" s="123"/>
      <c r="VNQ37" s="123"/>
      <c r="VNR37" s="123"/>
      <c r="VNS37" s="123"/>
      <c r="VNT37" s="123"/>
      <c r="VNU37" s="123"/>
      <c r="VNV37" s="123"/>
      <c r="VNW37" s="123"/>
      <c r="VNX37" s="123"/>
      <c r="VNY37" s="123"/>
      <c r="VNZ37" s="123"/>
      <c r="VOA37" s="123"/>
      <c r="VOB37" s="123"/>
      <c r="VOC37" s="123"/>
      <c r="VOD37" s="123"/>
      <c r="VOE37" s="123"/>
      <c r="VOF37" s="123"/>
      <c r="VOG37" s="123"/>
      <c r="VOH37" s="123"/>
      <c r="VOI37" s="123"/>
      <c r="VOJ37" s="123"/>
      <c r="VOK37" s="123"/>
      <c r="VOL37" s="123"/>
      <c r="VOM37" s="123"/>
      <c r="VON37" s="123"/>
      <c r="VOO37" s="123"/>
      <c r="VOP37" s="123"/>
      <c r="VOQ37" s="123"/>
      <c r="VOR37" s="123"/>
      <c r="VOS37" s="123"/>
      <c r="VOT37" s="123"/>
      <c r="VOU37" s="123"/>
      <c r="VOV37" s="123"/>
      <c r="VOW37" s="123"/>
      <c r="VOX37" s="123"/>
      <c r="VOY37" s="123"/>
      <c r="VOZ37" s="123"/>
      <c r="VPA37" s="123"/>
      <c r="VPB37" s="123"/>
      <c r="VPC37" s="123"/>
      <c r="VPD37" s="123"/>
      <c r="VPE37" s="123"/>
      <c r="VPF37" s="123"/>
      <c r="VPG37" s="123"/>
      <c r="VPH37" s="123"/>
      <c r="VPI37" s="123"/>
      <c r="VPJ37" s="123"/>
      <c r="VPK37" s="123"/>
      <c r="VPL37" s="123"/>
      <c r="VPM37" s="123"/>
      <c r="VPN37" s="123"/>
      <c r="VPO37" s="123"/>
      <c r="VPP37" s="123"/>
      <c r="VPQ37" s="123"/>
      <c r="VPR37" s="123"/>
      <c r="VPS37" s="123"/>
      <c r="VPT37" s="123"/>
      <c r="VPU37" s="123"/>
      <c r="VPV37" s="123"/>
      <c r="VPW37" s="123"/>
      <c r="VPX37" s="123"/>
      <c r="VPY37" s="123"/>
      <c r="VPZ37" s="123"/>
      <c r="VQA37" s="123"/>
      <c r="VQB37" s="123"/>
      <c r="VQC37" s="123"/>
      <c r="VQD37" s="123"/>
      <c r="VQE37" s="123"/>
      <c r="VQF37" s="123"/>
      <c r="VQG37" s="123"/>
      <c r="VQH37" s="123"/>
      <c r="VQI37" s="123"/>
      <c r="VQJ37" s="123"/>
      <c r="VQK37" s="123"/>
      <c r="VQL37" s="123"/>
      <c r="VQM37" s="123"/>
      <c r="VQN37" s="123"/>
      <c r="VQO37" s="123"/>
      <c r="VQP37" s="123"/>
      <c r="VQQ37" s="123"/>
      <c r="VQR37" s="123"/>
      <c r="VQS37" s="123"/>
      <c r="VQT37" s="123"/>
      <c r="VQU37" s="123"/>
      <c r="VQV37" s="123"/>
      <c r="VQW37" s="123"/>
      <c r="VQX37" s="123"/>
      <c r="VQY37" s="123"/>
      <c r="VQZ37" s="123"/>
      <c r="VRA37" s="123"/>
      <c r="VRB37" s="123"/>
      <c r="VRC37" s="123"/>
      <c r="VRD37" s="123"/>
      <c r="VRE37" s="123"/>
      <c r="VRF37" s="123"/>
      <c r="VRG37" s="123"/>
      <c r="VRH37" s="123"/>
      <c r="VRI37" s="123"/>
      <c r="VRJ37" s="123"/>
      <c r="VRK37" s="123"/>
      <c r="VRL37" s="123"/>
      <c r="VRM37" s="123"/>
      <c r="VRN37" s="123"/>
      <c r="VRO37" s="123"/>
      <c r="VRP37" s="123"/>
      <c r="VRQ37" s="123"/>
      <c r="VRR37" s="123"/>
      <c r="VRS37" s="123"/>
      <c r="VRT37" s="123"/>
      <c r="VRU37" s="123"/>
      <c r="VRV37" s="123"/>
      <c r="VRW37" s="123"/>
      <c r="VRX37" s="123"/>
      <c r="VRY37" s="123"/>
      <c r="VRZ37" s="123"/>
      <c r="VSA37" s="123"/>
      <c r="VSB37" s="123"/>
      <c r="VSC37" s="123"/>
      <c r="VSD37" s="123"/>
      <c r="VSE37" s="123"/>
      <c r="VSF37" s="123"/>
      <c r="VSG37" s="123"/>
      <c r="VSH37" s="123"/>
      <c r="VSI37" s="123"/>
      <c r="VSJ37" s="123"/>
      <c r="VSK37" s="123"/>
      <c r="VSL37" s="123"/>
      <c r="VSM37" s="123"/>
      <c r="VSN37" s="123"/>
      <c r="VSO37" s="123"/>
      <c r="VSP37" s="123"/>
      <c r="VSQ37" s="123"/>
      <c r="VSR37" s="123"/>
      <c r="VSS37" s="123"/>
      <c r="VST37" s="123"/>
      <c r="VSU37" s="123"/>
      <c r="VSV37" s="123"/>
      <c r="VSW37" s="123"/>
      <c r="VSX37" s="123"/>
      <c r="VSY37" s="123"/>
      <c r="VSZ37" s="123"/>
      <c r="VTA37" s="123"/>
      <c r="VTB37" s="123"/>
      <c r="VTC37" s="123"/>
      <c r="VTD37" s="123"/>
      <c r="VTE37" s="123"/>
      <c r="VTF37" s="123"/>
      <c r="VTG37" s="123"/>
      <c r="VTH37" s="123"/>
      <c r="VTI37" s="123"/>
      <c r="VTJ37" s="123"/>
      <c r="VTK37" s="123"/>
      <c r="VTL37" s="123"/>
      <c r="VTM37" s="123"/>
      <c r="VTN37" s="123"/>
      <c r="VTO37" s="123"/>
      <c r="VTP37" s="123"/>
      <c r="VTQ37" s="123"/>
      <c r="VTR37" s="123"/>
      <c r="VTS37" s="123"/>
      <c r="VTT37" s="123"/>
      <c r="VTU37" s="123"/>
      <c r="VTV37" s="123"/>
      <c r="VTW37" s="123"/>
      <c r="VTX37" s="123"/>
      <c r="VTY37" s="123"/>
      <c r="VTZ37" s="123"/>
      <c r="VUA37" s="123"/>
      <c r="VUB37" s="123"/>
      <c r="VUC37" s="123"/>
      <c r="VUD37" s="123"/>
      <c r="VUE37" s="123"/>
      <c r="VUF37" s="123"/>
      <c r="VUG37" s="123"/>
      <c r="VUH37" s="123"/>
      <c r="VUI37" s="123"/>
      <c r="VUJ37" s="123"/>
      <c r="VUK37" s="123"/>
      <c r="VUL37" s="123"/>
      <c r="VUM37" s="123"/>
      <c r="VUN37" s="123"/>
      <c r="VUO37" s="123"/>
      <c r="VUP37" s="123"/>
      <c r="VUQ37" s="123"/>
      <c r="VUR37" s="123"/>
      <c r="VUS37" s="123"/>
      <c r="VUT37" s="123"/>
      <c r="VUU37" s="123"/>
      <c r="VUV37" s="123"/>
      <c r="VUW37" s="123"/>
      <c r="VUX37" s="123"/>
      <c r="VUY37" s="123"/>
      <c r="VUZ37" s="123"/>
      <c r="VVA37" s="123"/>
      <c r="VVB37" s="123"/>
      <c r="VVC37" s="123"/>
      <c r="VVD37" s="123"/>
      <c r="VVE37" s="123"/>
      <c r="VVF37" s="123"/>
      <c r="VVG37" s="123"/>
      <c r="VVH37" s="123"/>
      <c r="VVI37" s="123"/>
      <c r="VVJ37" s="123"/>
      <c r="VVK37" s="123"/>
      <c r="VVL37" s="123"/>
      <c r="VVM37" s="123"/>
      <c r="VVN37" s="123"/>
      <c r="VVO37" s="123"/>
      <c r="VVP37" s="123"/>
      <c r="VVQ37" s="123"/>
      <c r="VVR37" s="123"/>
      <c r="VVS37" s="123"/>
      <c r="VVT37" s="123"/>
      <c r="VVU37" s="123"/>
      <c r="VVV37" s="123"/>
      <c r="VVW37" s="123"/>
      <c r="VVX37" s="123"/>
      <c r="VVY37" s="123"/>
      <c r="VVZ37" s="123"/>
      <c r="VWA37" s="123"/>
      <c r="VWB37" s="123"/>
      <c r="VWC37" s="123"/>
      <c r="VWD37" s="123"/>
      <c r="VWE37" s="123"/>
      <c r="VWF37" s="123"/>
      <c r="VWG37" s="123"/>
      <c r="VWH37" s="123"/>
      <c r="VWI37" s="123"/>
      <c r="VWJ37" s="123"/>
      <c r="VWK37" s="123"/>
      <c r="VWL37" s="123"/>
      <c r="VWM37" s="123"/>
      <c r="VWN37" s="123"/>
      <c r="VWO37" s="123"/>
      <c r="VWP37" s="123"/>
      <c r="VWQ37" s="123"/>
      <c r="VWR37" s="123"/>
      <c r="VWS37" s="123"/>
      <c r="VWT37" s="123"/>
      <c r="VWU37" s="123"/>
      <c r="VWV37" s="123"/>
      <c r="VWW37" s="123"/>
      <c r="VWX37" s="123"/>
      <c r="VWY37" s="123"/>
      <c r="VWZ37" s="123"/>
      <c r="VXA37" s="123"/>
      <c r="VXB37" s="123"/>
      <c r="VXC37" s="123"/>
      <c r="VXD37" s="123"/>
      <c r="VXE37" s="123"/>
      <c r="VXF37" s="123"/>
      <c r="VXG37" s="123"/>
      <c r="VXH37" s="123"/>
      <c r="VXI37" s="123"/>
      <c r="VXJ37" s="123"/>
      <c r="VXK37" s="123"/>
      <c r="VXL37" s="123"/>
      <c r="VXM37" s="123"/>
      <c r="VXN37" s="123"/>
      <c r="VXO37" s="123"/>
      <c r="VXP37" s="123"/>
      <c r="VXQ37" s="123"/>
      <c r="VXR37" s="123"/>
      <c r="VXS37" s="123"/>
      <c r="VXT37" s="123"/>
      <c r="VXU37" s="123"/>
      <c r="VXV37" s="123"/>
      <c r="VXW37" s="123"/>
      <c r="VXX37" s="123"/>
      <c r="VXY37" s="123"/>
      <c r="VXZ37" s="123"/>
      <c r="VYA37" s="123"/>
      <c r="VYB37" s="123"/>
      <c r="VYC37" s="123"/>
      <c r="VYD37" s="123"/>
      <c r="VYE37" s="123"/>
      <c r="VYF37" s="123"/>
      <c r="VYG37" s="123"/>
      <c r="VYH37" s="123"/>
      <c r="VYI37" s="123"/>
      <c r="VYJ37" s="123"/>
      <c r="VYK37" s="123"/>
      <c r="VYL37" s="123"/>
      <c r="VYM37" s="123"/>
      <c r="VYN37" s="123"/>
      <c r="VYO37" s="123"/>
      <c r="VYP37" s="123"/>
      <c r="VYQ37" s="123"/>
      <c r="VYR37" s="123"/>
      <c r="VYS37" s="123"/>
      <c r="VYT37" s="123"/>
      <c r="VYU37" s="123"/>
      <c r="VYV37" s="123"/>
      <c r="VYW37" s="123"/>
      <c r="VYX37" s="123"/>
      <c r="VYY37" s="123"/>
      <c r="VYZ37" s="123"/>
      <c r="VZA37" s="123"/>
      <c r="VZB37" s="123"/>
      <c r="VZC37" s="123"/>
      <c r="VZD37" s="123"/>
      <c r="VZE37" s="123"/>
      <c r="VZF37" s="123"/>
      <c r="VZG37" s="123"/>
      <c r="VZH37" s="123"/>
      <c r="VZI37" s="123"/>
      <c r="VZJ37" s="123"/>
      <c r="VZK37" s="123"/>
      <c r="VZL37" s="123"/>
      <c r="VZM37" s="123"/>
      <c r="VZN37" s="123"/>
      <c r="VZO37" s="123"/>
      <c r="VZP37" s="123"/>
      <c r="VZQ37" s="123"/>
      <c r="VZR37" s="123"/>
      <c r="VZS37" s="123"/>
      <c r="VZT37" s="123"/>
      <c r="VZU37" s="123"/>
      <c r="VZV37" s="123"/>
      <c r="VZW37" s="123"/>
      <c r="VZX37" s="123"/>
      <c r="VZY37" s="123"/>
      <c r="VZZ37" s="123"/>
      <c r="WAA37" s="123"/>
      <c r="WAB37" s="123"/>
      <c r="WAC37" s="123"/>
      <c r="WAD37" s="123"/>
      <c r="WAE37" s="123"/>
      <c r="WAF37" s="123"/>
      <c r="WAG37" s="123"/>
      <c r="WAH37" s="123"/>
      <c r="WAI37" s="123"/>
      <c r="WAJ37" s="123"/>
      <c r="WAK37" s="123"/>
      <c r="WAL37" s="123"/>
      <c r="WAM37" s="123"/>
      <c r="WAN37" s="123"/>
      <c r="WAO37" s="123"/>
      <c r="WAP37" s="123"/>
      <c r="WAQ37" s="123"/>
      <c r="WAR37" s="123"/>
      <c r="WAS37" s="123"/>
      <c r="WAT37" s="123"/>
      <c r="WAU37" s="123"/>
      <c r="WAV37" s="123"/>
      <c r="WAW37" s="123"/>
      <c r="WAX37" s="123"/>
      <c r="WAY37" s="123"/>
      <c r="WAZ37" s="123"/>
      <c r="WBA37" s="123"/>
      <c r="WBB37" s="123"/>
      <c r="WBC37" s="123"/>
      <c r="WBD37" s="123"/>
      <c r="WBE37" s="123"/>
      <c r="WBF37" s="123"/>
      <c r="WBG37" s="123"/>
      <c r="WBH37" s="123"/>
      <c r="WBI37" s="123"/>
      <c r="WBJ37" s="123"/>
      <c r="WBK37" s="123"/>
      <c r="WBL37" s="123"/>
      <c r="WBM37" s="123"/>
      <c r="WBN37" s="123"/>
      <c r="WBO37" s="123"/>
      <c r="WBP37" s="123"/>
      <c r="WBQ37" s="123"/>
      <c r="WBR37" s="123"/>
      <c r="WBS37" s="123"/>
      <c r="WBT37" s="123"/>
      <c r="WBU37" s="123"/>
      <c r="WBV37" s="123"/>
      <c r="WBW37" s="123"/>
      <c r="WBX37" s="123"/>
      <c r="WBY37" s="123"/>
      <c r="WBZ37" s="123"/>
      <c r="WCA37" s="123"/>
      <c r="WCB37" s="123"/>
      <c r="WCC37" s="123"/>
      <c r="WCD37" s="123"/>
      <c r="WCE37" s="123"/>
      <c r="WCF37" s="123"/>
      <c r="WCG37" s="123"/>
      <c r="WCH37" s="123"/>
      <c r="WCI37" s="123"/>
      <c r="WCJ37" s="123"/>
      <c r="WCK37" s="123"/>
      <c r="WCL37" s="123"/>
      <c r="WCM37" s="123"/>
      <c r="WCN37" s="123"/>
      <c r="WCO37" s="123"/>
      <c r="WCP37" s="123"/>
      <c r="WCQ37" s="123"/>
      <c r="WCR37" s="123"/>
      <c r="WCS37" s="123"/>
      <c r="WCT37" s="123"/>
      <c r="WCU37" s="123"/>
      <c r="WCV37" s="123"/>
      <c r="WCW37" s="123"/>
      <c r="WCX37" s="123"/>
      <c r="WCY37" s="123"/>
      <c r="WCZ37" s="123"/>
      <c r="WDA37" s="123"/>
      <c r="WDB37" s="123"/>
      <c r="WDC37" s="123"/>
      <c r="WDD37" s="123"/>
      <c r="WDE37" s="123"/>
      <c r="WDF37" s="123"/>
      <c r="WDG37" s="123"/>
      <c r="WDH37" s="123"/>
      <c r="WDI37" s="123"/>
      <c r="WDJ37" s="123"/>
      <c r="WDK37" s="123"/>
      <c r="WDL37" s="123"/>
      <c r="WDM37" s="123"/>
      <c r="WDN37" s="123"/>
      <c r="WDO37" s="123"/>
      <c r="WDP37" s="123"/>
      <c r="WDQ37" s="123"/>
      <c r="WDR37" s="123"/>
      <c r="WDS37" s="123"/>
      <c r="WDT37" s="123"/>
      <c r="WDU37" s="123"/>
      <c r="WDV37" s="123"/>
      <c r="WDW37" s="123"/>
      <c r="WDX37" s="123"/>
      <c r="WDY37" s="123"/>
      <c r="WDZ37" s="123"/>
      <c r="WEA37" s="123"/>
      <c r="WEB37" s="123"/>
      <c r="WEC37" s="123"/>
      <c r="WED37" s="123"/>
      <c r="WEE37" s="123"/>
      <c r="WEF37" s="123"/>
      <c r="WEG37" s="123"/>
      <c r="WEH37" s="123"/>
      <c r="WEI37" s="123"/>
      <c r="WEJ37" s="123"/>
      <c r="WEK37" s="123"/>
      <c r="WEL37" s="123"/>
      <c r="WEM37" s="123"/>
      <c r="WEN37" s="123"/>
      <c r="WEO37" s="123"/>
      <c r="WEP37" s="123"/>
      <c r="WEQ37" s="123"/>
      <c r="WER37" s="123"/>
      <c r="WES37" s="123"/>
      <c r="WET37" s="123"/>
      <c r="WEU37" s="123"/>
      <c r="WEV37" s="123"/>
      <c r="WEW37" s="123"/>
      <c r="WEX37" s="123"/>
      <c r="WEY37" s="123"/>
      <c r="WEZ37" s="123"/>
      <c r="WFA37" s="123"/>
      <c r="WFB37" s="123"/>
      <c r="WFC37" s="123"/>
      <c r="WFD37" s="123"/>
      <c r="WFE37" s="123"/>
      <c r="WFF37" s="123"/>
      <c r="WFG37" s="123"/>
      <c r="WFH37" s="123"/>
      <c r="WFI37" s="123"/>
      <c r="WFJ37" s="123"/>
      <c r="WFK37" s="123"/>
      <c r="WFL37" s="123"/>
      <c r="WFM37" s="123"/>
      <c r="WFN37" s="123"/>
      <c r="WFO37" s="123"/>
      <c r="WFP37" s="123"/>
      <c r="WFQ37" s="123"/>
      <c r="WFR37" s="123"/>
      <c r="WFS37" s="123"/>
      <c r="WFT37" s="123"/>
      <c r="WFU37" s="123"/>
      <c r="WFV37" s="123"/>
      <c r="WFW37" s="123"/>
      <c r="WFX37" s="123"/>
      <c r="WFY37" s="123"/>
      <c r="WFZ37" s="123"/>
      <c r="WGA37" s="123"/>
      <c r="WGB37" s="123"/>
      <c r="WGC37" s="123"/>
      <c r="WGD37" s="123"/>
      <c r="WGE37" s="123"/>
      <c r="WGF37" s="123"/>
      <c r="WGG37" s="123"/>
      <c r="WGH37" s="123"/>
      <c r="WGI37" s="123"/>
      <c r="WGJ37" s="123"/>
      <c r="WGK37" s="123"/>
      <c r="WGL37" s="123"/>
      <c r="WGM37" s="123"/>
      <c r="WGN37" s="123"/>
      <c r="WGO37" s="123"/>
      <c r="WGP37" s="123"/>
      <c r="WGQ37" s="123"/>
      <c r="WGR37" s="123"/>
      <c r="WGS37" s="123"/>
      <c r="WGT37" s="123"/>
      <c r="WGU37" s="123"/>
      <c r="WGV37" s="123"/>
      <c r="WGW37" s="123"/>
      <c r="WGX37" s="123"/>
      <c r="WGY37" s="123"/>
      <c r="WGZ37" s="123"/>
      <c r="WHA37" s="123"/>
      <c r="WHB37" s="123"/>
      <c r="WHC37" s="123"/>
      <c r="WHD37" s="123"/>
      <c r="WHE37" s="123"/>
      <c r="WHF37" s="123"/>
      <c r="WHG37" s="123"/>
      <c r="WHH37" s="123"/>
      <c r="WHI37" s="123"/>
      <c r="WHJ37" s="123"/>
      <c r="WHK37" s="123"/>
      <c r="WHL37" s="123"/>
      <c r="WHM37" s="123"/>
      <c r="WHN37" s="123"/>
      <c r="WHO37" s="123"/>
      <c r="WHP37" s="123"/>
      <c r="WHQ37" s="123"/>
      <c r="WHR37" s="123"/>
      <c r="WHS37" s="123"/>
      <c r="WHT37" s="123"/>
      <c r="WHU37" s="123"/>
      <c r="WHV37" s="123"/>
      <c r="WHW37" s="123"/>
      <c r="WHX37" s="123"/>
      <c r="WHY37" s="123"/>
      <c r="WHZ37" s="123"/>
      <c r="WIA37" s="123"/>
      <c r="WIB37" s="123"/>
      <c r="WIC37" s="123"/>
      <c r="WID37" s="123"/>
      <c r="WIE37" s="123"/>
      <c r="WIF37" s="123"/>
      <c r="WIG37" s="123"/>
      <c r="WIH37" s="123"/>
      <c r="WII37" s="123"/>
      <c r="WIJ37" s="123"/>
      <c r="WIK37" s="123"/>
      <c r="WIL37" s="123"/>
      <c r="WIM37" s="123"/>
      <c r="WIN37" s="123"/>
      <c r="WIO37" s="123"/>
      <c r="WIP37" s="123"/>
      <c r="WIQ37" s="123"/>
      <c r="WIR37" s="123"/>
      <c r="WIS37" s="123"/>
      <c r="WIT37" s="123"/>
      <c r="WIU37" s="123"/>
      <c r="WIV37" s="123"/>
      <c r="WIW37" s="123"/>
      <c r="WIX37" s="123"/>
      <c r="WIY37" s="123"/>
      <c r="WIZ37" s="123"/>
      <c r="WJA37" s="123"/>
      <c r="WJB37" s="123"/>
      <c r="WJC37" s="123"/>
      <c r="WJD37" s="123"/>
      <c r="WJE37" s="123"/>
      <c r="WJF37" s="123"/>
      <c r="WJG37" s="123"/>
      <c r="WJH37" s="123"/>
      <c r="WJI37" s="123"/>
      <c r="WJJ37" s="123"/>
      <c r="WJK37" s="123"/>
      <c r="WJL37" s="123"/>
      <c r="WJM37" s="123"/>
      <c r="WJN37" s="123"/>
      <c r="WJO37" s="123"/>
      <c r="WJP37" s="123"/>
      <c r="WJQ37" s="123"/>
      <c r="WJR37" s="123"/>
      <c r="WJS37" s="123"/>
      <c r="WJT37" s="123"/>
      <c r="WJU37" s="123"/>
      <c r="WJV37" s="123"/>
      <c r="WJW37" s="123"/>
      <c r="WJX37" s="123"/>
      <c r="WJY37" s="123"/>
      <c r="WJZ37" s="123"/>
      <c r="WKA37" s="123"/>
      <c r="WKB37" s="123"/>
      <c r="WKC37" s="123"/>
      <c r="WKD37" s="123"/>
      <c r="WKE37" s="123"/>
      <c r="WKF37" s="123"/>
      <c r="WKG37" s="123"/>
      <c r="WKH37" s="123"/>
      <c r="WKI37" s="123"/>
      <c r="WKJ37" s="123"/>
      <c r="WKK37" s="123"/>
      <c r="WKL37" s="123"/>
      <c r="WKM37" s="123"/>
      <c r="WKN37" s="123"/>
      <c r="WKO37" s="123"/>
      <c r="WKP37" s="123"/>
      <c r="WKQ37" s="123"/>
      <c r="WKR37" s="123"/>
      <c r="WKS37" s="123"/>
      <c r="WKT37" s="123"/>
      <c r="WKU37" s="123"/>
      <c r="WKV37" s="123"/>
      <c r="WKW37" s="123"/>
      <c r="WKX37" s="123"/>
      <c r="WKY37" s="123"/>
      <c r="WKZ37" s="123"/>
      <c r="WLA37" s="123"/>
      <c r="WLB37" s="123"/>
      <c r="WLC37" s="123"/>
      <c r="WLD37" s="123"/>
      <c r="WLE37" s="123"/>
      <c r="WLF37" s="123"/>
      <c r="WLG37" s="123"/>
      <c r="WLH37" s="123"/>
      <c r="WLI37" s="123"/>
      <c r="WLJ37" s="123"/>
      <c r="WLK37" s="123"/>
      <c r="WLL37" s="123"/>
      <c r="WLM37" s="123"/>
      <c r="WLN37" s="123"/>
      <c r="WLO37" s="123"/>
      <c r="WLP37" s="123"/>
      <c r="WLQ37" s="123"/>
      <c r="WLR37" s="123"/>
      <c r="WLS37" s="123"/>
      <c r="WLT37" s="123"/>
      <c r="WLU37" s="123"/>
      <c r="WLV37" s="123"/>
      <c r="WLW37" s="123"/>
      <c r="WLX37" s="123"/>
      <c r="WLY37" s="123"/>
      <c r="WLZ37" s="123"/>
      <c r="WMA37" s="123"/>
      <c r="WMB37" s="123"/>
      <c r="WMC37" s="123"/>
      <c r="WMD37" s="123"/>
      <c r="WME37" s="123"/>
      <c r="WMF37" s="123"/>
      <c r="WMG37" s="123"/>
      <c r="WMH37" s="123"/>
      <c r="WMI37" s="123"/>
      <c r="WMJ37" s="123"/>
      <c r="WMK37" s="123"/>
      <c r="WML37" s="123"/>
      <c r="WMM37" s="123"/>
      <c r="WMN37" s="123"/>
      <c r="WMO37" s="123"/>
      <c r="WMP37" s="123"/>
      <c r="WMQ37" s="123"/>
      <c r="WMR37" s="123"/>
      <c r="WMS37" s="123"/>
      <c r="WMT37" s="123"/>
      <c r="WMU37" s="123"/>
      <c r="WMV37" s="123"/>
      <c r="WMW37" s="123"/>
      <c r="WMX37" s="123"/>
      <c r="WMY37" s="123"/>
      <c r="WMZ37" s="123"/>
      <c r="WNA37" s="123"/>
      <c r="WNB37" s="123"/>
      <c r="WNC37" s="123"/>
      <c r="WND37" s="123"/>
      <c r="WNE37" s="123"/>
      <c r="WNF37" s="123"/>
      <c r="WNG37" s="123"/>
      <c r="WNH37" s="123"/>
      <c r="WNI37" s="123"/>
      <c r="WNJ37" s="123"/>
      <c r="WNK37" s="123"/>
      <c r="WNL37" s="123"/>
      <c r="WNM37" s="123"/>
      <c r="WNN37" s="123"/>
      <c r="WNO37" s="123"/>
      <c r="WNP37" s="123"/>
      <c r="WNQ37" s="123"/>
      <c r="WNR37" s="123"/>
      <c r="WNS37" s="123"/>
      <c r="WNT37" s="123"/>
      <c r="WNU37" s="123"/>
      <c r="WNV37" s="123"/>
      <c r="WNW37" s="123"/>
      <c r="WNX37" s="123"/>
      <c r="WNY37" s="123"/>
      <c r="WNZ37" s="123"/>
      <c r="WOA37" s="123"/>
      <c r="WOB37" s="123"/>
      <c r="WOC37" s="123"/>
      <c r="WOD37" s="123"/>
      <c r="WOE37" s="123"/>
      <c r="WOF37" s="123"/>
      <c r="WOG37" s="123"/>
      <c r="WOH37" s="123"/>
      <c r="WOI37" s="123"/>
      <c r="WOJ37" s="123"/>
      <c r="WOK37" s="123"/>
      <c r="WOL37" s="123"/>
      <c r="WOM37" s="123"/>
      <c r="WON37" s="123"/>
      <c r="WOO37" s="123"/>
      <c r="WOP37" s="123"/>
      <c r="WOQ37" s="123"/>
      <c r="WOR37" s="123"/>
      <c r="WOS37" s="123"/>
      <c r="WOT37" s="123"/>
      <c r="WOU37" s="123"/>
      <c r="WOV37" s="123"/>
      <c r="WOW37" s="123"/>
      <c r="WOX37" s="123"/>
      <c r="WOY37" s="123"/>
      <c r="WOZ37" s="123"/>
      <c r="WPA37" s="123"/>
      <c r="WPB37" s="123"/>
      <c r="WPC37" s="123"/>
      <c r="WPD37" s="123"/>
      <c r="WPE37" s="123"/>
      <c r="WPF37" s="123"/>
      <c r="WPG37" s="123"/>
      <c r="WPH37" s="123"/>
      <c r="WPI37" s="123"/>
      <c r="WPJ37" s="123"/>
      <c r="WPK37" s="123"/>
      <c r="WPL37" s="123"/>
      <c r="WPM37" s="123"/>
      <c r="WPN37" s="123"/>
      <c r="WPO37" s="123"/>
      <c r="WPP37" s="123"/>
      <c r="WPQ37" s="123"/>
      <c r="WPR37" s="123"/>
      <c r="WPS37" s="123"/>
      <c r="WPT37" s="123"/>
      <c r="WPU37" s="123"/>
      <c r="WPV37" s="123"/>
      <c r="WPW37" s="123"/>
      <c r="WPX37" s="123"/>
      <c r="WPY37" s="123"/>
      <c r="WPZ37" s="123"/>
      <c r="WQA37" s="123"/>
      <c r="WQB37" s="123"/>
      <c r="WQC37" s="123"/>
      <c r="WQD37" s="123"/>
      <c r="WQE37" s="123"/>
      <c r="WQF37" s="123"/>
      <c r="WQG37" s="123"/>
      <c r="WQH37" s="123"/>
      <c r="WQI37" s="123"/>
      <c r="WQJ37" s="123"/>
      <c r="WQK37" s="123"/>
      <c r="WQL37" s="123"/>
      <c r="WQM37" s="123"/>
      <c r="WQN37" s="123"/>
      <c r="WQO37" s="123"/>
      <c r="WQP37" s="123"/>
      <c r="WQQ37" s="123"/>
      <c r="WQR37" s="123"/>
      <c r="WQS37" s="123"/>
      <c r="WQT37" s="123"/>
      <c r="WQU37" s="123"/>
      <c r="WQV37" s="123"/>
      <c r="WQW37" s="123"/>
      <c r="WQX37" s="123"/>
      <c r="WQY37" s="123"/>
      <c r="WQZ37" s="123"/>
      <c r="WRA37" s="123"/>
      <c r="WRB37" s="123"/>
      <c r="WRC37" s="123"/>
      <c r="WRD37" s="123"/>
      <c r="WRE37" s="123"/>
      <c r="WRF37" s="123"/>
      <c r="WRG37" s="123"/>
      <c r="WRH37" s="123"/>
      <c r="WRI37" s="123"/>
      <c r="WRJ37" s="123"/>
      <c r="WRK37" s="123"/>
      <c r="WRL37" s="123"/>
      <c r="WRM37" s="123"/>
      <c r="WRN37" s="123"/>
      <c r="WRO37" s="123"/>
      <c r="WRP37" s="123"/>
      <c r="WRQ37" s="123"/>
      <c r="WRR37" s="123"/>
      <c r="WRS37" s="123"/>
      <c r="WRT37" s="123"/>
      <c r="WRU37" s="123"/>
      <c r="WRV37" s="123"/>
      <c r="WRW37" s="123"/>
      <c r="WRX37" s="123"/>
      <c r="WRY37" s="123"/>
      <c r="WRZ37" s="123"/>
      <c r="WSA37" s="123"/>
      <c r="WSB37" s="123"/>
      <c r="WSC37" s="123"/>
      <c r="WSD37" s="123"/>
      <c r="WSE37" s="123"/>
      <c r="WSF37" s="123"/>
      <c r="WSG37" s="123"/>
      <c r="WSH37" s="123"/>
      <c r="WSI37" s="123"/>
      <c r="WSJ37" s="123"/>
      <c r="WSK37" s="123"/>
      <c r="WSL37" s="123"/>
      <c r="WSM37" s="123"/>
      <c r="WSN37" s="123"/>
      <c r="WSO37" s="123"/>
      <c r="WSP37" s="123"/>
      <c r="WSQ37" s="123"/>
      <c r="WSR37" s="123"/>
      <c r="WSS37" s="123"/>
      <c r="WST37" s="123"/>
      <c r="WSU37" s="123"/>
      <c r="WSV37" s="123"/>
      <c r="WSW37" s="123"/>
      <c r="WSX37" s="123"/>
      <c r="WSY37" s="123"/>
      <c r="WSZ37" s="123"/>
      <c r="WTA37" s="123"/>
      <c r="WTB37" s="123"/>
      <c r="WTC37" s="123"/>
      <c r="WTD37" s="123"/>
      <c r="WTE37" s="123"/>
      <c r="WTF37" s="123"/>
      <c r="WTG37" s="123"/>
      <c r="WTH37" s="123"/>
      <c r="WTI37" s="123"/>
      <c r="WTJ37" s="123"/>
      <c r="WTK37" s="123"/>
      <c r="WTL37" s="123"/>
      <c r="WTM37" s="123"/>
      <c r="WTN37" s="123"/>
      <c r="WTO37" s="123"/>
      <c r="WTP37" s="123"/>
      <c r="WTQ37" s="123"/>
      <c r="WTR37" s="123"/>
      <c r="WTS37" s="123"/>
      <c r="WTT37" s="123"/>
      <c r="WTU37" s="123"/>
      <c r="WTV37" s="123"/>
      <c r="WTW37" s="123"/>
      <c r="WTX37" s="123"/>
      <c r="WTY37" s="123"/>
      <c r="WTZ37" s="123"/>
      <c r="WUA37" s="123"/>
      <c r="WUB37" s="123"/>
      <c r="WUC37" s="123"/>
      <c r="WUD37" s="123"/>
      <c r="WUE37" s="123"/>
      <c r="WUF37" s="123"/>
      <c r="WUG37" s="123"/>
      <c r="WUH37" s="123"/>
      <c r="WUI37" s="123"/>
      <c r="WUJ37" s="123"/>
      <c r="WUK37" s="123"/>
      <c r="WUL37" s="123"/>
      <c r="WUM37" s="123"/>
      <c r="WUN37" s="123"/>
      <c r="WUO37" s="123"/>
      <c r="WUP37" s="123"/>
      <c r="WUQ37" s="123"/>
      <c r="WUR37" s="123"/>
      <c r="WUS37" s="123"/>
      <c r="WUT37" s="123"/>
      <c r="WUU37" s="123"/>
      <c r="WUV37" s="123"/>
      <c r="WUW37" s="123"/>
      <c r="WUX37" s="123"/>
      <c r="WUY37" s="123"/>
      <c r="WUZ37" s="123"/>
      <c r="WVA37" s="123"/>
      <c r="WVB37" s="123"/>
      <c r="WVC37" s="123"/>
      <c r="WVD37" s="123"/>
      <c r="WVE37" s="123"/>
      <c r="WVF37" s="123"/>
      <c r="WVG37" s="123"/>
      <c r="WVH37" s="123"/>
      <c r="WVI37" s="123"/>
      <c r="WVJ37" s="123"/>
      <c r="WVK37" s="123"/>
      <c r="WVL37" s="123"/>
      <c r="WVM37" s="123"/>
      <c r="WVN37" s="123"/>
      <c r="WVO37" s="123"/>
      <c r="WVP37" s="123"/>
      <c r="WVQ37" s="123"/>
      <c r="WVR37" s="123"/>
      <c r="WVS37" s="123"/>
      <c r="WVT37" s="123"/>
      <c r="WVU37" s="123"/>
      <c r="WVV37" s="123"/>
      <c r="WVW37" s="123"/>
      <c r="WVX37" s="123"/>
      <c r="WVY37" s="123"/>
      <c r="WVZ37" s="123"/>
      <c r="WWA37" s="123"/>
      <c r="WWB37" s="123"/>
      <c r="WWC37" s="123"/>
      <c r="WWD37" s="123"/>
      <c r="WWE37" s="123"/>
      <c r="WWF37" s="123"/>
      <c r="WWG37" s="123"/>
      <c r="WWH37" s="123"/>
      <c r="WWI37" s="123"/>
      <c r="WWJ37" s="123"/>
      <c r="WWK37" s="123"/>
      <c r="WWL37" s="123"/>
      <c r="WWM37" s="123"/>
      <c r="WWN37" s="123"/>
      <c r="WWO37" s="123"/>
      <c r="WWP37" s="123"/>
      <c r="WWQ37" s="123"/>
      <c r="WWR37" s="123"/>
      <c r="WWS37" s="123"/>
      <c r="WWT37" s="123"/>
      <c r="WWU37" s="123"/>
      <c r="WWV37" s="123"/>
      <c r="WWW37" s="123"/>
      <c r="WWX37" s="123"/>
      <c r="WWY37" s="123"/>
      <c r="WWZ37" s="123"/>
      <c r="WXA37" s="123"/>
      <c r="WXB37" s="123"/>
      <c r="WXC37" s="123"/>
      <c r="WXD37" s="123"/>
      <c r="WXE37" s="123"/>
      <c r="WXF37" s="123"/>
      <c r="WXG37" s="123"/>
      <c r="WXH37" s="123"/>
      <c r="WXI37" s="123"/>
      <c r="WXJ37" s="123"/>
      <c r="WXK37" s="123"/>
      <c r="WXL37" s="123"/>
      <c r="WXM37" s="123"/>
      <c r="WXN37" s="123"/>
      <c r="WXO37" s="123"/>
      <c r="WXP37" s="123"/>
      <c r="WXQ37" s="123"/>
      <c r="WXR37" s="123"/>
      <c r="WXS37" s="123"/>
      <c r="WXT37" s="123"/>
      <c r="WXU37" s="123"/>
      <c r="WXV37" s="123"/>
      <c r="WXW37" s="123"/>
      <c r="WXX37" s="123"/>
      <c r="WXY37" s="123"/>
      <c r="WXZ37" s="123"/>
      <c r="WYA37" s="123"/>
      <c r="WYB37" s="123"/>
      <c r="WYC37" s="123"/>
      <c r="WYD37" s="123"/>
      <c r="WYE37" s="123"/>
      <c r="WYF37" s="123"/>
      <c r="WYG37" s="123"/>
      <c r="WYH37" s="123"/>
      <c r="WYI37" s="123"/>
      <c r="WYJ37" s="123"/>
      <c r="WYK37" s="123"/>
      <c r="WYL37" s="123"/>
      <c r="WYM37" s="123"/>
      <c r="WYN37" s="123"/>
      <c r="WYO37" s="123"/>
      <c r="WYP37" s="123"/>
      <c r="WYQ37" s="123"/>
      <c r="WYR37" s="123"/>
      <c r="WYS37" s="123"/>
      <c r="WYT37" s="123"/>
      <c r="WYU37" s="123"/>
      <c r="WYV37" s="123"/>
      <c r="WYW37" s="123"/>
      <c r="WYX37" s="123"/>
      <c r="WYY37" s="123"/>
      <c r="WYZ37" s="123"/>
      <c r="WZA37" s="123"/>
      <c r="WZB37" s="123"/>
      <c r="WZC37" s="123"/>
      <c r="WZD37" s="123"/>
      <c r="WZE37" s="123"/>
      <c r="WZF37" s="123"/>
      <c r="WZG37" s="123"/>
      <c r="WZH37" s="123"/>
      <c r="WZI37" s="123"/>
      <c r="WZJ37" s="123"/>
      <c r="WZK37" s="123"/>
      <c r="WZL37" s="123"/>
      <c r="WZM37" s="123"/>
      <c r="WZN37" s="123"/>
      <c r="WZO37" s="123"/>
      <c r="WZP37" s="123"/>
      <c r="WZQ37" s="123"/>
      <c r="WZR37" s="123"/>
      <c r="WZS37" s="123"/>
      <c r="WZT37" s="123"/>
      <c r="WZU37" s="123"/>
      <c r="WZV37" s="123"/>
      <c r="WZW37" s="123"/>
      <c r="WZX37" s="123"/>
      <c r="WZY37" s="123"/>
      <c r="WZZ37" s="123"/>
      <c r="XAA37" s="123"/>
      <c r="XAB37" s="123"/>
      <c r="XAC37" s="123"/>
      <c r="XAD37" s="123"/>
      <c r="XAE37" s="123"/>
      <c r="XAF37" s="123"/>
      <c r="XAG37" s="123"/>
      <c r="XAH37" s="123"/>
      <c r="XAI37" s="123"/>
      <c r="XAJ37" s="123"/>
      <c r="XAK37" s="123"/>
      <c r="XAL37" s="123"/>
      <c r="XAM37" s="123"/>
      <c r="XAN37" s="123"/>
      <c r="XAO37" s="123"/>
      <c r="XAP37" s="123"/>
      <c r="XAQ37" s="123"/>
      <c r="XAR37" s="123"/>
      <c r="XAS37" s="123"/>
      <c r="XAT37" s="123"/>
      <c r="XAU37" s="123"/>
      <c r="XAV37" s="123"/>
      <c r="XAW37" s="123"/>
      <c r="XAX37" s="123"/>
      <c r="XAY37" s="123"/>
      <c r="XAZ37" s="123"/>
      <c r="XBA37" s="123"/>
      <c r="XBB37" s="123"/>
      <c r="XBC37" s="123"/>
      <c r="XBD37" s="123"/>
      <c r="XBE37" s="123"/>
      <c r="XBF37" s="123"/>
      <c r="XBG37" s="123"/>
      <c r="XBH37" s="123"/>
      <c r="XBI37" s="123"/>
      <c r="XBJ37" s="123"/>
      <c r="XBK37" s="123"/>
      <c r="XBL37" s="123"/>
      <c r="XBM37" s="123"/>
      <c r="XBN37" s="123"/>
      <c r="XBO37" s="123"/>
      <c r="XBP37" s="123"/>
      <c r="XBQ37" s="123"/>
      <c r="XBR37" s="123"/>
      <c r="XBS37" s="123"/>
      <c r="XBT37" s="123"/>
      <c r="XBU37" s="123"/>
      <c r="XBV37" s="123"/>
      <c r="XBW37" s="123"/>
      <c r="XBX37" s="123"/>
      <c r="XBY37" s="123"/>
      <c r="XBZ37" s="123"/>
      <c r="XCA37" s="123"/>
      <c r="XCB37" s="123"/>
      <c r="XCC37" s="123"/>
      <c r="XCD37" s="123"/>
      <c r="XCE37" s="123"/>
      <c r="XCF37" s="123"/>
      <c r="XCG37" s="123"/>
      <c r="XCH37" s="123"/>
      <c r="XCI37" s="123"/>
      <c r="XCJ37" s="123"/>
      <c r="XCK37" s="123"/>
      <c r="XCL37" s="123"/>
      <c r="XCM37" s="123"/>
      <c r="XCN37" s="123"/>
      <c r="XCO37" s="123"/>
      <c r="XCP37" s="123"/>
      <c r="XCQ37" s="123"/>
      <c r="XCR37" s="123"/>
      <c r="XCS37" s="123"/>
      <c r="XCT37" s="123"/>
      <c r="XCU37" s="123"/>
      <c r="XCV37" s="123"/>
      <c r="XCW37" s="123"/>
      <c r="XCX37" s="123"/>
      <c r="XCY37" s="123"/>
      <c r="XCZ37" s="123"/>
      <c r="XDA37" s="123"/>
      <c r="XDB37" s="123"/>
      <c r="XDC37" s="123"/>
      <c r="XDD37" s="123"/>
      <c r="XDE37" s="123"/>
      <c r="XDF37" s="123"/>
      <c r="XDG37" s="123"/>
      <c r="XDH37" s="123"/>
      <c r="XDI37" s="123"/>
      <c r="XDJ37" s="123"/>
      <c r="XDK37" s="123"/>
      <c r="XDL37" s="123"/>
      <c r="XDM37" s="123"/>
      <c r="XDN37" s="123"/>
      <c r="XDO37" s="123"/>
      <c r="XDP37" s="123"/>
      <c r="XDQ37" s="123"/>
      <c r="XDR37" s="123"/>
      <c r="XDS37" s="123"/>
      <c r="XDT37" s="123"/>
      <c r="XDU37" s="123"/>
      <c r="XDV37" s="123"/>
      <c r="XDW37" s="123"/>
      <c r="XDX37" s="123"/>
      <c r="XDY37" s="123"/>
      <c r="XDZ37" s="123"/>
      <c r="XEA37" s="123"/>
      <c r="XEB37" s="123"/>
      <c r="XEC37" s="123"/>
      <c r="XED37" s="123"/>
      <c r="XEE37" s="123"/>
      <c r="XEF37" s="123"/>
      <c r="XEG37" s="123"/>
      <c r="XEH37" s="123"/>
      <c r="XEI37" s="123"/>
      <c r="XEJ37" s="123"/>
    </row>
    <row r="38" spans="1:16364" s="123" customFormat="1" ht="90" x14ac:dyDescent="0.2">
      <c r="A38" s="138" t="s">
        <v>123</v>
      </c>
      <c r="B38" s="116" t="s">
        <v>124</v>
      </c>
      <c r="C38" s="139" t="s">
        <v>125</v>
      </c>
      <c r="D38" s="121" t="s">
        <v>126</v>
      </c>
      <c r="E38" s="121" t="s">
        <v>27</v>
      </c>
      <c r="F38" s="121" t="s">
        <v>27</v>
      </c>
      <c r="G38" s="121">
        <v>1</v>
      </c>
      <c r="H38" s="121" t="s">
        <v>127</v>
      </c>
      <c r="I38" s="146">
        <v>45532</v>
      </c>
      <c r="J38" s="115" t="s">
        <v>128</v>
      </c>
      <c r="K38" s="120" t="s">
        <v>129</v>
      </c>
      <c r="L38" s="125">
        <v>61</v>
      </c>
      <c r="M38" s="120" t="s">
        <v>57</v>
      </c>
      <c r="N38" s="113" t="s">
        <v>46</v>
      </c>
      <c r="O38" s="147">
        <v>14864168</v>
      </c>
      <c r="P38" s="127" t="s">
        <v>130</v>
      </c>
      <c r="Q38" s="141" t="s">
        <v>168</v>
      </c>
      <c r="R38" s="109" t="s">
        <v>147</v>
      </c>
    </row>
    <row r="39" spans="1:16364" s="123" customFormat="1" ht="90" x14ac:dyDescent="0.2">
      <c r="A39" s="138" t="s">
        <v>123</v>
      </c>
      <c r="B39" s="116" t="s">
        <v>124</v>
      </c>
      <c r="C39" s="139" t="s">
        <v>125</v>
      </c>
      <c r="D39" s="121" t="s">
        <v>126</v>
      </c>
      <c r="E39" s="121" t="s">
        <v>27</v>
      </c>
      <c r="F39" s="121" t="s">
        <v>27</v>
      </c>
      <c r="G39" s="121">
        <v>2</v>
      </c>
      <c r="H39" s="121" t="s">
        <v>127</v>
      </c>
      <c r="I39" s="146">
        <v>45531</v>
      </c>
      <c r="J39" s="115" t="s">
        <v>128</v>
      </c>
      <c r="K39" s="120" t="s">
        <v>129</v>
      </c>
      <c r="L39" s="125">
        <v>60</v>
      </c>
      <c r="M39" s="120" t="s">
        <v>57</v>
      </c>
      <c r="N39" s="113" t="s">
        <v>46</v>
      </c>
      <c r="O39" s="147">
        <v>21761057</v>
      </c>
      <c r="P39" s="127" t="s">
        <v>130</v>
      </c>
      <c r="Q39" s="157" t="s">
        <v>169</v>
      </c>
      <c r="R39" s="109" t="s">
        <v>163</v>
      </c>
    </row>
    <row r="40" spans="1:16364" s="123" customFormat="1" ht="105" x14ac:dyDescent="0.2">
      <c r="A40" s="138" t="s">
        <v>123</v>
      </c>
      <c r="B40" s="116" t="s">
        <v>124</v>
      </c>
      <c r="C40" s="139" t="s">
        <v>125</v>
      </c>
      <c r="D40" s="121" t="s">
        <v>126</v>
      </c>
      <c r="E40" s="121" t="s">
        <v>27</v>
      </c>
      <c r="F40" s="121" t="s">
        <v>27</v>
      </c>
      <c r="G40" s="121">
        <v>1</v>
      </c>
      <c r="H40" s="121" t="s">
        <v>127</v>
      </c>
      <c r="I40" s="146">
        <v>45532</v>
      </c>
      <c r="J40" s="115" t="s">
        <v>128</v>
      </c>
      <c r="K40" s="120" t="s">
        <v>129</v>
      </c>
      <c r="L40" s="125">
        <v>88</v>
      </c>
      <c r="M40" s="120" t="s">
        <v>57</v>
      </c>
      <c r="N40" s="113" t="s">
        <v>46</v>
      </c>
      <c r="O40" s="147">
        <v>27143050</v>
      </c>
      <c r="P40" s="127" t="s">
        <v>130</v>
      </c>
      <c r="Q40" s="141" t="s">
        <v>170</v>
      </c>
      <c r="R40" s="109" t="s">
        <v>171</v>
      </c>
    </row>
    <row r="41" spans="1:16364" s="123" customFormat="1" ht="90" x14ac:dyDescent="0.2">
      <c r="A41" s="138" t="s">
        <v>123</v>
      </c>
      <c r="B41" s="116" t="s">
        <v>124</v>
      </c>
      <c r="C41" s="139" t="s">
        <v>125</v>
      </c>
      <c r="D41" s="121" t="s">
        <v>126</v>
      </c>
      <c r="E41" s="121" t="s">
        <v>27</v>
      </c>
      <c r="F41" s="121" t="s">
        <v>27</v>
      </c>
      <c r="G41" s="121">
        <v>2</v>
      </c>
      <c r="H41" s="121" t="s">
        <v>127</v>
      </c>
      <c r="I41" s="146">
        <v>45532</v>
      </c>
      <c r="J41" s="115" t="s">
        <v>128</v>
      </c>
      <c r="K41" s="120" t="s">
        <v>129</v>
      </c>
      <c r="L41" s="125">
        <v>65</v>
      </c>
      <c r="M41" s="120" t="s">
        <v>57</v>
      </c>
      <c r="N41" s="113" t="s">
        <v>46</v>
      </c>
      <c r="O41" s="147">
        <v>11610864</v>
      </c>
      <c r="P41" s="127" t="s">
        <v>130</v>
      </c>
      <c r="Q41" s="157" t="s">
        <v>172</v>
      </c>
      <c r="R41" s="109" t="s">
        <v>163</v>
      </c>
    </row>
    <row r="42" spans="1:16364" s="123" customFormat="1" ht="90" x14ac:dyDescent="0.2">
      <c r="A42" s="138" t="s">
        <v>123</v>
      </c>
      <c r="B42" s="116" t="s">
        <v>124</v>
      </c>
      <c r="C42" s="142" t="s">
        <v>125</v>
      </c>
      <c r="D42" s="121" t="s">
        <v>126</v>
      </c>
      <c r="E42" s="121" t="s">
        <v>27</v>
      </c>
      <c r="F42" s="121" t="s">
        <v>27</v>
      </c>
      <c r="G42" s="121">
        <v>1</v>
      </c>
      <c r="H42" s="121" t="s">
        <v>127</v>
      </c>
      <c r="I42" s="146">
        <v>45539</v>
      </c>
      <c r="J42" s="115" t="s">
        <v>128</v>
      </c>
      <c r="K42" s="120" t="s">
        <v>129</v>
      </c>
      <c r="L42" s="125">
        <v>82</v>
      </c>
      <c r="M42" s="120" t="s">
        <v>57</v>
      </c>
      <c r="N42" s="113" t="s">
        <v>46</v>
      </c>
      <c r="O42" s="147">
        <v>23904662</v>
      </c>
      <c r="P42" s="127" t="s">
        <v>130</v>
      </c>
      <c r="Q42" s="144" t="s">
        <v>173</v>
      </c>
      <c r="R42" s="109" t="s">
        <v>174</v>
      </c>
    </row>
    <row r="43" spans="1:16364" s="123" customFormat="1" ht="90" x14ac:dyDescent="0.2">
      <c r="A43" s="138" t="s">
        <v>123</v>
      </c>
      <c r="B43" s="116" t="s">
        <v>124</v>
      </c>
      <c r="C43" s="142" t="s">
        <v>125</v>
      </c>
      <c r="D43" s="121" t="s">
        <v>126</v>
      </c>
      <c r="E43" s="121" t="s">
        <v>27</v>
      </c>
      <c r="F43" s="121" t="s">
        <v>27</v>
      </c>
      <c r="G43" s="121">
        <v>1</v>
      </c>
      <c r="H43" s="121" t="s">
        <v>127</v>
      </c>
      <c r="I43" s="146">
        <v>45540</v>
      </c>
      <c r="J43" s="115" t="s">
        <v>128</v>
      </c>
      <c r="K43" s="120" t="s">
        <v>129</v>
      </c>
      <c r="L43" s="125">
        <v>64</v>
      </c>
      <c r="M43" s="120" t="s">
        <v>57</v>
      </c>
      <c r="N43" s="113" t="s">
        <v>46</v>
      </c>
      <c r="O43" s="147">
        <v>14161784</v>
      </c>
      <c r="P43" s="127" t="s">
        <v>130</v>
      </c>
      <c r="Q43" s="138" t="s">
        <v>175</v>
      </c>
      <c r="R43" s="109" t="s">
        <v>176</v>
      </c>
    </row>
    <row r="44" spans="1:16364" s="123" customFormat="1" ht="90" x14ac:dyDescent="0.2">
      <c r="A44" s="138" t="s">
        <v>123</v>
      </c>
      <c r="B44" s="116" t="s">
        <v>124</v>
      </c>
      <c r="C44" s="142" t="s">
        <v>125</v>
      </c>
      <c r="D44" s="121" t="s">
        <v>126</v>
      </c>
      <c r="E44" s="121" t="s">
        <v>27</v>
      </c>
      <c r="F44" s="121" t="s">
        <v>27</v>
      </c>
      <c r="G44" s="121">
        <v>1</v>
      </c>
      <c r="H44" s="121" t="s">
        <v>127</v>
      </c>
      <c r="I44" s="146">
        <v>45540</v>
      </c>
      <c r="J44" s="115" t="s">
        <v>128</v>
      </c>
      <c r="K44" s="120" t="s">
        <v>129</v>
      </c>
      <c r="L44" s="121">
        <v>73</v>
      </c>
      <c r="M44" s="120" t="s">
        <v>57</v>
      </c>
      <c r="N44" s="113" t="s">
        <v>46</v>
      </c>
      <c r="O44" s="147">
        <v>18406339</v>
      </c>
      <c r="P44" s="127" t="s">
        <v>130</v>
      </c>
      <c r="Q44" s="138" t="s">
        <v>177</v>
      </c>
      <c r="R44" s="109" t="s">
        <v>132</v>
      </c>
    </row>
    <row r="45" spans="1:16364" s="123" customFormat="1" ht="90" x14ac:dyDescent="0.2">
      <c r="A45" s="138" t="s">
        <v>123</v>
      </c>
      <c r="B45" s="116" t="s">
        <v>124</v>
      </c>
      <c r="C45" s="142" t="s">
        <v>125</v>
      </c>
      <c r="D45" s="121" t="s">
        <v>126</v>
      </c>
      <c r="E45" s="121" t="s">
        <v>27</v>
      </c>
      <c r="F45" s="121" t="s">
        <v>27</v>
      </c>
      <c r="G45" s="121">
        <v>1</v>
      </c>
      <c r="H45" s="121" t="s">
        <v>127</v>
      </c>
      <c r="I45" s="146">
        <v>45548</v>
      </c>
      <c r="J45" s="115" t="s">
        <v>128</v>
      </c>
      <c r="K45" s="120" t="s">
        <v>129</v>
      </c>
      <c r="L45" s="121">
        <v>93</v>
      </c>
      <c r="M45" s="120" t="s">
        <v>57</v>
      </c>
      <c r="N45" s="113" t="s">
        <v>46</v>
      </c>
      <c r="O45" s="147">
        <v>15610960</v>
      </c>
      <c r="P45" s="127" t="s">
        <v>130</v>
      </c>
      <c r="Q45" s="138" t="s">
        <v>178</v>
      </c>
      <c r="R45" s="109" t="s">
        <v>147</v>
      </c>
    </row>
    <row r="46" spans="1:16364" s="123" customFormat="1" ht="90" x14ac:dyDescent="0.2">
      <c r="A46" s="138" t="s">
        <v>123</v>
      </c>
      <c r="B46" s="116" t="s">
        <v>124</v>
      </c>
      <c r="C46" s="142" t="s">
        <v>125</v>
      </c>
      <c r="D46" s="121" t="s">
        <v>126</v>
      </c>
      <c r="E46" s="121" t="s">
        <v>27</v>
      </c>
      <c r="F46" s="121" t="s">
        <v>27</v>
      </c>
      <c r="G46" s="121">
        <v>1</v>
      </c>
      <c r="H46" s="121" t="s">
        <v>127</v>
      </c>
      <c r="I46" s="146">
        <v>45553</v>
      </c>
      <c r="J46" s="115" t="s">
        <v>128</v>
      </c>
      <c r="K46" s="120" t="s">
        <v>129</v>
      </c>
      <c r="L46" s="121">
        <v>123</v>
      </c>
      <c r="M46" s="120" t="s">
        <v>57</v>
      </c>
      <c r="N46" s="113" t="s">
        <v>46</v>
      </c>
      <c r="O46" s="147">
        <v>25319837</v>
      </c>
      <c r="P46" s="127" t="s">
        <v>130</v>
      </c>
      <c r="Q46" s="138" t="s">
        <v>179</v>
      </c>
      <c r="R46" s="109" t="s">
        <v>180</v>
      </c>
    </row>
    <row r="47" spans="1:16364" s="123" customFormat="1" ht="75" x14ac:dyDescent="0.2">
      <c r="A47" s="138" t="s">
        <v>123</v>
      </c>
      <c r="B47" s="116" t="s">
        <v>124</v>
      </c>
      <c r="C47" s="142" t="s">
        <v>125</v>
      </c>
      <c r="D47" s="121" t="s">
        <v>126</v>
      </c>
      <c r="E47" s="121" t="s">
        <v>27</v>
      </c>
      <c r="F47" s="121" t="s">
        <v>27</v>
      </c>
      <c r="G47" s="121">
        <v>1</v>
      </c>
      <c r="H47" s="121" t="s">
        <v>127</v>
      </c>
      <c r="I47" s="146">
        <v>45553</v>
      </c>
      <c r="J47" s="115" t="s">
        <v>128</v>
      </c>
      <c r="K47" s="120" t="s">
        <v>129</v>
      </c>
      <c r="L47" s="121">
        <v>70</v>
      </c>
      <c r="M47" s="120" t="s">
        <v>57</v>
      </c>
      <c r="N47" s="113" t="s">
        <v>46</v>
      </c>
      <c r="O47" s="147">
        <v>12181726</v>
      </c>
      <c r="P47" s="127" t="s">
        <v>130</v>
      </c>
      <c r="Q47" s="138" t="s">
        <v>181</v>
      </c>
      <c r="R47" s="109" t="s">
        <v>176</v>
      </c>
    </row>
    <row r="48" spans="1:16364" s="123" customFormat="1" ht="75" x14ac:dyDescent="0.2">
      <c r="A48" s="138" t="s">
        <v>123</v>
      </c>
      <c r="B48" s="116" t="s">
        <v>124</v>
      </c>
      <c r="C48" s="142" t="s">
        <v>125</v>
      </c>
      <c r="D48" s="121" t="s">
        <v>126</v>
      </c>
      <c r="E48" s="121" t="s">
        <v>27</v>
      </c>
      <c r="F48" s="121" t="s">
        <v>27</v>
      </c>
      <c r="G48" s="121">
        <v>1</v>
      </c>
      <c r="H48" s="121" t="s">
        <v>127</v>
      </c>
      <c r="I48" s="146">
        <v>45560</v>
      </c>
      <c r="J48" s="115" t="s">
        <v>128</v>
      </c>
      <c r="K48" s="120" t="s">
        <v>129</v>
      </c>
      <c r="L48" s="121">
        <v>53</v>
      </c>
      <c r="M48" s="120" t="s">
        <v>57</v>
      </c>
      <c r="N48" s="113" t="s">
        <v>46</v>
      </c>
      <c r="O48" s="147">
        <v>14442983</v>
      </c>
      <c r="P48" s="127" t="s">
        <v>130</v>
      </c>
      <c r="Q48" s="138" t="s">
        <v>182</v>
      </c>
      <c r="R48" s="109" t="s">
        <v>176</v>
      </c>
    </row>
    <row r="49" spans="1:18" s="123" customFormat="1" ht="75" x14ac:dyDescent="0.2">
      <c r="A49" s="138" t="s">
        <v>123</v>
      </c>
      <c r="B49" s="116" t="s">
        <v>124</v>
      </c>
      <c r="C49" s="142" t="s">
        <v>125</v>
      </c>
      <c r="D49" s="121" t="s">
        <v>126</v>
      </c>
      <c r="E49" s="121" t="s">
        <v>27</v>
      </c>
      <c r="F49" s="121" t="s">
        <v>27</v>
      </c>
      <c r="G49" s="121">
        <v>1</v>
      </c>
      <c r="H49" s="121" t="s">
        <v>127</v>
      </c>
      <c r="I49" s="146">
        <v>45548</v>
      </c>
      <c r="J49" s="115" t="s">
        <v>128</v>
      </c>
      <c r="K49" s="120" t="s">
        <v>129</v>
      </c>
      <c r="L49" s="121">
        <v>112</v>
      </c>
      <c r="M49" s="120" t="s">
        <v>57</v>
      </c>
      <c r="N49" s="113" t="s">
        <v>46</v>
      </c>
      <c r="O49" s="147">
        <v>29474937</v>
      </c>
      <c r="P49" s="127" t="s">
        <v>130</v>
      </c>
      <c r="Q49" s="138" t="s">
        <v>183</v>
      </c>
      <c r="R49" s="109" t="s">
        <v>176</v>
      </c>
    </row>
    <row r="50" spans="1:18" s="123" customFormat="1" ht="75" x14ac:dyDescent="0.2">
      <c r="A50" s="122" t="s">
        <v>123</v>
      </c>
      <c r="B50" s="158" t="s">
        <v>124</v>
      </c>
      <c r="C50" s="139" t="s">
        <v>125</v>
      </c>
      <c r="D50" s="125" t="s">
        <v>126</v>
      </c>
      <c r="E50" s="125" t="s">
        <v>27</v>
      </c>
      <c r="F50" s="125" t="s">
        <v>27</v>
      </c>
      <c r="G50" s="125">
        <v>1</v>
      </c>
      <c r="H50" s="125" t="s">
        <v>127</v>
      </c>
      <c r="I50" s="134">
        <v>45548</v>
      </c>
      <c r="J50" s="118" t="s">
        <v>128</v>
      </c>
      <c r="K50" s="159" t="s">
        <v>129</v>
      </c>
      <c r="L50" s="125">
        <v>50</v>
      </c>
      <c r="M50" s="120" t="s">
        <v>57</v>
      </c>
      <c r="N50" s="136" t="s">
        <v>46</v>
      </c>
      <c r="O50" s="147">
        <v>5785930</v>
      </c>
      <c r="P50" s="127" t="s">
        <v>130</v>
      </c>
      <c r="Q50" s="119" t="s">
        <v>184</v>
      </c>
      <c r="R50" s="119" t="s">
        <v>185</v>
      </c>
    </row>
    <row r="51" spans="1:18" s="123" customFormat="1" ht="75" x14ac:dyDescent="0.2">
      <c r="A51" s="122" t="s">
        <v>123</v>
      </c>
      <c r="B51" s="158" t="s">
        <v>124</v>
      </c>
      <c r="C51" s="139" t="s">
        <v>125</v>
      </c>
      <c r="D51" s="125" t="s">
        <v>126</v>
      </c>
      <c r="E51" s="125" t="s">
        <v>27</v>
      </c>
      <c r="F51" s="125" t="s">
        <v>27</v>
      </c>
      <c r="G51" s="125">
        <v>1</v>
      </c>
      <c r="H51" s="125" t="s">
        <v>127</v>
      </c>
      <c r="I51" s="146" t="s">
        <v>186</v>
      </c>
      <c r="J51" s="118" t="s">
        <v>128</v>
      </c>
      <c r="K51" s="159" t="s">
        <v>129</v>
      </c>
      <c r="L51" s="125">
        <v>146</v>
      </c>
      <c r="M51" s="120" t="s">
        <v>57</v>
      </c>
      <c r="N51" s="136" t="s">
        <v>46</v>
      </c>
      <c r="O51" s="147">
        <v>45053079</v>
      </c>
      <c r="P51" s="127" t="s">
        <v>130</v>
      </c>
      <c r="Q51" s="107" t="s">
        <v>187</v>
      </c>
      <c r="R51" s="109" t="s">
        <v>176</v>
      </c>
    </row>
    <row r="52" spans="1:18" s="123" customFormat="1" ht="120" x14ac:dyDescent="0.2">
      <c r="A52" s="122" t="s">
        <v>123</v>
      </c>
      <c r="B52" s="158" t="s">
        <v>188</v>
      </c>
      <c r="C52" s="158" t="s">
        <v>189</v>
      </c>
      <c r="D52" s="125" t="s">
        <v>126</v>
      </c>
      <c r="E52" s="125" t="s">
        <v>27</v>
      </c>
      <c r="F52" s="125" t="s">
        <v>27</v>
      </c>
      <c r="G52" s="125">
        <v>2</v>
      </c>
      <c r="H52" s="125" t="s">
        <v>127</v>
      </c>
      <c r="I52" s="146" t="s">
        <v>190</v>
      </c>
      <c r="J52" s="118" t="s">
        <v>128</v>
      </c>
      <c r="K52" s="159" t="s">
        <v>191</v>
      </c>
      <c r="L52" s="125">
        <v>199</v>
      </c>
      <c r="M52" s="120" t="s">
        <v>57</v>
      </c>
      <c r="N52" s="136" t="s">
        <v>46</v>
      </c>
      <c r="O52" s="147">
        <v>257894764</v>
      </c>
      <c r="P52" s="127" t="s">
        <v>130</v>
      </c>
      <c r="Q52" s="107" t="s">
        <v>192</v>
      </c>
      <c r="R52" s="109" t="s">
        <v>176</v>
      </c>
    </row>
    <row r="53" spans="1:18" s="123" customFormat="1" ht="68" x14ac:dyDescent="0.2">
      <c r="A53" s="122" t="s">
        <v>123</v>
      </c>
      <c r="B53" s="158" t="s">
        <v>124</v>
      </c>
      <c r="C53" s="139" t="s">
        <v>125</v>
      </c>
      <c r="D53" s="125" t="s">
        <v>126</v>
      </c>
      <c r="E53" s="125" t="s">
        <v>27</v>
      </c>
      <c r="F53" s="125" t="s">
        <v>27</v>
      </c>
      <c r="G53" s="125">
        <v>1</v>
      </c>
      <c r="H53" s="125" t="s">
        <v>127</v>
      </c>
      <c r="I53" s="146">
        <v>45622</v>
      </c>
      <c r="J53" s="118" t="s">
        <v>128</v>
      </c>
      <c r="K53" s="159" t="s">
        <v>129</v>
      </c>
      <c r="L53" s="125">
        <v>11</v>
      </c>
      <c r="M53" s="120" t="s">
        <v>57</v>
      </c>
      <c r="N53" s="136" t="s">
        <v>46</v>
      </c>
      <c r="O53" s="147">
        <v>13959703</v>
      </c>
      <c r="P53" s="127" t="s">
        <v>130</v>
      </c>
      <c r="Q53" s="107" t="s">
        <v>193</v>
      </c>
      <c r="R53" s="109" t="s">
        <v>176</v>
      </c>
    </row>
    <row r="54" spans="1:18" s="123" customFormat="1" ht="68" x14ac:dyDescent="0.2">
      <c r="A54" s="122" t="s">
        <v>123</v>
      </c>
      <c r="B54" s="158" t="s">
        <v>194</v>
      </c>
      <c r="C54" s="139" t="s">
        <v>195</v>
      </c>
      <c r="D54" s="125" t="s">
        <v>126</v>
      </c>
      <c r="E54" s="125" t="s">
        <v>27</v>
      </c>
      <c r="F54" s="125"/>
      <c r="G54" s="125">
        <v>1</v>
      </c>
      <c r="H54" s="125" t="s">
        <v>196</v>
      </c>
      <c r="I54" s="146">
        <v>45631</v>
      </c>
      <c r="J54" s="118" t="s">
        <v>128</v>
      </c>
      <c r="K54" s="159" t="s">
        <v>197</v>
      </c>
      <c r="L54" s="125">
        <v>60</v>
      </c>
      <c r="M54" s="125" t="s">
        <v>29</v>
      </c>
      <c r="N54" s="136" t="s">
        <v>46</v>
      </c>
      <c r="O54" s="147">
        <v>295928198</v>
      </c>
      <c r="P54" s="127" t="s">
        <v>130</v>
      </c>
      <c r="Q54" s="107" t="s">
        <v>198</v>
      </c>
      <c r="R54" s="109" t="s">
        <v>199</v>
      </c>
    </row>
    <row r="55" spans="1:18" s="123" customFormat="1" ht="75" x14ac:dyDescent="0.2">
      <c r="A55" s="122" t="s">
        <v>123</v>
      </c>
      <c r="B55" s="158" t="s">
        <v>200</v>
      </c>
      <c r="C55" s="139" t="s">
        <v>201</v>
      </c>
      <c r="D55" s="125" t="s">
        <v>126</v>
      </c>
      <c r="E55" s="125" t="s">
        <v>27</v>
      </c>
      <c r="F55" s="125" t="s">
        <v>27</v>
      </c>
      <c r="G55" s="125">
        <v>1</v>
      </c>
      <c r="H55" s="125" t="s">
        <v>127</v>
      </c>
      <c r="I55" s="146">
        <v>45635</v>
      </c>
      <c r="J55" s="118" t="s">
        <v>202</v>
      </c>
      <c r="K55" s="159" t="s">
        <v>203</v>
      </c>
      <c r="L55" s="125">
        <v>15</v>
      </c>
      <c r="M55" s="125" t="s">
        <v>57</v>
      </c>
      <c r="N55" s="136" t="s">
        <v>46</v>
      </c>
      <c r="O55" s="147">
        <v>22795306</v>
      </c>
      <c r="P55" s="127" t="s">
        <v>130</v>
      </c>
      <c r="Q55" s="107" t="s">
        <v>204</v>
      </c>
      <c r="R55" s="109" t="s">
        <v>176</v>
      </c>
    </row>
    <row r="56" spans="1:18" s="123" customFormat="1" ht="150" x14ac:dyDescent="0.2">
      <c r="A56" s="138" t="s">
        <v>149</v>
      </c>
      <c r="B56" s="116" t="s">
        <v>150</v>
      </c>
      <c r="C56" s="142" t="s">
        <v>205</v>
      </c>
      <c r="D56" s="121" t="s">
        <v>152</v>
      </c>
      <c r="E56" s="121" t="s">
        <v>27</v>
      </c>
      <c r="F56" s="121"/>
      <c r="G56" s="121">
        <v>1</v>
      </c>
      <c r="H56" s="121" t="s">
        <v>153</v>
      </c>
      <c r="I56" s="146">
        <v>45514</v>
      </c>
      <c r="J56" s="115" t="s">
        <v>154</v>
      </c>
      <c r="K56" s="116" t="s">
        <v>206</v>
      </c>
      <c r="L56" s="121">
        <v>288</v>
      </c>
      <c r="M56" s="120" t="s">
        <v>57</v>
      </c>
      <c r="N56" s="113" t="s">
        <v>26</v>
      </c>
      <c r="O56" s="145">
        <v>1942366</v>
      </c>
      <c r="P56" s="108" t="s">
        <v>156</v>
      </c>
      <c r="Q56" s="138" t="s">
        <v>207</v>
      </c>
      <c r="R56" s="109" t="s">
        <v>158</v>
      </c>
    </row>
    <row r="57" spans="1:18" s="123" customFormat="1" ht="130.5" customHeight="1" x14ac:dyDescent="0.2">
      <c r="A57" s="110" t="s">
        <v>51</v>
      </c>
      <c r="B57" s="111" t="s">
        <v>61</v>
      </c>
      <c r="C57" s="139" t="s">
        <v>208</v>
      </c>
      <c r="D57" s="125" t="s">
        <v>21</v>
      </c>
      <c r="E57" s="125" t="s">
        <v>27</v>
      </c>
      <c r="F57" s="125"/>
      <c r="G57" s="125">
        <v>1</v>
      </c>
      <c r="H57" s="125" t="s">
        <v>23</v>
      </c>
      <c r="I57" s="134" t="s">
        <v>209</v>
      </c>
      <c r="J57" s="118" t="s">
        <v>210</v>
      </c>
      <c r="K57" s="158" t="s">
        <v>211</v>
      </c>
      <c r="L57" s="125">
        <v>117</v>
      </c>
      <c r="M57" s="125" t="s">
        <v>57</v>
      </c>
      <c r="N57" s="136" t="s">
        <v>46</v>
      </c>
      <c r="O57" s="131">
        <v>170843000</v>
      </c>
      <c r="P57" s="127" t="s">
        <v>58</v>
      </c>
      <c r="Q57" s="119" t="s">
        <v>212</v>
      </c>
      <c r="R57" s="119" t="s">
        <v>213</v>
      </c>
    </row>
    <row r="58" spans="1:18" s="123" customFormat="1" ht="177" customHeight="1" x14ac:dyDescent="0.2">
      <c r="A58" s="110" t="s">
        <v>51</v>
      </c>
      <c r="B58" s="111" t="s">
        <v>214</v>
      </c>
      <c r="C58" s="139" t="s">
        <v>215</v>
      </c>
      <c r="D58" s="125" t="s">
        <v>21</v>
      </c>
      <c r="E58" s="125" t="s">
        <v>27</v>
      </c>
      <c r="F58" s="125"/>
      <c r="G58" s="125">
        <v>1</v>
      </c>
      <c r="H58" s="125" t="s">
        <v>23</v>
      </c>
      <c r="I58" s="134" t="s">
        <v>216</v>
      </c>
      <c r="J58" s="118" t="s">
        <v>210</v>
      </c>
      <c r="K58" s="158" t="s">
        <v>211</v>
      </c>
      <c r="L58" s="125">
        <v>77</v>
      </c>
      <c r="M58" s="125" t="s">
        <v>57</v>
      </c>
      <c r="N58" s="136" t="s">
        <v>46</v>
      </c>
      <c r="O58" s="131">
        <v>110105000</v>
      </c>
      <c r="P58" s="127" t="s">
        <v>58</v>
      </c>
      <c r="Q58" s="132" t="s">
        <v>217</v>
      </c>
      <c r="R58" s="119" t="s">
        <v>218</v>
      </c>
    </row>
    <row r="59" spans="1:18" s="123" customFormat="1" ht="90.75" customHeight="1" x14ac:dyDescent="0.2">
      <c r="A59" s="110" t="s">
        <v>51</v>
      </c>
      <c r="B59" s="111" t="s">
        <v>219</v>
      </c>
      <c r="C59" s="139" t="s">
        <v>215</v>
      </c>
      <c r="D59" s="125" t="s">
        <v>21</v>
      </c>
      <c r="E59" s="125" t="s">
        <v>27</v>
      </c>
      <c r="F59" s="125"/>
      <c r="G59" s="125">
        <v>1</v>
      </c>
      <c r="H59" s="125" t="s">
        <v>23</v>
      </c>
      <c r="I59" s="134" t="s">
        <v>220</v>
      </c>
      <c r="J59" s="118" t="s">
        <v>210</v>
      </c>
      <c r="K59" s="158" t="s">
        <v>211</v>
      </c>
      <c r="L59" s="125">
        <v>67</v>
      </c>
      <c r="M59" s="125" t="s">
        <v>57</v>
      </c>
      <c r="N59" s="136" t="s">
        <v>46</v>
      </c>
      <c r="O59" s="131">
        <v>101337000</v>
      </c>
      <c r="P59" s="127" t="s">
        <v>58</v>
      </c>
      <c r="Q59" s="132" t="s">
        <v>221</v>
      </c>
      <c r="R59" s="119" t="s">
        <v>218</v>
      </c>
    </row>
    <row r="60" spans="1:18" s="123" customFormat="1" ht="103.5" customHeight="1" x14ac:dyDescent="0.2">
      <c r="A60" s="110" t="s">
        <v>51</v>
      </c>
      <c r="B60" s="111" t="s">
        <v>222</v>
      </c>
      <c r="C60" s="139" t="s">
        <v>215</v>
      </c>
      <c r="D60" s="125" t="s">
        <v>21</v>
      </c>
      <c r="E60" s="125" t="s">
        <v>27</v>
      </c>
      <c r="F60" s="125"/>
      <c r="G60" s="125">
        <v>1</v>
      </c>
      <c r="H60" s="125" t="s">
        <v>23</v>
      </c>
      <c r="I60" s="134" t="s">
        <v>223</v>
      </c>
      <c r="J60" s="118" t="s">
        <v>210</v>
      </c>
      <c r="K60" s="158" t="s">
        <v>211</v>
      </c>
      <c r="L60" s="125">
        <v>83</v>
      </c>
      <c r="M60" s="125" t="s">
        <v>57</v>
      </c>
      <c r="N60" s="136" t="s">
        <v>46</v>
      </c>
      <c r="O60" s="131">
        <v>95679000</v>
      </c>
      <c r="P60" s="127" t="s">
        <v>58</v>
      </c>
      <c r="Q60" s="132" t="s">
        <v>224</v>
      </c>
      <c r="R60" s="119" t="s">
        <v>218</v>
      </c>
    </row>
    <row r="61" spans="1:18" s="123" customFormat="1" ht="300" customHeight="1" x14ac:dyDescent="0.2">
      <c r="A61" s="110" t="s">
        <v>225</v>
      </c>
      <c r="B61" s="111" t="s">
        <v>226</v>
      </c>
      <c r="C61" s="139" t="s">
        <v>227</v>
      </c>
      <c r="D61" s="125" t="s">
        <v>93</v>
      </c>
      <c r="E61" s="125" t="s">
        <v>22</v>
      </c>
      <c r="F61" s="125"/>
      <c r="G61" s="125">
        <v>1</v>
      </c>
      <c r="H61" s="125" t="s">
        <v>23</v>
      </c>
      <c r="I61" s="134" t="s">
        <v>228</v>
      </c>
      <c r="J61" s="118" t="s">
        <v>696</v>
      </c>
      <c r="K61" s="158" t="s">
        <v>94</v>
      </c>
      <c r="L61" s="125">
        <v>824</v>
      </c>
      <c r="M61" s="160" t="s">
        <v>95</v>
      </c>
      <c r="N61" s="118" t="s">
        <v>104</v>
      </c>
      <c r="O61" s="131">
        <v>1875056140</v>
      </c>
      <c r="P61" s="127" t="s">
        <v>712</v>
      </c>
      <c r="Q61" s="132" t="s">
        <v>229</v>
      </c>
      <c r="R61" s="119" t="s">
        <v>230</v>
      </c>
    </row>
    <row r="62" spans="1:18" s="123" customFormat="1" ht="75" x14ac:dyDescent="0.2">
      <c r="A62" s="161" t="s">
        <v>225</v>
      </c>
      <c r="B62" s="161" t="s">
        <v>231</v>
      </c>
      <c r="C62" s="161" t="s">
        <v>232</v>
      </c>
      <c r="D62" s="162" t="s">
        <v>233</v>
      </c>
      <c r="E62" s="163"/>
      <c r="F62" s="162" t="s">
        <v>27</v>
      </c>
      <c r="G62" s="164">
        <v>1</v>
      </c>
      <c r="H62" s="165" t="s">
        <v>23</v>
      </c>
      <c r="I62" s="166">
        <v>45372</v>
      </c>
      <c r="J62" s="161" t="s">
        <v>234</v>
      </c>
      <c r="K62" s="161" t="s">
        <v>235</v>
      </c>
      <c r="L62" s="121">
        <v>797</v>
      </c>
      <c r="M62" s="163" t="s">
        <v>36</v>
      </c>
      <c r="N62" s="163" t="s">
        <v>46</v>
      </c>
      <c r="O62" s="167">
        <v>0</v>
      </c>
      <c r="P62" s="167" t="s">
        <v>37</v>
      </c>
      <c r="Q62" s="161" t="s">
        <v>236</v>
      </c>
      <c r="R62" s="168" t="s">
        <v>237</v>
      </c>
    </row>
    <row r="63" spans="1:18" s="123" customFormat="1" ht="60" x14ac:dyDescent="0.2">
      <c r="A63" s="161" t="s">
        <v>225</v>
      </c>
      <c r="B63" s="161" t="s">
        <v>238</v>
      </c>
      <c r="C63" s="161" t="s">
        <v>239</v>
      </c>
      <c r="D63" s="162" t="s">
        <v>233</v>
      </c>
      <c r="E63" s="163"/>
      <c r="F63" s="162" t="s">
        <v>27</v>
      </c>
      <c r="G63" s="164">
        <v>1</v>
      </c>
      <c r="H63" s="165" t="s">
        <v>23</v>
      </c>
      <c r="I63" s="166">
        <v>45386</v>
      </c>
      <c r="J63" s="161" t="s">
        <v>234</v>
      </c>
      <c r="K63" s="161" t="s">
        <v>235</v>
      </c>
      <c r="L63" s="121">
        <v>155</v>
      </c>
      <c r="M63" s="163" t="s">
        <v>36</v>
      </c>
      <c r="N63" s="163" t="s">
        <v>46</v>
      </c>
      <c r="O63" s="167">
        <v>0</v>
      </c>
      <c r="P63" s="167" t="s">
        <v>37</v>
      </c>
      <c r="Q63" s="161" t="s">
        <v>240</v>
      </c>
      <c r="R63" s="168" t="s">
        <v>237</v>
      </c>
    </row>
    <row r="64" spans="1:18" s="123" customFormat="1" ht="75" x14ac:dyDescent="0.2">
      <c r="A64" s="161" t="s">
        <v>225</v>
      </c>
      <c r="B64" s="161" t="s">
        <v>241</v>
      </c>
      <c r="C64" s="161" t="s">
        <v>242</v>
      </c>
      <c r="D64" s="162" t="s">
        <v>233</v>
      </c>
      <c r="E64" s="163"/>
      <c r="F64" s="162" t="s">
        <v>27</v>
      </c>
      <c r="G64" s="164">
        <v>1</v>
      </c>
      <c r="H64" s="165" t="s">
        <v>23</v>
      </c>
      <c r="I64" s="166">
        <v>45421</v>
      </c>
      <c r="J64" s="161" t="s">
        <v>234</v>
      </c>
      <c r="K64" s="161" t="s">
        <v>235</v>
      </c>
      <c r="L64" s="121">
        <v>179</v>
      </c>
      <c r="M64" s="163" t="s">
        <v>36</v>
      </c>
      <c r="N64" s="163" t="s">
        <v>46</v>
      </c>
      <c r="O64" s="167">
        <v>0</v>
      </c>
      <c r="P64" s="167" t="s">
        <v>37</v>
      </c>
      <c r="Q64" s="161" t="s">
        <v>243</v>
      </c>
      <c r="R64" s="168" t="s">
        <v>237</v>
      </c>
    </row>
    <row r="65" spans="1:18" s="123" customFormat="1" ht="30" x14ac:dyDescent="0.2">
      <c r="A65" s="161" t="s">
        <v>225</v>
      </c>
      <c r="B65" s="161" t="s">
        <v>244</v>
      </c>
      <c r="C65" s="161" t="s">
        <v>245</v>
      </c>
      <c r="D65" s="162" t="s">
        <v>233</v>
      </c>
      <c r="E65" s="163"/>
      <c r="F65" s="162" t="s">
        <v>27</v>
      </c>
      <c r="G65" s="164">
        <v>1</v>
      </c>
      <c r="H65" s="165" t="s">
        <v>23</v>
      </c>
      <c r="I65" s="166">
        <v>45526</v>
      </c>
      <c r="J65" s="161" t="s">
        <v>234</v>
      </c>
      <c r="K65" s="161" t="s">
        <v>235</v>
      </c>
      <c r="L65" s="121">
        <v>172</v>
      </c>
      <c r="M65" s="163" t="s">
        <v>36</v>
      </c>
      <c r="N65" s="163" t="s">
        <v>46</v>
      </c>
      <c r="O65" s="167">
        <v>0</v>
      </c>
      <c r="P65" s="167" t="s">
        <v>37</v>
      </c>
      <c r="Q65" s="161" t="s">
        <v>246</v>
      </c>
      <c r="R65" s="168" t="s">
        <v>237</v>
      </c>
    </row>
    <row r="66" spans="1:18" s="123" customFormat="1" ht="105" x14ac:dyDescent="0.2">
      <c r="A66" s="138" t="s">
        <v>247</v>
      </c>
      <c r="B66" s="116" t="s">
        <v>248</v>
      </c>
      <c r="C66" s="142" t="s">
        <v>249</v>
      </c>
      <c r="D66" s="121" t="s">
        <v>250</v>
      </c>
      <c r="E66" s="121" t="s">
        <v>22</v>
      </c>
      <c r="F66" s="121"/>
      <c r="G66" s="121">
        <v>1</v>
      </c>
      <c r="H66" s="121" t="s">
        <v>23</v>
      </c>
      <c r="I66" s="146">
        <v>45587</v>
      </c>
      <c r="J66" s="115" t="s">
        <v>251</v>
      </c>
      <c r="K66" s="116" t="s">
        <v>252</v>
      </c>
      <c r="L66" s="121">
        <v>35</v>
      </c>
      <c r="M66" s="120" t="s">
        <v>253</v>
      </c>
      <c r="N66" s="113" t="s">
        <v>254</v>
      </c>
      <c r="O66" s="145">
        <v>9065286</v>
      </c>
      <c r="P66" s="108" t="s">
        <v>255</v>
      </c>
      <c r="Q66" s="138" t="s">
        <v>256</v>
      </c>
      <c r="R66" s="109" t="s">
        <v>257</v>
      </c>
    </row>
    <row r="67" spans="1:18" s="123" customFormat="1" ht="105" x14ac:dyDescent="0.2">
      <c r="A67" s="138" t="s">
        <v>247</v>
      </c>
      <c r="B67" s="116" t="s">
        <v>258</v>
      </c>
      <c r="C67" s="142" t="s">
        <v>249</v>
      </c>
      <c r="D67" s="121" t="s">
        <v>250</v>
      </c>
      <c r="E67" s="121" t="s">
        <v>22</v>
      </c>
      <c r="F67" s="121"/>
      <c r="G67" s="121">
        <v>1</v>
      </c>
      <c r="H67" s="121" t="s">
        <v>23</v>
      </c>
      <c r="I67" s="146">
        <v>45587</v>
      </c>
      <c r="J67" s="115" t="s">
        <v>251</v>
      </c>
      <c r="K67" s="116" t="s">
        <v>252</v>
      </c>
      <c r="L67" s="121">
        <v>37</v>
      </c>
      <c r="M67" s="120" t="s">
        <v>253</v>
      </c>
      <c r="N67" s="113" t="s">
        <v>254</v>
      </c>
      <c r="O67" s="145">
        <v>9434830</v>
      </c>
      <c r="P67" s="108" t="s">
        <v>259</v>
      </c>
      <c r="Q67" s="138" t="s">
        <v>260</v>
      </c>
      <c r="R67" s="109" t="s">
        <v>257</v>
      </c>
    </row>
    <row r="68" spans="1:18" s="123" customFormat="1" ht="165" x14ac:dyDescent="0.2">
      <c r="A68" s="138" t="s">
        <v>247</v>
      </c>
      <c r="B68" s="116" t="s">
        <v>261</v>
      </c>
      <c r="C68" s="142" t="s">
        <v>262</v>
      </c>
      <c r="D68" s="121" t="s">
        <v>250</v>
      </c>
      <c r="E68" s="121" t="s">
        <v>22</v>
      </c>
      <c r="F68" s="121"/>
      <c r="G68" s="121">
        <v>1</v>
      </c>
      <c r="H68" s="121" t="s">
        <v>23</v>
      </c>
      <c r="I68" s="146">
        <v>45588</v>
      </c>
      <c r="J68" s="115" t="s">
        <v>251</v>
      </c>
      <c r="K68" s="116" t="s">
        <v>263</v>
      </c>
      <c r="L68" s="121">
        <v>74</v>
      </c>
      <c r="M68" s="120" t="s">
        <v>253</v>
      </c>
      <c r="N68" s="113" t="s">
        <v>254</v>
      </c>
      <c r="O68" s="145">
        <v>9599001</v>
      </c>
      <c r="P68" s="108" t="s">
        <v>259</v>
      </c>
      <c r="Q68" s="138" t="s">
        <v>264</v>
      </c>
      <c r="R68" s="109" t="s">
        <v>265</v>
      </c>
    </row>
    <row r="69" spans="1:18" s="123" customFormat="1" ht="105" x14ac:dyDescent="0.2">
      <c r="A69" s="138" t="s">
        <v>247</v>
      </c>
      <c r="B69" s="116" t="s">
        <v>266</v>
      </c>
      <c r="C69" s="142" t="s">
        <v>249</v>
      </c>
      <c r="D69" s="121" t="s">
        <v>250</v>
      </c>
      <c r="E69" s="121" t="s">
        <v>22</v>
      </c>
      <c r="F69" s="121"/>
      <c r="G69" s="121">
        <v>1</v>
      </c>
      <c r="H69" s="121" t="s">
        <v>23</v>
      </c>
      <c r="I69" s="146">
        <v>45589</v>
      </c>
      <c r="J69" s="115" t="s">
        <v>251</v>
      </c>
      <c r="K69" s="116" t="s">
        <v>267</v>
      </c>
      <c r="L69" s="121">
        <v>50</v>
      </c>
      <c r="M69" s="120" t="s">
        <v>253</v>
      </c>
      <c r="N69" s="113" t="s">
        <v>254</v>
      </c>
      <c r="O69" s="145">
        <v>5814237</v>
      </c>
      <c r="P69" s="108" t="s">
        <v>259</v>
      </c>
      <c r="Q69" s="138" t="s">
        <v>268</v>
      </c>
      <c r="R69" s="109" t="s">
        <v>269</v>
      </c>
    </row>
    <row r="70" spans="1:18" s="123" customFormat="1" ht="105" x14ac:dyDescent="0.2">
      <c r="A70" s="138" t="s">
        <v>247</v>
      </c>
      <c r="B70" s="116" t="s">
        <v>270</v>
      </c>
      <c r="C70" s="142" t="s">
        <v>249</v>
      </c>
      <c r="D70" s="121" t="s">
        <v>250</v>
      </c>
      <c r="E70" s="121" t="s">
        <v>22</v>
      </c>
      <c r="F70" s="121"/>
      <c r="G70" s="121">
        <v>1</v>
      </c>
      <c r="H70" s="121" t="s">
        <v>23</v>
      </c>
      <c r="I70" s="146">
        <v>45590</v>
      </c>
      <c r="J70" s="115" t="s">
        <v>251</v>
      </c>
      <c r="K70" s="116" t="s">
        <v>252</v>
      </c>
      <c r="L70" s="121">
        <v>45</v>
      </c>
      <c r="M70" s="120" t="s">
        <v>253</v>
      </c>
      <c r="N70" s="113" t="s">
        <v>254</v>
      </c>
      <c r="O70" s="145">
        <v>6759597</v>
      </c>
      <c r="P70" s="108" t="s">
        <v>259</v>
      </c>
      <c r="Q70" s="138" t="s">
        <v>271</v>
      </c>
      <c r="R70" s="109" t="s">
        <v>257</v>
      </c>
    </row>
    <row r="71" spans="1:18" s="123" customFormat="1" ht="234" customHeight="1" x14ac:dyDescent="0.2">
      <c r="A71" s="138" t="s">
        <v>247</v>
      </c>
      <c r="B71" s="116" t="s">
        <v>272</v>
      </c>
      <c r="C71" s="142" t="s">
        <v>273</v>
      </c>
      <c r="D71" s="121" t="s">
        <v>250</v>
      </c>
      <c r="E71" s="121" t="s">
        <v>22</v>
      </c>
      <c r="F71" s="121"/>
      <c r="G71" s="121">
        <v>1</v>
      </c>
      <c r="H71" s="121" t="s">
        <v>23</v>
      </c>
      <c r="I71" s="146">
        <v>45593</v>
      </c>
      <c r="J71" s="115" t="s">
        <v>251</v>
      </c>
      <c r="K71" s="116" t="s">
        <v>274</v>
      </c>
      <c r="L71" s="121">
        <v>35</v>
      </c>
      <c r="M71" s="120" t="s">
        <v>253</v>
      </c>
      <c r="N71" s="113" t="s">
        <v>254</v>
      </c>
      <c r="O71" s="145">
        <v>7691794</v>
      </c>
      <c r="P71" s="108" t="s">
        <v>259</v>
      </c>
      <c r="Q71" s="138" t="s">
        <v>275</v>
      </c>
      <c r="R71" s="109" t="s">
        <v>257</v>
      </c>
    </row>
    <row r="72" spans="1:18" s="123" customFormat="1" ht="225" x14ac:dyDescent="0.2">
      <c r="A72" s="138" t="s">
        <v>247</v>
      </c>
      <c r="B72" s="116" t="s">
        <v>276</v>
      </c>
      <c r="C72" s="142" t="s">
        <v>273</v>
      </c>
      <c r="D72" s="121" t="s">
        <v>250</v>
      </c>
      <c r="E72" s="121" t="s">
        <v>22</v>
      </c>
      <c r="F72" s="121"/>
      <c r="G72" s="121">
        <v>1</v>
      </c>
      <c r="H72" s="121" t="s">
        <v>23</v>
      </c>
      <c r="I72" s="146">
        <v>45594</v>
      </c>
      <c r="J72" s="115" t="s">
        <v>251</v>
      </c>
      <c r="K72" s="116" t="s">
        <v>277</v>
      </c>
      <c r="L72" s="121">
        <v>53</v>
      </c>
      <c r="M72" s="120" t="s">
        <v>253</v>
      </c>
      <c r="N72" s="113" t="s">
        <v>254</v>
      </c>
      <c r="O72" s="145">
        <v>9450118</v>
      </c>
      <c r="P72" s="108" t="s">
        <v>259</v>
      </c>
      <c r="Q72" s="138" t="s">
        <v>278</v>
      </c>
      <c r="R72" s="109" t="s">
        <v>257</v>
      </c>
    </row>
    <row r="73" spans="1:18" s="123" customFormat="1" ht="120" x14ac:dyDescent="0.2">
      <c r="A73" s="138" t="s">
        <v>247</v>
      </c>
      <c r="B73" s="116" t="s">
        <v>279</v>
      </c>
      <c r="C73" s="142" t="s">
        <v>280</v>
      </c>
      <c r="D73" s="121" t="s">
        <v>250</v>
      </c>
      <c r="E73" s="121" t="s">
        <v>22</v>
      </c>
      <c r="F73" s="121"/>
      <c r="G73" s="121">
        <v>1</v>
      </c>
      <c r="H73" s="121" t="s">
        <v>23</v>
      </c>
      <c r="I73" s="146">
        <v>45594</v>
      </c>
      <c r="J73" s="115" t="s">
        <v>251</v>
      </c>
      <c r="K73" s="116" t="s">
        <v>281</v>
      </c>
      <c r="L73" s="121">
        <v>45</v>
      </c>
      <c r="M73" s="120" t="s">
        <v>253</v>
      </c>
      <c r="N73" s="113" t="s">
        <v>46</v>
      </c>
      <c r="O73" s="145">
        <v>25533619</v>
      </c>
      <c r="P73" s="108" t="s">
        <v>259</v>
      </c>
      <c r="Q73" s="138" t="s">
        <v>282</v>
      </c>
      <c r="R73" s="109" t="s">
        <v>283</v>
      </c>
    </row>
    <row r="74" spans="1:18" s="123" customFormat="1" ht="342" x14ac:dyDescent="0.2">
      <c r="A74" s="138" t="s">
        <v>247</v>
      </c>
      <c r="B74" s="116" t="s">
        <v>284</v>
      </c>
      <c r="C74" s="142" t="s">
        <v>285</v>
      </c>
      <c r="D74" s="121" t="s">
        <v>250</v>
      </c>
      <c r="E74" s="121" t="s">
        <v>22</v>
      </c>
      <c r="F74" s="121"/>
      <c r="G74" s="121">
        <v>1</v>
      </c>
      <c r="H74" s="121" t="s">
        <v>23</v>
      </c>
      <c r="I74" s="146">
        <v>45596</v>
      </c>
      <c r="J74" s="115" t="s">
        <v>251</v>
      </c>
      <c r="K74" s="116" t="s">
        <v>286</v>
      </c>
      <c r="L74" s="121">
        <v>71</v>
      </c>
      <c r="M74" s="120" t="s">
        <v>253</v>
      </c>
      <c r="N74" s="113" t="s">
        <v>46</v>
      </c>
      <c r="O74" s="145">
        <v>46437923</v>
      </c>
      <c r="P74" s="108" t="s">
        <v>287</v>
      </c>
      <c r="Q74" s="138" t="s">
        <v>288</v>
      </c>
      <c r="R74" s="109" t="s">
        <v>289</v>
      </c>
    </row>
    <row r="75" spans="1:18" s="123" customFormat="1" ht="370" x14ac:dyDescent="0.2">
      <c r="A75" s="138" t="s">
        <v>247</v>
      </c>
      <c r="B75" s="116" t="s">
        <v>290</v>
      </c>
      <c r="C75" s="142" t="s">
        <v>291</v>
      </c>
      <c r="D75" s="121" t="s">
        <v>250</v>
      </c>
      <c r="E75" s="121" t="s">
        <v>22</v>
      </c>
      <c r="F75" s="121"/>
      <c r="G75" s="121">
        <v>1</v>
      </c>
      <c r="H75" s="121" t="s">
        <v>23</v>
      </c>
      <c r="I75" s="146">
        <v>45601</v>
      </c>
      <c r="J75" s="115" t="s">
        <v>251</v>
      </c>
      <c r="K75" s="116" t="s">
        <v>292</v>
      </c>
      <c r="L75" s="121">
        <v>71</v>
      </c>
      <c r="M75" s="120" t="s">
        <v>253</v>
      </c>
      <c r="N75" s="113" t="s">
        <v>46</v>
      </c>
      <c r="O75" s="145">
        <v>96829804</v>
      </c>
      <c r="P75" s="108" t="s">
        <v>293</v>
      </c>
      <c r="Q75" s="138" t="s">
        <v>294</v>
      </c>
      <c r="R75" s="109" t="s">
        <v>295</v>
      </c>
    </row>
    <row r="76" spans="1:18" s="123" customFormat="1" ht="120" x14ac:dyDescent="0.2">
      <c r="A76" s="138" t="s">
        <v>247</v>
      </c>
      <c r="B76" s="116" t="s">
        <v>296</v>
      </c>
      <c r="C76" s="142" t="s">
        <v>297</v>
      </c>
      <c r="D76" s="121" t="s">
        <v>250</v>
      </c>
      <c r="E76" s="121" t="s">
        <v>22</v>
      </c>
      <c r="F76" s="121"/>
      <c r="G76" s="121">
        <v>1</v>
      </c>
      <c r="H76" s="121" t="s">
        <v>23</v>
      </c>
      <c r="I76" s="146">
        <v>45602</v>
      </c>
      <c r="J76" s="115" t="s">
        <v>251</v>
      </c>
      <c r="K76" s="116" t="s">
        <v>298</v>
      </c>
      <c r="L76" s="121">
        <v>44</v>
      </c>
      <c r="M76" s="120" t="s">
        <v>253</v>
      </c>
      <c r="N76" s="113" t="s">
        <v>46</v>
      </c>
      <c r="O76" s="145">
        <v>13715955</v>
      </c>
      <c r="P76" s="108" t="s">
        <v>255</v>
      </c>
      <c r="Q76" s="138" t="s">
        <v>282</v>
      </c>
      <c r="R76" s="109" t="s">
        <v>299</v>
      </c>
    </row>
    <row r="77" spans="1:18" s="123" customFormat="1" ht="195" x14ac:dyDescent="0.2">
      <c r="A77" s="138" t="s">
        <v>247</v>
      </c>
      <c r="B77" s="116" t="s">
        <v>300</v>
      </c>
      <c r="C77" s="142" t="s">
        <v>262</v>
      </c>
      <c r="D77" s="121" t="s">
        <v>250</v>
      </c>
      <c r="E77" s="121" t="s">
        <v>22</v>
      </c>
      <c r="F77" s="121"/>
      <c r="G77" s="121">
        <v>1</v>
      </c>
      <c r="H77" s="121" t="s">
        <v>23</v>
      </c>
      <c r="I77" s="146">
        <v>45604</v>
      </c>
      <c r="J77" s="115" t="s">
        <v>251</v>
      </c>
      <c r="K77" s="116" t="s">
        <v>301</v>
      </c>
      <c r="L77" s="121">
        <v>200</v>
      </c>
      <c r="M77" s="120" t="s">
        <v>253</v>
      </c>
      <c r="N77" s="113" t="s">
        <v>46</v>
      </c>
      <c r="O77" s="145">
        <v>56439942</v>
      </c>
      <c r="P77" s="108" t="s">
        <v>255</v>
      </c>
      <c r="Q77" s="138" t="s">
        <v>302</v>
      </c>
      <c r="R77" s="109" t="s">
        <v>265</v>
      </c>
    </row>
    <row r="78" spans="1:18" s="123" customFormat="1" ht="210" x14ac:dyDescent="0.2">
      <c r="A78" s="138" t="s">
        <v>247</v>
      </c>
      <c r="B78" s="116" t="s">
        <v>303</v>
      </c>
      <c r="C78" s="142" t="s">
        <v>304</v>
      </c>
      <c r="D78" s="121" t="s">
        <v>250</v>
      </c>
      <c r="E78" s="121" t="s">
        <v>22</v>
      </c>
      <c r="F78" s="121"/>
      <c r="G78" s="121">
        <v>1</v>
      </c>
      <c r="H78" s="121" t="s">
        <v>23</v>
      </c>
      <c r="I78" s="146">
        <v>45604</v>
      </c>
      <c r="J78" s="115" t="s">
        <v>251</v>
      </c>
      <c r="K78" s="116" t="s">
        <v>305</v>
      </c>
      <c r="L78" s="121">
        <v>46</v>
      </c>
      <c r="M78" s="120" t="s">
        <v>253</v>
      </c>
      <c r="N78" s="113" t="s">
        <v>46</v>
      </c>
      <c r="O78" s="145">
        <v>23133418</v>
      </c>
      <c r="P78" s="108" t="s">
        <v>255</v>
      </c>
      <c r="Q78" s="138" t="s">
        <v>306</v>
      </c>
      <c r="R78" s="109" t="s">
        <v>307</v>
      </c>
    </row>
    <row r="79" spans="1:18" s="123" customFormat="1" ht="255" x14ac:dyDescent="0.2">
      <c r="A79" s="138" t="s">
        <v>247</v>
      </c>
      <c r="B79" s="116" t="s">
        <v>308</v>
      </c>
      <c r="C79" s="142" t="s">
        <v>309</v>
      </c>
      <c r="D79" s="121" t="s">
        <v>250</v>
      </c>
      <c r="E79" s="121" t="s">
        <v>22</v>
      </c>
      <c r="F79" s="121"/>
      <c r="G79" s="121">
        <v>1</v>
      </c>
      <c r="H79" s="121" t="s">
        <v>23</v>
      </c>
      <c r="I79" s="146">
        <v>45608</v>
      </c>
      <c r="J79" s="115" t="s">
        <v>251</v>
      </c>
      <c r="K79" s="116" t="s">
        <v>310</v>
      </c>
      <c r="L79" s="121">
        <v>45</v>
      </c>
      <c r="M79" s="120" t="s">
        <v>253</v>
      </c>
      <c r="N79" s="113" t="s">
        <v>46</v>
      </c>
      <c r="O79" s="145">
        <v>29009019</v>
      </c>
      <c r="P79" s="108" t="s">
        <v>255</v>
      </c>
      <c r="Q79" s="138" t="s">
        <v>311</v>
      </c>
      <c r="R79" s="109" t="s">
        <v>312</v>
      </c>
    </row>
    <row r="80" spans="1:18" s="123" customFormat="1" ht="120" x14ac:dyDescent="0.2">
      <c r="A80" s="138" t="s">
        <v>247</v>
      </c>
      <c r="B80" s="116" t="s">
        <v>313</v>
      </c>
      <c r="C80" s="142" t="s">
        <v>314</v>
      </c>
      <c r="D80" s="121" t="s">
        <v>250</v>
      </c>
      <c r="E80" s="121" t="s">
        <v>22</v>
      </c>
      <c r="F80" s="121"/>
      <c r="G80" s="121">
        <v>1</v>
      </c>
      <c r="H80" s="121" t="s">
        <v>23</v>
      </c>
      <c r="I80" s="146">
        <v>45609</v>
      </c>
      <c r="J80" s="115" t="s">
        <v>251</v>
      </c>
      <c r="K80" s="116" t="s">
        <v>315</v>
      </c>
      <c r="L80" s="121">
        <v>84</v>
      </c>
      <c r="M80" s="120" t="s">
        <v>253</v>
      </c>
      <c r="N80" s="113" t="s">
        <v>46</v>
      </c>
      <c r="O80" s="145">
        <v>16256965</v>
      </c>
      <c r="P80" s="108" t="s">
        <v>255</v>
      </c>
      <c r="Q80" s="138" t="s">
        <v>282</v>
      </c>
      <c r="R80" s="109" t="s">
        <v>316</v>
      </c>
    </row>
    <row r="81" spans="1:18" s="123" customFormat="1" ht="225" x14ac:dyDescent="0.2">
      <c r="A81" s="138" t="s">
        <v>247</v>
      </c>
      <c r="B81" s="116" t="s">
        <v>317</v>
      </c>
      <c r="C81" s="142" t="s">
        <v>318</v>
      </c>
      <c r="D81" s="121" t="s">
        <v>250</v>
      </c>
      <c r="E81" s="121" t="s">
        <v>22</v>
      </c>
      <c r="F81" s="121"/>
      <c r="G81" s="121">
        <v>1</v>
      </c>
      <c r="H81" s="121" t="s">
        <v>23</v>
      </c>
      <c r="I81" s="146">
        <v>45610</v>
      </c>
      <c r="J81" s="115" t="s">
        <v>251</v>
      </c>
      <c r="K81" s="116" t="s">
        <v>319</v>
      </c>
      <c r="L81" s="121">
        <v>66</v>
      </c>
      <c r="M81" s="120" t="s">
        <v>253</v>
      </c>
      <c r="N81" s="113" t="s">
        <v>46</v>
      </c>
      <c r="O81" s="145">
        <v>26404358</v>
      </c>
      <c r="P81" s="108" t="s">
        <v>255</v>
      </c>
      <c r="Q81" s="138" t="s">
        <v>320</v>
      </c>
      <c r="R81" s="109" t="s">
        <v>321</v>
      </c>
    </row>
    <row r="82" spans="1:18" s="123" customFormat="1" ht="135" x14ac:dyDescent="0.2">
      <c r="A82" s="138" t="s">
        <v>247</v>
      </c>
      <c r="B82" s="116" t="s">
        <v>322</v>
      </c>
      <c r="C82" s="142" t="s">
        <v>323</v>
      </c>
      <c r="D82" s="121" t="s">
        <v>250</v>
      </c>
      <c r="E82" s="121" t="s">
        <v>22</v>
      </c>
      <c r="F82" s="121"/>
      <c r="G82" s="121">
        <v>1</v>
      </c>
      <c r="H82" s="121" t="s">
        <v>23</v>
      </c>
      <c r="I82" s="146">
        <v>45611</v>
      </c>
      <c r="J82" s="115" t="s">
        <v>251</v>
      </c>
      <c r="K82" s="116" t="s">
        <v>324</v>
      </c>
      <c r="L82" s="121">
        <v>99</v>
      </c>
      <c r="M82" s="120" t="s">
        <v>253</v>
      </c>
      <c r="N82" s="113" t="s">
        <v>46</v>
      </c>
      <c r="O82" s="145">
        <v>7521457</v>
      </c>
      <c r="P82" s="108" t="s">
        <v>255</v>
      </c>
      <c r="Q82" s="138" t="s">
        <v>325</v>
      </c>
      <c r="R82" s="109" t="s">
        <v>265</v>
      </c>
    </row>
    <row r="83" spans="1:18" s="123" customFormat="1" ht="328" x14ac:dyDescent="0.2">
      <c r="A83" s="138" t="s">
        <v>247</v>
      </c>
      <c r="B83" s="116" t="s">
        <v>326</v>
      </c>
      <c r="C83" s="142" t="s">
        <v>327</v>
      </c>
      <c r="D83" s="121" t="s">
        <v>250</v>
      </c>
      <c r="E83" s="121" t="s">
        <v>22</v>
      </c>
      <c r="F83" s="121"/>
      <c r="G83" s="121">
        <v>1</v>
      </c>
      <c r="H83" s="121" t="s">
        <v>23</v>
      </c>
      <c r="I83" s="146">
        <v>45615</v>
      </c>
      <c r="J83" s="115" t="s">
        <v>251</v>
      </c>
      <c r="K83" s="116" t="s">
        <v>328</v>
      </c>
      <c r="L83" s="121">
        <v>150</v>
      </c>
      <c r="M83" s="120" t="s">
        <v>253</v>
      </c>
      <c r="N83" s="113" t="s">
        <v>46</v>
      </c>
      <c r="O83" s="145">
        <v>69554466</v>
      </c>
      <c r="P83" s="108" t="s">
        <v>255</v>
      </c>
      <c r="Q83" s="138" t="s">
        <v>329</v>
      </c>
      <c r="R83" s="109" t="s">
        <v>330</v>
      </c>
    </row>
    <row r="84" spans="1:18" s="123" customFormat="1" ht="409.6" x14ac:dyDescent="0.2">
      <c r="A84" s="138" t="s">
        <v>331</v>
      </c>
      <c r="B84" s="116" t="s">
        <v>332</v>
      </c>
      <c r="C84" s="142" t="s">
        <v>333</v>
      </c>
      <c r="D84" s="121" t="s">
        <v>334</v>
      </c>
      <c r="E84" s="121" t="s">
        <v>22</v>
      </c>
      <c r="F84" s="121"/>
      <c r="G84" s="121">
        <v>8</v>
      </c>
      <c r="H84" s="121" t="s">
        <v>196</v>
      </c>
      <c r="I84" s="146" t="s">
        <v>335</v>
      </c>
      <c r="J84" s="115" t="s">
        <v>336</v>
      </c>
      <c r="K84" s="116" t="s">
        <v>337</v>
      </c>
      <c r="L84" s="121">
        <v>800</v>
      </c>
      <c r="M84" s="120" t="s">
        <v>338</v>
      </c>
      <c r="N84" s="113" t="s">
        <v>46</v>
      </c>
      <c r="O84" s="145">
        <v>288195000</v>
      </c>
      <c r="P84" s="108" t="s">
        <v>339</v>
      </c>
      <c r="Q84" s="169" t="s">
        <v>697</v>
      </c>
      <c r="R84" s="109" t="s">
        <v>330</v>
      </c>
    </row>
    <row r="85" spans="1:18" x14ac:dyDescent="0.2">
      <c r="O85" s="170"/>
    </row>
    <row r="86" spans="1:18" x14ac:dyDescent="0.2">
      <c r="A86" s="25" t="s">
        <v>340</v>
      </c>
      <c r="Q86" s="18"/>
      <c r="R86" s="41"/>
    </row>
    <row r="87" spans="1:18" x14ac:dyDescent="0.2">
      <c r="Q87" s="18"/>
      <c r="R87" s="41"/>
    </row>
    <row r="88" spans="1:18" x14ac:dyDescent="0.2">
      <c r="Q88" s="18"/>
      <c r="R88" s="41"/>
    </row>
    <row r="89" spans="1:18" x14ac:dyDescent="0.2">
      <c r="Q89" s="18"/>
      <c r="R89" s="41"/>
    </row>
    <row r="90" spans="1:18" x14ac:dyDescent="0.2">
      <c r="Q90" s="18"/>
      <c r="R90" s="41"/>
    </row>
    <row r="91" spans="1:18" x14ac:dyDescent="0.2">
      <c r="Q91" s="18"/>
      <c r="R91" s="41"/>
    </row>
    <row r="92" spans="1:18" x14ac:dyDescent="0.2">
      <c r="Q92" s="18"/>
      <c r="R92" s="41"/>
    </row>
    <row r="93" spans="1:18" x14ac:dyDescent="0.2">
      <c r="Q93" s="18"/>
      <c r="R93" s="41"/>
    </row>
    <row r="94" spans="1:18" x14ac:dyDescent="0.2">
      <c r="Q94" s="18"/>
      <c r="R94" s="41"/>
    </row>
    <row r="95" spans="1:18" x14ac:dyDescent="0.2">
      <c r="Q95" s="18"/>
      <c r="R95" s="41"/>
    </row>
    <row r="96" spans="1:18" x14ac:dyDescent="0.2">
      <c r="Q96" s="18"/>
      <c r="R96" s="41"/>
    </row>
    <row r="97" spans="17:18" x14ac:dyDescent="0.2">
      <c r="Q97" s="18"/>
      <c r="R97" s="41"/>
    </row>
    <row r="98" spans="17:18" x14ac:dyDescent="0.2">
      <c r="Q98" s="18"/>
      <c r="R98" s="41"/>
    </row>
    <row r="99" spans="17:18" x14ac:dyDescent="0.2">
      <c r="Q99" s="18"/>
      <c r="R99" s="41"/>
    </row>
    <row r="100" spans="17:18" x14ac:dyDescent="0.2">
      <c r="Q100" s="18"/>
      <c r="R100" s="41"/>
    </row>
    <row r="101" spans="17:18" x14ac:dyDescent="0.2">
      <c r="Q101" s="18"/>
      <c r="R101" s="41"/>
    </row>
    <row r="102" spans="17:18" x14ac:dyDescent="0.2">
      <c r="Q102" s="18"/>
      <c r="R102" s="41"/>
    </row>
    <row r="103" spans="17:18" x14ac:dyDescent="0.2">
      <c r="Q103" s="18"/>
      <c r="R103" s="41"/>
    </row>
    <row r="104" spans="17:18" x14ac:dyDescent="0.2">
      <c r="Q104" s="18"/>
      <c r="R104" s="41"/>
    </row>
    <row r="105" spans="17:18" x14ac:dyDescent="0.2">
      <c r="Q105" s="18"/>
      <c r="R105" s="41"/>
    </row>
    <row r="106" spans="17:18" x14ac:dyDescent="0.2">
      <c r="Q106" s="18"/>
      <c r="R106" s="41"/>
    </row>
    <row r="107" spans="17:18" x14ac:dyDescent="0.2">
      <c r="Q107" s="18"/>
      <c r="R107" s="41"/>
    </row>
    <row r="108" spans="17:18" x14ac:dyDescent="0.2">
      <c r="Q108" s="18"/>
      <c r="R108" s="41"/>
    </row>
    <row r="109" spans="17:18" x14ac:dyDescent="0.2">
      <c r="Q109" s="18"/>
      <c r="R109" s="41"/>
    </row>
    <row r="110" spans="17:18" x14ac:dyDescent="0.2">
      <c r="Q110" s="18"/>
      <c r="R110" s="41"/>
    </row>
    <row r="111" spans="17:18" x14ac:dyDescent="0.2">
      <c r="Q111" s="18"/>
      <c r="R111" s="41"/>
    </row>
    <row r="112" spans="17:18" x14ac:dyDescent="0.2">
      <c r="Q112" s="18"/>
      <c r="R112" s="41"/>
    </row>
    <row r="113" spans="17:18" x14ac:dyDescent="0.2">
      <c r="Q113" s="18"/>
      <c r="R113" s="41"/>
    </row>
    <row r="114" spans="17:18" x14ac:dyDescent="0.2">
      <c r="Q114" s="18"/>
      <c r="R114" s="41"/>
    </row>
    <row r="115" spans="17:18" x14ac:dyDescent="0.2">
      <c r="Q115" s="18"/>
      <c r="R115" s="41"/>
    </row>
    <row r="116" spans="17:18" x14ac:dyDescent="0.2">
      <c r="Q116" s="18"/>
      <c r="R116" s="41"/>
    </row>
    <row r="117" spans="17:18" x14ac:dyDescent="0.2">
      <c r="Q117" s="18"/>
      <c r="R117" s="41"/>
    </row>
    <row r="118" spans="17:18" x14ac:dyDescent="0.2">
      <c r="Q118" s="18"/>
      <c r="R118" s="41"/>
    </row>
    <row r="119" spans="17:18" x14ac:dyDescent="0.2">
      <c r="Q119" s="18"/>
      <c r="R119" s="41"/>
    </row>
    <row r="120" spans="17:18" x14ac:dyDescent="0.2">
      <c r="Q120" s="18"/>
      <c r="R120" s="41"/>
    </row>
    <row r="121" spans="17:18" x14ac:dyDescent="0.2">
      <c r="Q121" s="18"/>
      <c r="R121" s="41"/>
    </row>
    <row r="122" spans="17:18" x14ac:dyDescent="0.2">
      <c r="Q122" s="18"/>
      <c r="R122" s="41"/>
    </row>
    <row r="123" spans="17:18" x14ac:dyDescent="0.2">
      <c r="Q123" s="18"/>
      <c r="R123" s="41"/>
    </row>
    <row r="124" spans="17:18" x14ac:dyDescent="0.2">
      <c r="Q124" s="18"/>
      <c r="R124" s="41"/>
    </row>
    <row r="125" spans="17:18" x14ac:dyDescent="0.2">
      <c r="Q125" s="18"/>
      <c r="R125" s="41"/>
    </row>
    <row r="126" spans="17:18" x14ac:dyDescent="0.2">
      <c r="Q126" s="18"/>
      <c r="R126" s="41"/>
    </row>
    <row r="127" spans="17:18" x14ac:dyDescent="0.2">
      <c r="Q127" s="18"/>
      <c r="R127" s="41"/>
    </row>
    <row r="128" spans="17:18" x14ac:dyDescent="0.2">
      <c r="Q128" s="18"/>
      <c r="R128" s="41"/>
    </row>
    <row r="129" spans="17:18" x14ac:dyDescent="0.2">
      <c r="Q129" s="18"/>
      <c r="R129" s="41"/>
    </row>
    <row r="130" spans="17:18" x14ac:dyDescent="0.2">
      <c r="Q130" s="18"/>
      <c r="R130" s="41"/>
    </row>
    <row r="131" spans="17:18" x14ac:dyDescent="0.2">
      <c r="Q131" s="18"/>
      <c r="R131" s="41"/>
    </row>
    <row r="132" spans="17:18" x14ac:dyDescent="0.2">
      <c r="Q132" s="18"/>
      <c r="R132" s="41"/>
    </row>
    <row r="133" spans="17:18" x14ac:dyDescent="0.2">
      <c r="Q133" s="18"/>
      <c r="R133" s="41"/>
    </row>
    <row r="134" spans="17:18" x14ac:dyDescent="0.2">
      <c r="Q134" s="18"/>
      <c r="R134" s="41"/>
    </row>
    <row r="135" spans="17:18" x14ac:dyDescent="0.2">
      <c r="Q135" s="18"/>
      <c r="R135" s="41"/>
    </row>
    <row r="136" spans="17:18" x14ac:dyDescent="0.2">
      <c r="Q136" s="18"/>
      <c r="R136" s="41"/>
    </row>
    <row r="137" spans="17:18" x14ac:dyDescent="0.2">
      <c r="Q137" s="18"/>
      <c r="R137" s="41"/>
    </row>
    <row r="138" spans="17:18" x14ac:dyDescent="0.2">
      <c r="Q138" s="18"/>
      <c r="R138" s="41"/>
    </row>
    <row r="139" spans="17:18" x14ac:dyDescent="0.2">
      <c r="Q139" s="18"/>
      <c r="R139" s="41"/>
    </row>
    <row r="140" spans="17:18" x14ac:dyDescent="0.2">
      <c r="Q140" s="18"/>
      <c r="R140" s="41"/>
    </row>
    <row r="141" spans="17:18" x14ac:dyDescent="0.2">
      <c r="Q141" s="18"/>
      <c r="R141" s="41"/>
    </row>
    <row r="142" spans="17:18" x14ac:dyDescent="0.2">
      <c r="Q142" s="18"/>
      <c r="R142" s="41"/>
    </row>
    <row r="143" spans="17:18" x14ac:dyDescent="0.2">
      <c r="Q143" s="18"/>
      <c r="R143" s="41"/>
    </row>
    <row r="144" spans="17:18" x14ac:dyDescent="0.2">
      <c r="Q144" s="18"/>
      <c r="R144" s="41"/>
    </row>
    <row r="145" spans="17:18" x14ac:dyDescent="0.2">
      <c r="Q145" s="18"/>
      <c r="R145" s="41"/>
    </row>
    <row r="146" spans="17:18" x14ac:dyDescent="0.2">
      <c r="Q146" s="18"/>
      <c r="R146" s="41"/>
    </row>
    <row r="147" spans="17:18" x14ac:dyDescent="0.2">
      <c r="Q147" s="18"/>
      <c r="R147" s="41"/>
    </row>
    <row r="148" spans="17:18" x14ac:dyDescent="0.2">
      <c r="Q148" s="18"/>
      <c r="R148" s="41"/>
    </row>
    <row r="149" spans="17:18" x14ac:dyDescent="0.2">
      <c r="Q149" s="18"/>
      <c r="R149" s="41"/>
    </row>
    <row r="150" spans="17:18" x14ac:dyDescent="0.2">
      <c r="Q150" s="18"/>
      <c r="R150" s="41"/>
    </row>
    <row r="151" spans="17:18" x14ac:dyDescent="0.2">
      <c r="Q151" s="18"/>
      <c r="R151" s="41"/>
    </row>
    <row r="152" spans="17:18" x14ac:dyDescent="0.2">
      <c r="Q152" s="18"/>
      <c r="R152" s="41"/>
    </row>
    <row r="153" spans="17:18" x14ac:dyDescent="0.2">
      <c r="Q153" s="18"/>
      <c r="R153" s="41"/>
    </row>
    <row r="154" spans="17:18" x14ac:dyDescent="0.2">
      <c r="Q154" s="18"/>
      <c r="R154" s="41"/>
    </row>
    <row r="155" spans="17:18" x14ac:dyDescent="0.2">
      <c r="Q155" s="18"/>
      <c r="R155" s="41"/>
    </row>
    <row r="156" spans="17:18" x14ac:dyDescent="0.2">
      <c r="Q156" s="18"/>
      <c r="R156" s="41"/>
    </row>
    <row r="157" spans="17:18" x14ac:dyDescent="0.2">
      <c r="Q157" s="18"/>
      <c r="R157" s="41"/>
    </row>
    <row r="158" spans="17:18" x14ac:dyDescent="0.2">
      <c r="Q158" s="18"/>
      <c r="R158" s="41"/>
    </row>
    <row r="159" spans="17:18" x14ac:dyDescent="0.2">
      <c r="Q159" s="18"/>
      <c r="R159" s="41"/>
    </row>
    <row r="160" spans="17:18" x14ac:dyDescent="0.2">
      <c r="Q160" s="18"/>
      <c r="R160" s="41"/>
    </row>
    <row r="161" spans="17:18" x14ac:dyDescent="0.2">
      <c r="Q161" s="18"/>
      <c r="R161" s="41"/>
    </row>
    <row r="162" spans="17:18" x14ac:dyDescent="0.2">
      <c r="Q162" s="18"/>
      <c r="R162" s="41"/>
    </row>
    <row r="163" spans="17:18" x14ac:dyDescent="0.2">
      <c r="Q163" s="18"/>
      <c r="R163" s="41"/>
    </row>
    <row r="164" spans="17:18" x14ac:dyDescent="0.2">
      <c r="Q164" s="18"/>
      <c r="R164" s="41"/>
    </row>
    <row r="165" spans="17:18" x14ac:dyDescent="0.2">
      <c r="Q165" s="18"/>
      <c r="R165" s="41"/>
    </row>
    <row r="166" spans="17:18" x14ac:dyDescent="0.2">
      <c r="Q166" s="18"/>
      <c r="R166" s="41"/>
    </row>
    <row r="167" spans="17:18" x14ac:dyDescent="0.2">
      <c r="Q167" s="18"/>
      <c r="R167" s="41"/>
    </row>
    <row r="168" spans="17:18" x14ac:dyDescent="0.2">
      <c r="Q168" s="18"/>
      <c r="R168" s="41"/>
    </row>
    <row r="169" spans="17:18" x14ac:dyDescent="0.2">
      <c r="Q169" s="18"/>
      <c r="R169" s="41"/>
    </row>
    <row r="170" spans="17:18" x14ac:dyDescent="0.2">
      <c r="Q170" s="18"/>
      <c r="R170" s="41"/>
    </row>
    <row r="171" spans="17:18" x14ac:dyDescent="0.2">
      <c r="Q171" s="18"/>
      <c r="R171" s="41"/>
    </row>
    <row r="172" spans="17:18" x14ac:dyDescent="0.2">
      <c r="Q172" s="18"/>
      <c r="R172" s="41"/>
    </row>
    <row r="173" spans="17:18" x14ac:dyDescent="0.2">
      <c r="Q173" s="18"/>
      <c r="R173" s="41"/>
    </row>
    <row r="174" spans="17:18" x14ac:dyDescent="0.2">
      <c r="Q174" s="18"/>
      <c r="R174" s="41"/>
    </row>
    <row r="175" spans="17:18" x14ac:dyDescent="0.2">
      <c r="Q175" s="18"/>
      <c r="R175" s="41"/>
    </row>
    <row r="176" spans="17:18" x14ac:dyDescent="0.2">
      <c r="Q176" s="18"/>
      <c r="R176" s="41"/>
    </row>
    <row r="177" spans="17:18" x14ac:dyDescent="0.2">
      <c r="Q177" s="18"/>
      <c r="R177" s="41"/>
    </row>
    <row r="178" spans="17:18" x14ac:dyDescent="0.2">
      <c r="Q178" s="18"/>
      <c r="R178" s="41"/>
    </row>
    <row r="179" spans="17:18" x14ac:dyDescent="0.2">
      <c r="Q179" s="18"/>
      <c r="R179" s="41"/>
    </row>
    <row r="180" spans="17:18" x14ac:dyDescent="0.2">
      <c r="Q180" s="18"/>
      <c r="R180" s="41"/>
    </row>
    <row r="181" spans="17:18" x14ac:dyDescent="0.2">
      <c r="Q181" s="18"/>
      <c r="R181" s="41"/>
    </row>
    <row r="182" spans="17:18" x14ac:dyDescent="0.2">
      <c r="Q182" s="18"/>
      <c r="R182" s="41"/>
    </row>
    <row r="183" spans="17:18" x14ac:dyDescent="0.2">
      <c r="Q183" s="18"/>
      <c r="R183" s="41"/>
    </row>
    <row r="184" spans="17:18" x14ac:dyDescent="0.2">
      <c r="Q184" s="18"/>
      <c r="R184" s="41"/>
    </row>
    <row r="185" spans="17:18" x14ac:dyDescent="0.2">
      <c r="Q185" s="18"/>
      <c r="R185" s="41"/>
    </row>
    <row r="186" spans="17:18" x14ac:dyDescent="0.2">
      <c r="Q186" s="18"/>
      <c r="R186" s="41"/>
    </row>
    <row r="200" spans="17:18" x14ac:dyDescent="0.2">
      <c r="Q200" s="18"/>
      <c r="R200" s="41"/>
    </row>
    <row r="201" spans="17:18" x14ac:dyDescent="0.2">
      <c r="Q201" s="18"/>
      <c r="R201" s="41"/>
    </row>
    <row r="216" spans="17:18" x14ac:dyDescent="0.2">
      <c r="Q216" s="18"/>
      <c r="R216" s="41"/>
    </row>
    <row r="1048428" spans="17:18" x14ac:dyDescent="0.2">
      <c r="Q1048428" s="18"/>
      <c r="R1048428" s="41"/>
    </row>
    <row r="1048440" spans="17:18" x14ac:dyDescent="0.2">
      <c r="Q1048440" s="18"/>
      <c r="R1048440" s="41"/>
    </row>
    <row r="1048441" spans="17:18" x14ac:dyDescent="0.2">
      <c r="Q1048441" s="18"/>
      <c r="R1048441" s="41"/>
    </row>
    <row r="1048442" spans="17:18" x14ac:dyDescent="0.2">
      <c r="Q1048442" s="18"/>
      <c r="R1048442" s="41"/>
    </row>
    <row r="1048443" spans="17:18" x14ac:dyDescent="0.2">
      <c r="Q1048443" s="18"/>
      <c r="R1048443" s="41"/>
    </row>
    <row r="1048444" spans="17:18" x14ac:dyDescent="0.2">
      <c r="Q1048444" s="18"/>
      <c r="R1048444" s="41"/>
    </row>
    <row r="1048445" spans="17:18" x14ac:dyDescent="0.2">
      <c r="Q1048445" s="18"/>
      <c r="R1048445" s="41"/>
    </row>
    <row r="1048446" spans="17:18" x14ac:dyDescent="0.2">
      <c r="Q1048446" s="18"/>
      <c r="R1048446" s="41"/>
    </row>
    <row r="1048456" spans="1:18" x14ac:dyDescent="0.2">
      <c r="Q1048456" s="18"/>
      <c r="R1048456" s="41"/>
    </row>
    <row r="1048457" spans="1:18" x14ac:dyDescent="0.2">
      <c r="Q1048457" s="18"/>
      <c r="R1048457" s="41"/>
    </row>
    <row r="1048458" spans="1:18" x14ac:dyDescent="0.2">
      <c r="Q1048458" s="18"/>
      <c r="R1048458" s="41"/>
    </row>
    <row r="1048459" spans="1:18" x14ac:dyDescent="0.2">
      <c r="Q1048459" s="18"/>
      <c r="R1048459" s="41"/>
    </row>
    <row r="1048460" spans="1:18" x14ac:dyDescent="0.2">
      <c r="Q1048460" s="18"/>
      <c r="R1048460" s="41"/>
    </row>
    <row r="1048461" spans="1:18" x14ac:dyDescent="0.2">
      <c r="Q1048461" s="18"/>
      <c r="R1048461" s="41"/>
    </row>
    <row r="1048462" spans="1:18" x14ac:dyDescent="0.2">
      <c r="Q1048462" s="18"/>
      <c r="R1048462" s="41"/>
    </row>
    <row r="1048464" spans="1:18" ht="15" x14ac:dyDescent="0.2">
      <c r="A1048464" s="22" t="s">
        <v>341</v>
      </c>
      <c r="B1048464" s="31" t="s">
        <v>7</v>
      </c>
      <c r="Q1048464" s="18"/>
      <c r="R1048464" s="41"/>
    </row>
    <row r="1048465" spans="1:18" ht="15" x14ac:dyDescent="0.2">
      <c r="A1048465" s="18" t="s">
        <v>95</v>
      </c>
      <c r="B1048465" s="19" t="s">
        <v>23</v>
      </c>
      <c r="Q1048465" s="18"/>
      <c r="R1048465" s="41"/>
    </row>
    <row r="1048466" spans="1:18" ht="15" x14ac:dyDescent="0.2">
      <c r="A1048466" s="18" t="s">
        <v>29</v>
      </c>
      <c r="B1048466" s="19" t="s">
        <v>34</v>
      </c>
      <c r="Q1048466" s="18"/>
      <c r="R1048466" s="41"/>
    </row>
    <row r="1048467" spans="1:18" ht="15" x14ac:dyDescent="0.2">
      <c r="A1048467" s="18" t="s">
        <v>57</v>
      </c>
      <c r="B1048467" s="19" t="s">
        <v>342</v>
      </c>
      <c r="Q1048467" s="18"/>
      <c r="R1048467" s="41"/>
    </row>
    <row r="1048468" spans="1:18" ht="15" x14ac:dyDescent="0.2">
      <c r="A1048468" s="18" t="s">
        <v>25</v>
      </c>
      <c r="B1048468" s="19" t="s">
        <v>196</v>
      </c>
      <c r="Q1048468" s="18"/>
      <c r="R1048468" s="41"/>
    </row>
    <row r="1048469" spans="1:18" ht="15" x14ac:dyDescent="0.2">
      <c r="A1048469" s="18" t="s">
        <v>343</v>
      </c>
      <c r="B1048469" s="19" t="s">
        <v>344</v>
      </c>
      <c r="Q1048469" s="18"/>
      <c r="R1048469" s="41"/>
    </row>
    <row r="1048470" spans="1:18" ht="15" x14ac:dyDescent="0.2">
      <c r="A1048470" s="18" t="s">
        <v>83</v>
      </c>
      <c r="B1048470" s="19" t="s">
        <v>153</v>
      </c>
      <c r="Q1048470" s="18"/>
      <c r="R1048470" s="41"/>
    </row>
    <row r="1048471" spans="1:18" ht="15" x14ac:dyDescent="0.2">
      <c r="A1048471" s="19" t="s">
        <v>345</v>
      </c>
      <c r="B1048471" s="19" t="s">
        <v>346</v>
      </c>
      <c r="Q1048471" s="18"/>
      <c r="R1048471" s="41"/>
    </row>
    <row r="1048472" spans="1:18" ht="15" x14ac:dyDescent="0.2">
      <c r="A1048472" s="18" t="s">
        <v>347</v>
      </c>
      <c r="B1048472" s="19" t="s">
        <v>348</v>
      </c>
      <c r="Q1048472" s="18"/>
      <c r="R1048472" s="41"/>
    </row>
    <row r="1048473" spans="1:18" ht="15" x14ac:dyDescent="0.2">
      <c r="A1048473" s="19" t="s">
        <v>75</v>
      </c>
      <c r="B1048473" s="19" t="s">
        <v>127</v>
      </c>
      <c r="Q1048473" s="18"/>
      <c r="R1048473" s="41"/>
    </row>
    <row r="1048474" spans="1:18" x14ac:dyDescent="0.2">
      <c r="A1048474" s="18" t="s">
        <v>349</v>
      </c>
      <c r="Q1048474" s="18"/>
      <c r="R1048474" s="41"/>
    </row>
    <row r="1048475" spans="1:18" x14ac:dyDescent="0.2">
      <c r="A1048475" s="18" t="s">
        <v>36</v>
      </c>
      <c r="Q1048475" s="18"/>
      <c r="R1048475" s="41"/>
    </row>
    <row r="1048488" spans="17:18" x14ac:dyDescent="0.2">
      <c r="Q1048488" s="18"/>
      <c r="R1048488" s="41"/>
    </row>
    <row r="1048489" spans="17:18" x14ac:dyDescent="0.2">
      <c r="Q1048489" s="18"/>
      <c r="R1048489" s="41"/>
    </row>
    <row r="1048490" spans="17:18" x14ac:dyDescent="0.2">
      <c r="Q1048490" s="18"/>
      <c r="R1048490" s="41"/>
    </row>
    <row r="1048504" spans="17:18" x14ac:dyDescent="0.2">
      <c r="Q1048504" s="18"/>
      <c r="R1048504" s="41"/>
    </row>
    <row r="1048536" spans="17:18" x14ac:dyDescent="0.2">
      <c r="Q1048536" s="18"/>
      <c r="R1048536" s="41"/>
    </row>
    <row r="1048537" spans="17:18" x14ac:dyDescent="0.2">
      <c r="Q1048537" s="18"/>
      <c r="R1048537" s="41"/>
    </row>
    <row r="1048538" spans="17:18" x14ac:dyDescent="0.2">
      <c r="Q1048538" s="18"/>
      <c r="R1048538" s="41"/>
    </row>
    <row r="1048542" spans="17:18" x14ac:dyDescent="0.2">
      <c r="Q1048542" s="18"/>
      <c r="R1048542" s="41"/>
    </row>
    <row r="1048543" spans="17:18" x14ac:dyDescent="0.2">
      <c r="Q1048543" s="18"/>
      <c r="R1048543" s="41"/>
    </row>
    <row r="1048552" spans="17:18" x14ac:dyDescent="0.2">
      <c r="Q1048552" s="18"/>
      <c r="R1048552" s="41"/>
    </row>
    <row r="1048553" spans="17:18" x14ac:dyDescent="0.2">
      <c r="Q1048553" s="18"/>
      <c r="R1048553" s="41"/>
    </row>
    <row r="1048554" spans="17:18" x14ac:dyDescent="0.2">
      <c r="Q1048554" s="18"/>
      <c r="R1048554" s="41"/>
    </row>
    <row r="1048555" spans="17:18" x14ac:dyDescent="0.2">
      <c r="Q1048555" s="18"/>
      <c r="R1048555" s="41"/>
    </row>
    <row r="1048556" spans="17:18" x14ac:dyDescent="0.2">
      <c r="Q1048556" s="18"/>
      <c r="R1048556" s="41"/>
    </row>
    <row r="1048557" spans="17:18" x14ac:dyDescent="0.2">
      <c r="Q1048557" s="18"/>
      <c r="R1048557" s="41"/>
    </row>
    <row r="1048558" spans="17:18" x14ac:dyDescent="0.2">
      <c r="Q1048558" s="18"/>
      <c r="R1048558" s="41"/>
    </row>
    <row r="1048559" spans="17:18" x14ac:dyDescent="0.2">
      <c r="Q1048559" s="18"/>
      <c r="R1048559" s="41"/>
    </row>
    <row r="1048560" spans="17:18" x14ac:dyDescent="0.2">
      <c r="Q1048560" s="18"/>
      <c r="R1048560" s="41"/>
    </row>
    <row r="1048561" spans="17:18" x14ac:dyDescent="0.2">
      <c r="Q1048561" s="18"/>
      <c r="R1048561" s="41"/>
    </row>
    <row r="1048563" spans="17:18" x14ac:dyDescent="0.2">
      <c r="Q1048563" s="18"/>
      <c r="R1048563" s="41"/>
    </row>
    <row r="1048564" spans="17:18" x14ac:dyDescent="0.2">
      <c r="Q1048564" s="18"/>
      <c r="R1048564" s="41"/>
    </row>
    <row r="1048565" spans="17:18" x14ac:dyDescent="0.2">
      <c r="Q1048565" s="18"/>
      <c r="R1048565" s="41"/>
    </row>
    <row r="1048566" spans="17:18" x14ac:dyDescent="0.2">
      <c r="Q1048566" s="18"/>
      <c r="R1048566" s="41"/>
    </row>
    <row r="1048567" spans="17:18" x14ac:dyDescent="0.2">
      <c r="Q1048567" s="18"/>
      <c r="R1048567" s="41"/>
    </row>
    <row r="1048568" spans="17:18" x14ac:dyDescent="0.2">
      <c r="Q1048568" s="18"/>
      <c r="R1048568" s="41"/>
    </row>
  </sheetData>
  <autoFilter ref="A6:R84" xr:uid="{6F719A40-14D9-4EA1-A2BE-19FF40DBA1F6}">
    <filterColumn colId="4" showButton="0"/>
  </autoFilter>
  <mergeCells count="19">
    <mergeCell ref="M6:M7"/>
    <mergeCell ref="N6:N7"/>
    <mergeCell ref="O6:O7"/>
    <mergeCell ref="E6:F6"/>
    <mergeCell ref="H6:H7"/>
    <mergeCell ref="I6:I7"/>
    <mergeCell ref="J6:J7"/>
    <mergeCell ref="K6:K7"/>
    <mergeCell ref="L6:L7"/>
    <mergeCell ref="A6:A7"/>
    <mergeCell ref="B6:B7"/>
    <mergeCell ref="C6:C7"/>
    <mergeCell ref="D6:D7"/>
    <mergeCell ref="G6:G7"/>
    <mergeCell ref="A1:Q3"/>
    <mergeCell ref="A4:Q4"/>
    <mergeCell ref="P6:P7"/>
    <mergeCell ref="Q6:Q7"/>
    <mergeCell ref="R6:R7"/>
  </mergeCells>
  <dataValidations count="2">
    <dataValidation type="list" allowBlank="1" showInputMessage="1" showErrorMessage="1" sqref="H8:H16 H20:H56" xr:uid="{956D69E5-5A99-45C7-BBAB-7AF0F95BB377}">
      <formula1>$B$1048465:$B$1048473</formula1>
    </dataValidation>
    <dataValidation type="list" allowBlank="1" showInputMessage="1" showErrorMessage="1" sqref="M20:M60 M8:M16" xr:uid="{37D9D56E-25EB-42F0-A089-4D862B508CB2}">
      <formula1>$A$1048465:$A$1048576</formula1>
    </dataValidation>
  </dataValidations>
  <hyperlinks>
    <hyperlink ref="R57" r:id="rId1" display="https://mineducaciongovco.sharepoint.com/:f:/r/sites/ParticipacionCiudadana/Documentos%20compartidos/PC%202024/Seguimiento/Espacios%202024/Encuentro%20Nacional%20de%20L%C3%ADderes%20de%20Inspecci%C3%B3n%20y%20Vigilancia/Septiembre?csf=1&amp;web=1&amp;e=ldsqtu_x000a__x000a_1. Invitación_x000a_2. Agenda_x000a_3. Presentaciones_x000a_4. Memoria gráfica_x000a_5. Listados de Asistencia_x000a_6.Informe" xr:uid="{19283257-7A4C-9F42-AF69-D9B89EF5FB28}"/>
  </hyperlinks>
  <pageMargins left="0.41166666666666668" right="0.7" top="0.75" bottom="0.75" header="0.3" footer="0.3"/>
  <pageSetup paperSize="9" scale="38" orientation="landscape" r:id="rId2"/>
  <headerFooter>
    <oddHeader>&amp;C&amp;G</oddHeader>
  </headerFooter>
  <drawing r:id="rId3"/>
  <legacyDrawing r:id="rId4"/>
  <legacyDrawingHF r:id="rId5"/>
  <extLst>
    <ext xmlns:x14="http://schemas.microsoft.com/office/spreadsheetml/2009/9/main" uri="{CCE6A557-97BC-4b89-ADB6-D9C93CAAB3DF}">
      <x14:dataValidations xmlns:xm="http://schemas.microsoft.com/office/excel/2006/main" count="1">
        <x14:dataValidation type="list" allowBlank="1" showInputMessage="1" showErrorMessage="1" xr:uid="{017DF69B-810E-4E67-AE91-679D054CAA2A}">
          <x14:formula1>
            <xm:f>Hoja1!$B$2:$B$4</xm:f>
          </x14:formula1>
          <xm:sqref>N8:N16 N20:N60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E0707-CAF3-4997-9B08-825B9DD3072D}">
  <sheetPr codeName="Hoja4"/>
  <dimension ref="B2:B4"/>
  <sheetViews>
    <sheetView workbookViewId="0">
      <selection activeCell="B2" sqref="B2"/>
    </sheetView>
  </sheetViews>
  <sheetFormatPr baseColWidth="10" defaultColWidth="11.5" defaultRowHeight="15" x14ac:dyDescent="0.2"/>
  <sheetData>
    <row r="2" spans="2:2" ht="21" customHeight="1" x14ac:dyDescent="0.2">
      <c r="B2" t="s">
        <v>26</v>
      </c>
    </row>
    <row r="3" spans="2:2" x14ac:dyDescent="0.2">
      <c r="B3" t="s">
        <v>350</v>
      </c>
    </row>
    <row r="4" spans="2:2" x14ac:dyDescent="0.2">
      <c r="B4" t="s">
        <v>46</v>
      </c>
    </row>
  </sheetData>
  <pageMargins left="0.7" right="0.7" top="0.75" bottom="0.75" header="0.3" footer="0.3"/>
  <headerFooter>
    <oddHeader>&amp;C&amp;G</oddHeader>
  </headerFooter>
  <legacyDrawingHF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B146D-FCE0-4C77-8D35-30778EC5B9E8}">
  <sheetPr codeName="Hoja5"/>
  <dimension ref="A1:M3"/>
  <sheetViews>
    <sheetView workbookViewId="0">
      <selection activeCell="C7" sqref="C7"/>
    </sheetView>
  </sheetViews>
  <sheetFormatPr baseColWidth="10" defaultColWidth="11.5" defaultRowHeight="15" x14ac:dyDescent="0.2"/>
  <cols>
    <col min="1" max="1" width="17.5" customWidth="1"/>
    <col min="2" max="2" width="16.5" customWidth="1"/>
    <col min="3" max="3" width="20.1640625" customWidth="1"/>
    <col min="4" max="4" width="19.6640625" customWidth="1"/>
    <col min="5" max="7" width="15.6640625" customWidth="1"/>
    <col min="8" max="8" width="22.6640625" customWidth="1"/>
    <col min="9" max="9" width="29.5" customWidth="1"/>
    <col min="10" max="10" width="24.1640625" customWidth="1"/>
    <col min="11" max="11" width="17" customWidth="1"/>
    <col min="12" max="12" width="16.6640625" customWidth="1"/>
    <col min="13" max="13" width="31.5" bestFit="1" customWidth="1"/>
  </cols>
  <sheetData>
    <row r="1" spans="1:13" ht="21" thickBot="1" x14ac:dyDescent="0.25">
      <c r="A1" s="1"/>
      <c r="B1" s="3"/>
      <c r="C1" s="3"/>
      <c r="D1" s="71" t="s">
        <v>351</v>
      </c>
      <c r="E1" s="71"/>
      <c r="F1" s="71"/>
      <c r="G1" s="71"/>
      <c r="H1" s="3"/>
      <c r="I1" s="3"/>
      <c r="J1" s="3"/>
      <c r="K1" s="3"/>
      <c r="L1" s="3"/>
      <c r="M1" s="2"/>
    </row>
    <row r="2" spans="1:13" ht="21.75" customHeight="1" thickBot="1" x14ac:dyDescent="0.25">
      <c r="A2" s="68" t="s">
        <v>1</v>
      </c>
      <c r="B2" s="61" t="s">
        <v>352</v>
      </c>
      <c r="C2" s="65" t="s">
        <v>353</v>
      </c>
      <c r="D2" s="61" t="s">
        <v>354</v>
      </c>
      <c r="E2" s="61" t="s">
        <v>355</v>
      </c>
      <c r="F2" s="66" t="s">
        <v>11</v>
      </c>
      <c r="G2" s="67"/>
      <c r="H2" s="61" t="s">
        <v>356</v>
      </c>
      <c r="I2" s="65" t="s">
        <v>357</v>
      </c>
      <c r="J2" s="65" t="s">
        <v>358</v>
      </c>
      <c r="K2" s="61" t="s">
        <v>359</v>
      </c>
      <c r="L2" s="61" t="s">
        <v>360</v>
      </c>
      <c r="M2" s="63" t="s">
        <v>361</v>
      </c>
    </row>
    <row r="3" spans="1:13" ht="35.25" customHeight="1" x14ac:dyDescent="0.2">
      <c r="A3" s="69"/>
      <c r="B3" s="62"/>
      <c r="C3" s="62"/>
      <c r="D3" s="62"/>
      <c r="E3" s="62"/>
      <c r="F3" s="11" t="s">
        <v>362</v>
      </c>
      <c r="G3" s="11" t="s">
        <v>363</v>
      </c>
      <c r="H3" s="62"/>
      <c r="I3" s="62"/>
      <c r="J3" s="70"/>
      <c r="K3" s="62"/>
      <c r="L3" s="62"/>
      <c r="M3" s="64"/>
    </row>
  </sheetData>
  <mergeCells count="13">
    <mergeCell ref="A2:A3"/>
    <mergeCell ref="B2:B3"/>
    <mergeCell ref="D2:D3"/>
    <mergeCell ref="J2:J3"/>
    <mergeCell ref="D1:G1"/>
    <mergeCell ref="L2:L3"/>
    <mergeCell ref="M2:M3"/>
    <mergeCell ref="C2:C3"/>
    <mergeCell ref="E2:E3"/>
    <mergeCell ref="H2:H3"/>
    <mergeCell ref="I2:I3"/>
    <mergeCell ref="K2:K3"/>
    <mergeCell ref="F2:G2"/>
  </mergeCells>
  <pageMargins left="0.7" right="0.7" top="0.75" bottom="0.75" header="0.3" footer="0.3"/>
  <pageSetup paperSize="9" orientation="portrait" r:id="rId1"/>
  <headerFooter>
    <oddHeader>&amp;C&amp;G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C39A6-79D2-4BAD-90E4-88C12B77FEFE}">
  <sheetPr codeName="Hoja6"/>
  <dimension ref="A1:B19"/>
  <sheetViews>
    <sheetView workbookViewId="0">
      <selection activeCell="B4" sqref="B4:B19"/>
    </sheetView>
  </sheetViews>
  <sheetFormatPr baseColWidth="10" defaultColWidth="11.5" defaultRowHeight="15" x14ac:dyDescent="0.2"/>
  <cols>
    <col min="1" max="1" width="29" bestFit="1" customWidth="1"/>
    <col min="2" max="2" width="47.83203125" bestFit="1" customWidth="1"/>
  </cols>
  <sheetData>
    <row r="1" spans="1:2" ht="21" thickBot="1" x14ac:dyDescent="0.25">
      <c r="A1" s="74" t="s">
        <v>364</v>
      </c>
      <c r="B1" s="75"/>
    </row>
    <row r="2" spans="1:2" ht="16" thickBot="1" x14ac:dyDescent="0.25">
      <c r="A2" s="68" t="s">
        <v>365</v>
      </c>
      <c r="B2" s="63" t="s">
        <v>366</v>
      </c>
    </row>
    <row r="3" spans="1:2" ht="16" thickBot="1" x14ac:dyDescent="0.25">
      <c r="A3" s="72"/>
      <c r="B3" s="73"/>
    </row>
    <row r="4" spans="1:2" ht="15" customHeight="1" x14ac:dyDescent="0.2">
      <c r="A4" s="4" t="s">
        <v>367</v>
      </c>
      <c r="B4" s="5" t="s">
        <v>368</v>
      </c>
    </row>
    <row r="5" spans="1:2" x14ac:dyDescent="0.2">
      <c r="A5" s="6" t="s">
        <v>369</v>
      </c>
      <c r="B5" s="7" t="s">
        <v>370</v>
      </c>
    </row>
    <row r="6" spans="1:2" x14ac:dyDescent="0.2">
      <c r="A6" s="6" t="s">
        <v>371</v>
      </c>
      <c r="B6" s="7" t="s">
        <v>372</v>
      </c>
    </row>
    <row r="7" spans="1:2" x14ac:dyDescent="0.2">
      <c r="A7" s="6" t="s">
        <v>373</v>
      </c>
      <c r="B7" s="8" t="s">
        <v>374</v>
      </c>
    </row>
    <row r="8" spans="1:2" x14ac:dyDescent="0.2">
      <c r="A8" s="6" t="s">
        <v>375</v>
      </c>
      <c r="B8" s="7" t="s">
        <v>376</v>
      </c>
    </row>
    <row r="9" spans="1:2" x14ac:dyDescent="0.2">
      <c r="A9" s="6" t="s">
        <v>377</v>
      </c>
      <c r="B9" s="7" t="s">
        <v>378</v>
      </c>
    </row>
    <row r="10" spans="1:2" x14ac:dyDescent="0.2">
      <c r="A10" s="6" t="s">
        <v>379</v>
      </c>
      <c r="B10" s="7" t="s">
        <v>380</v>
      </c>
    </row>
    <row r="11" spans="1:2" x14ac:dyDescent="0.2">
      <c r="A11" s="6" t="s">
        <v>381</v>
      </c>
      <c r="B11" s="7" t="s">
        <v>382</v>
      </c>
    </row>
    <row r="12" spans="1:2" x14ac:dyDescent="0.2">
      <c r="A12" s="6" t="s">
        <v>383</v>
      </c>
      <c r="B12" s="7" t="s">
        <v>384</v>
      </c>
    </row>
    <row r="13" spans="1:2" x14ac:dyDescent="0.2">
      <c r="A13" s="6" t="s">
        <v>385</v>
      </c>
      <c r="B13" s="7" t="s">
        <v>386</v>
      </c>
    </row>
    <row r="14" spans="1:2" x14ac:dyDescent="0.2">
      <c r="A14" s="6" t="s">
        <v>387</v>
      </c>
      <c r="B14" s="7" t="s">
        <v>388</v>
      </c>
    </row>
    <row r="15" spans="1:2" x14ac:dyDescent="0.2">
      <c r="A15" s="6" t="s">
        <v>389</v>
      </c>
      <c r="B15" s="7" t="s">
        <v>390</v>
      </c>
    </row>
    <row r="16" spans="1:2" x14ac:dyDescent="0.2">
      <c r="A16" s="6" t="s">
        <v>391</v>
      </c>
      <c r="B16" s="7" t="s">
        <v>392</v>
      </c>
    </row>
    <row r="17" spans="1:2" x14ac:dyDescent="0.2">
      <c r="A17" s="6"/>
      <c r="B17" s="7" t="s">
        <v>393</v>
      </c>
    </row>
    <row r="18" spans="1:2" x14ac:dyDescent="0.2">
      <c r="A18" s="6"/>
      <c r="B18" s="7" t="s">
        <v>394</v>
      </c>
    </row>
    <row r="19" spans="1:2" ht="16" thickBot="1" x14ac:dyDescent="0.25">
      <c r="A19" s="9"/>
      <c r="B19" s="10" t="s">
        <v>395</v>
      </c>
    </row>
  </sheetData>
  <mergeCells count="3">
    <mergeCell ref="A2:A3"/>
    <mergeCell ref="B2:B3"/>
    <mergeCell ref="A1:B1"/>
  </mergeCells>
  <pageMargins left="0.7" right="0.7" top="0.75" bottom="0.75" header="0.3" footer="0.3"/>
  <headerFooter>
    <oddHeader>&amp;C&amp;G</oddHeader>
  </headerFooter>
  <legacyDrawingHF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71175-96EF-45CA-97A3-194132AD4011}">
  <sheetPr codeName="Hoja2"/>
  <dimension ref="A1:AJ51"/>
  <sheetViews>
    <sheetView showGridLines="0" zoomScale="70" zoomScaleNormal="70" zoomScaleSheetLayoutView="70" workbookViewId="0">
      <pane xSplit="3" ySplit="8" topLeftCell="D9" activePane="bottomRight" state="frozen"/>
      <selection pane="topRight" activeCell="D1" sqref="D1"/>
      <selection pane="bottomLeft" activeCell="A9" sqref="A9"/>
      <selection pane="bottomRight" activeCell="Z9" sqref="Z9"/>
    </sheetView>
  </sheetViews>
  <sheetFormatPr baseColWidth="10" defaultColWidth="11.5" defaultRowHeight="14" x14ac:dyDescent="0.2"/>
  <cols>
    <col min="1" max="1" width="15.1640625" style="18" customWidth="1"/>
    <col min="2" max="2" width="36" style="19" customWidth="1"/>
    <col min="3" max="3" width="32.5" style="18" customWidth="1"/>
    <col min="4" max="7" width="14.33203125" style="18" customWidth="1"/>
    <col min="8" max="8" width="22.5" style="15" customWidth="1"/>
    <col min="9" max="9" width="25.6640625" style="18" customWidth="1"/>
    <col min="10" max="10" width="49.1640625" style="18" customWidth="1"/>
    <col min="11" max="11" width="15" style="18" customWidth="1"/>
    <col min="12" max="12" width="19.6640625" style="15" customWidth="1"/>
    <col min="13" max="13" width="15.33203125" style="15" customWidth="1"/>
    <col min="14" max="14" width="25" style="18" customWidth="1"/>
    <col min="15" max="15" width="19.33203125" style="15" customWidth="1"/>
    <col min="16" max="16" width="28.33203125" style="18" customWidth="1"/>
    <col min="17" max="17" width="18" style="15" customWidth="1"/>
    <col min="18" max="18" width="19.5" style="15" customWidth="1"/>
    <col min="19" max="19" width="15.33203125" style="15" customWidth="1"/>
    <col min="20" max="20" width="21.1640625" style="15" customWidth="1"/>
    <col min="21" max="21" width="22.6640625" style="18" customWidth="1"/>
    <col min="22" max="22" width="17.1640625" style="15" bestFit="1" customWidth="1"/>
    <col min="23" max="23" width="30.1640625" style="18" customWidth="1"/>
    <col min="24" max="24" width="28.33203125" style="18" customWidth="1"/>
    <col min="25" max="25" width="66.1640625" style="18" customWidth="1"/>
    <col min="26" max="26" width="65.83203125" style="19" customWidth="1"/>
    <col min="27" max="27" width="26.6640625" style="18" customWidth="1"/>
    <col min="28" max="29" width="11.5" style="18"/>
    <col min="30" max="31" width="11.5" style="18" bestFit="1" customWidth="1"/>
    <col min="32" max="34" width="11.5" style="18"/>
    <col min="35" max="35" width="30.5" style="18" customWidth="1"/>
    <col min="36" max="36" width="11.5" style="18" bestFit="1" customWidth="1"/>
    <col min="37" max="16384" width="11.5" style="18"/>
  </cols>
  <sheetData>
    <row r="1" spans="1:36" customFormat="1" ht="23" x14ac:dyDescent="0.25">
      <c r="A1" s="80"/>
      <c r="B1" s="80"/>
      <c r="C1" s="80"/>
      <c r="D1" s="80"/>
      <c r="E1" s="80"/>
      <c r="F1" s="80"/>
      <c r="G1" s="80"/>
      <c r="H1" s="80"/>
      <c r="I1" s="80"/>
      <c r="J1" s="80"/>
      <c r="K1" s="80"/>
      <c r="L1" s="80"/>
      <c r="M1" s="80"/>
      <c r="N1" s="80"/>
      <c r="O1" s="27"/>
      <c r="Q1" s="102"/>
      <c r="R1" s="37"/>
      <c r="S1" s="37"/>
      <c r="T1" s="37"/>
      <c r="V1" s="102"/>
      <c r="Z1" s="34"/>
    </row>
    <row r="2" spans="1:36" s="26" customFormat="1" ht="25" x14ac:dyDescent="0.15">
      <c r="A2" s="90"/>
      <c r="B2" s="90"/>
      <c r="C2" s="90"/>
      <c r="D2" s="90"/>
      <c r="E2" s="90"/>
      <c r="F2" s="90"/>
      <c r="G2" s="90"/>
      <c r="H2" s="90"/>
      <c r="I2" s="90"/>
      <c r="J2" s="90"/>
      <c r="K2" s="90"/>
      <c r="L2" s="90"/>
      <c r="M2" s="90"/>
      <c r="N2" s="90"/>
      <c r="O2" s="90"/>
      <c r="P2" s="90"/>
      <c r="Q2" s="90"/>
      <c r="R2" s="90"/>
      <c r="S2" s="90"/>
      <c r="T2" s="90"/>
      <c r="U2" s="90"/>
      <c r="V2" s="90"/>
      <c r="W2" s="90"/>
      <c r="X2" s="90"/>
      <c r="Y2" s="90"/>
      <c r="Z2" s="91"/>
    </row>
    <row r="3" spans="1:36" s="26" customFormat="1" ht="20" x14ac:dyDescent="0.2">
      <c r="A3" s="81"/>
      <c r="B3" s="81"/>
      <c r="C3" s="81"/>
      <c r="D3" s="81"/>
      <c r="E3" s="81"/>
      <c r="F3" s="81"/>
      <c r="G3" s="81"/>
      <c r="H3" s="81"/>
      <c r="I3" s="81"/>
      <c r="J3" s="81"/>
      <c r="K3" s="81"/>
      <c r="L3" s="81"/>
      <c r="M3" s="81"/>
      <c r="N3" s="81"/>
      <c r="O3" s="28"/>
      <c r="Q3" s="15"/>
      <c r="R3" s="38"/>
      <c r="S3" s="38"/>
      <c r="T3" s="38"/>
      <c r="V3" s="15"/>
      <c r="Z3" s="35"/>
    </row>
    <row r="4" spans="1:36" s="26" customFormat="1" ht="20" x14ac:dyDescent="0.15">
      <c r="A4" s="55" t="s">
        <v>396</v>
      </c>
      <c r="B4" s="57"/>
      <c r="C4" s="57"/>
      <c r="D4" s="57"/>
      <c r="E4" s="57"/>
      <c r="F4" s="57"/>
      <c r="G4" s="57"/>
      <c r="H4" s="57"/>
      <c r="I4" s="57"/>
      <c r="J4" s="57"/>
      <c r="K4" s="57"/>
      <c r="L4" s="57"/>
      <c r="M4" s="57"/>
      <c r="N4" s="57"/>
      <c r="O4" s="57"/>
      <c r="P4" s="57"/>
      <c r="Q4" s="57"/>
      <c r="R4" s="57"/>
      <c r="S4" s="57"/>
      <c r="T4" s="57"/>
      <c r="U4" s="57"/>
      <c r="V4" s="57"/>
      <c r="W4" s="57"/>
      <c r="X4" s="57"/>
      <c r="Y4" s="57"/>
      <c r="Z4" s="56"/>
    </row>
    <row r="5" spans="1:36" x14ac:dyDescent="0.15">
      <c r="A5" s="14"/>
      <c r="B5" s="17"/>
      <c r="C5" s="14"/>
      <c r="D5" s="14"/>
      <c r="E5" s="14"/>
      <c r="F5" s="14"/>
      <c r="G5" s="14"/>
      <c r="H5" s="16"/>
      <c r="I5" s="14"/>
      <c r="J5" s="14"/>
      <c r="K5" s="14"/>
      <c r="L5" s="16"/>
      <c r="M5" s="16"/>
      <c r="N5" s="14"/>
      <c r="O5" s="16"/>
      <c r="AA5" s="26"/>
      <c r="AB5" s="26"/>
      <c r="AC5" s="26"/>
      <c r="AD5" s="26"/>
      <c r="AE5" s="26"/>
      <c r="AF5" s="26"/>
      <c r="AG5" s="26"/>
      <c r="AH5" s="26"/>
      <c r="AI5" s="26"/>
      <c r="AJ5" s="26"/>
    </row>
    <row r="6" spans="1:36" s="19" customFormat="1" ht="18" x14ac:dyDescent="0.2">
      <c r="A6" s="88" t="s">
        <v>397</v>
      </c>
      <c r="B6" s="88"/>
      <c r="C6" s="88"/>
      <c r="D6" s="88"/>
      <c r="E6" s="88"/>
      <c r="F6" s="88"/>
      <c r="G6" s="88"/>
      <c r="H6" s="88"/>
      <c r="I6" s="88"/>
      <c r="J6" s="88"/>
      <c r="K6" s="88"/>
      <c r="L6" s="88"/>
      <c r="M6" s="88"/>
      <c r="N6" s="88"/>
      <c r="O6" s="88"/>
      <c r="P6" s="89"/>
      <c r="Q6" s="208" t="s">
        <v>398</v>
      </c>
      <c r="R6" s="209"/>
      <c r="S6" s="209"/>
      <c r="T6" s="210"/>
      <c r="U6" s="210"/>
      <c r="V6" s="210"/>
      <c r="W6" s="210"/>
      <c r="X6" s="210"/>
      <c r="Y6" s="211"/>
      <c r="Z6" s="211"/>
    </row>
    <row r="7" spans="1:36" s="19" customFormat="1" ht="42.75" customHeight="1" x14ac:dyDescent="0.2">
      <c r="A7" s="82" t="s">
        <v>399</v>
      </c>
      <c r="B7" s="82" t="s">
        <v>1</v>
      </c>
      <c r="C7" s="82" t="s">
        <v>400</v>
      </c>
      <c r="D7" s="86" t="s">
        <v>4</v>
      </c>
      <c r="E7" s="87"/>
      <c r="F7" s="86" t="s">
        <v>401</v>
      </c>
      <c r="G7" s="87"/>
      <c r="H7" s="84" t="s">
        <v>402</v>
      </c>
      <c r="I7" s="84" t="s">
        <v>403</v>
      </c>
      <c r="J7" s="84" t="s">
        <v>404</v>
      </c>
      <c r="K7" s="84" t="s">
        <v>405</v>
      </c>
      <c r="L7" s="84" t="s">
        <v>7</v>
      </c>
      <c r="M7" s="84" t="s">
        <v>406</v>
      </c>
      <c r="N7" s="84" t="s">
        <v>407</v>
      </c>
      <c r="O7" s="84" t="s">
        <v>408</v>
      </c>
      <c r="P7" s="84" t="s">
        <v>409</v>
      </c>
      <c r="Q7" s="76" t="s">
        <v>410</v>
      </c>
      <c r="R7" s="78" t="s">
        <v>5</v>
      </c>
      <c r="S7" s="79"/>
      <c r="T7" s="92" t="s">
        <v>8</v>
      </c>
      <c r="U7" s="92" t="s">
        <v>411</v>
      </c>
      <c r="V7" s="92" t="s">
        <v>11</v>
      </c>
      <c r="W7" s="92" t="s">
        <v>14</v>
      </c>
      <c r="X7" s="92" t="s">
        <v>15</v>
      </c>
      <c r="Y7" s="92" t="s">
        <v>16</v>
      </c>
      <c r="Z7" s="76" t="s">
        <v>17</v>
      </c>
    </row>
    <row r="8" spans="1:36" s="19" customFormat="1" ht="34" x14ac:dyDescent="0.2">
      <c r="A8" s="83"/>
      <c r="B8" s="83"/>
      <c r="C8" s="83"/>
      <c r="D8" s="13" t="s">
        <v>412</v>
      </c>
      <c r="E8" s="13" t="s">
        <v>413</v>
      </c>
      <c r="F8" s="13" t="s">
        <v>414</v>
      </c>
      <c r="G8" s="13" t="s">
        <v>415</v>
      </c>
      <c r="H8" s="85"/>
      <c r="I8" s="85"/>
      <c r="J8" s="85"/>
      <c r="K8" s="85"/>
      <c r="L8" s="85"/>
      <c r="M8" s="85"/>
      <c r="N8" s="85"/>
      <c r="O8" s="85"/>
      <c r="P8" s="85"/>
      <c r="Q8" s="77"/>
      <c r="R8" s="21" t="s">
        <v>18</v>
      </c>
      <c r="S8" s="20" t="s">
        <v>19</v>
      </c>
      <c r="T8" s="93"/>
      <c r="U8" s="93"/>
      <c r="V8" s="93"/>
      <c r="W8" s="93"/>
      <c r="X8" s="93"/>
      <c r="Y8" s="93"/>
      <c r="Z8" s="77"/>
    </row>
    <row r="9" spans="1:36" s="181" customFormat="1" ht="84" customHeight="1" x14ac:dyDescent="0.2">
      <c r="A9" s="175" t="s">
        <v>416</v>
      </c>
      <c r="B9" s="176" t="s">
        <v>417</v>
      </c>
      <c r="C9" s="177" t="s">
        <v>418</v>
      </c>
      <c r="D9" s="178"/>
      <c r="E9" s="178" t="s">
        <v>22</v>
      </c>
      <c r="F9" s="178"/>
      <c r="G9" s="178" t="s">
        <v>22</v>
      </c>
      <c r="H9" s="177" t="s">
        <v>419</v>
      </c>
      <c r="I9" s="177" t="s">
        <v>420</v>
      </c>
      <c r="J9" s="177" t="s">
        <v>421</v>
      </c>
      <c r="K9" s="178" t="s">
        <v>422</v>
      </c>
      <c r="L9" s="178" t="s">
        <v>153</v>
      </c>
      <c r="M9" s="179" t="s">
        <v>423</v>
      </c>
      <c r="N9" s="177"/>
      <c r="O9" s="178" t="s">
        <v>350</v>
      </c>
      <c r="P9" s="178" t="s">
        <v>424</v>
      </c>
      <c r="Q9" s="178" t="s">
        <v>425</v>
      </c>
      <c r="R9" s="178" t="s">
        <v>27</v>
      </c>
      <c r="S9" s="178"/>
      <c r="T9" s="178" t="s">
        <v>426</v>
      </c>
      <c r="U9" s="177" t="s">
        <v>427</v>
      </c>
      <c r="V9" s="178">
        <v>106</v>
      </c>
      <c r="W9" s="180">
        <v>135093210</v>
      </c>
      <c r="X9" s="178" t="s">
        <v>428</v>
      </c>
      <c r="Y9" s="178" t="s">
        <v>429</v>
      </c>
      <c r="Z9" s="178" t="s">
        <v>37</v>
      </c>
    </row>
    <row r="10" spans="1:36" s="181" customFormat="1" ht="85" x14ac:dyDescent="0.15">
      <c r="A10" s="175" t="s">
        <v>430</v>
      </c>
      <c r="B10" s="176" t="s">
        <v>434</v>
      </c>
      <c r="C10" s="177" t="s">
        <v>435</v>
      </c>
      <c r="D10" s="178"/>
      <c r="E10" s="178" t="s">
        <v>22</v>
      </c>
      <c r="F10" s="178"/>
      <c r="G10" s="178" t="s">
        <v>22</v>
      </c>
      <c r="H10" s="177" t="s">
        <v>436</v>
      </c>
      <c r="I10" s="177" t="s">
        <v>437</v>
      </c>
      <c r="J10" s="177" t="s">
        <v>438</v>
      </c>
      <c r="K10" s="178" t="s">
        <v>432</v>
      </c>
      <c r="L10" s="178" t="s">
        <v>196</v>
      </c>
      <c r="M10" s="179" t="s">
        <v>439</v>
      </c>
      <c r="N10" s="177"/>
      <c r="O10" s="178" t="s">
        <v>350</v>
      </c>
      <c r="P10" s="178" t="s">
        <v>440</v>
      </c>
      <c r="Q10" s="182" t="s">
        <v>441</v>
      </c>
      <c r="R10" s="185" t="s">
        <v>100</v>
      </c>
      <c r="S10" s="185" t="s">
        <v>18</v>
      </c>
      <c r="T10" s="183" t="s">
        <v>100</v>
      </c>
      <c r="U10" s="183" t="s">
        <v>442</v>
      </c>
      <c r="V10" s="184">
        <v>80</v>
      </c>
      <c r="W10" s="185" t="s">
        <v>433</v>
      </c>
      <c r="X10" s="185" t="s">
        <v>433</v>
      </c>
      <c r="Y10" s="183" t="s">
        <v>443</v>
      </c>
      <c r="Z10" s="185" t="s">
        <v>444</v>
      </c>
      <c r="AA10" s="186"/>
      <c r="AB10" s="186"/>
      <c r="AC10" s="186"/>
      <c r="AD10" s="186"/>
      <c r="AE10" s="186"/>
      <c r="AF10" s="186"/>
      <c r="AG10" s="186"/>
      <c r="AH10" s="186"/>
      <c r="AI10" s="186"/>
      <c r="AJ10" s="186"/>
    </row>
    <row r="11" spans="1:36" s="181" customFormat="1" ht="151.5" customHeight="1" x14ac:dyDescent="0.15">
      <c r="A11" s="175" t="s">
        <v>445</v>
      </c>
      <c r="B11" s="176" t="s">
        <v>446</v>
      </c>
      <c r="C11" s="177" t="s">
        <v>447</v>
      </c>
      <c r="D11" s="178"/>
      <c r="E11" s="178" t="s">
        <v>22</v>
      </c>
      <c r="F11" s="178"/>
      <c r="G11" s="178" t="s">
        <v>22</v>
      </c>
      <c r="H11" s="177" t="s">
        <v>448</v>
      </c>
      <c r="I11" s="177" t="s">
        <v>449</v>
      </c>
      <c r="J11" s="177" t="s">
        <v>450</v>
      </c>
      <c r="K11" s="178" t="s">
        <v>432</v>
      </c>
      <c r="L11" s="178" t="s">
        <v>346</v>
      </c>
      <c r="M11" s="179" t="s">
        <v>451</v>
      </c>
      <c r="N11" s="177"/>
      <c r="O11" s="178" t="s">
        <v>46</v>
      </c>
      <c r="P11" s="178" t="s">
        <v>452</v>
      </c>
      <c r="Q11" s="178" t="s">
        <v>425</v>
      </c>
      <c r="R11" s="178"/>
      <c r="S11" s="178" t="s">
        <v>22</v>
      </c>
      <c r="T11" s="178" t="s">
        <v>453</v>
      </c>
      <c r="U11" s="177" t="s">
        <v>427</v>
      </c>
      <c r="V11" s="178" t="s">
        <v>433</v>
      </c>
      <c r="W11" s="178" t="s">
        <v>433</v>
      </c>
      <c r="X11" s="178" t="s">
        <v>433</v>
      </c>
      <c r="Y11" s="178" t="s">
        <v>454</v>
      </c>
      <c r="Z11" s="178" t="s">
        <v>455</v>
      </c>
      <c r="AA11" s="186"/>
      <c r="AB11" s="186"/>
      <c r="AC11" s="186"/>
      <c r="AD11" s="186"/>
      <c r="AE11" s="186"/>
      <c r="AF11" s="186"/>
      <c r="AG11" s="186"/>
      <c r="AH11" s="186"/>
      <c r="AI11" s="186"/>
      <c r="AJ11" s="186"/>
    </row>
    <row r="12" spans="1:36" s="181" customFormat="1" ht="151.5" customHeight="1" x14ac:dyDescent="0.15">
      <c r="A12" s="175" t="s">
        <v>445</v>
      </c>
      <c r="B12" s="176" t="s">
        <v>446</v>
      </c>
      <c r="C12" s="177" t="s">
        <v>447</v>
      </c>
      <c r="D12" s="178"/>
      <c r="E12" s="178" t="s">
        <v>22</v>
      </c>
      <c r="F12" s="178"/>
      <c r="G12" s="178" t="s">
        <v>22</v>
      </c>
      <c r="H12" s="177" t="s">
        <v>448</v>
      </c>
      <c r="I12" s="177" t="s">
        <v>449</v>
      </c>
      <c r="J12" s="177" t="s">
        <v>450</v>
      </c>
      <c r="K12" s="178" t="s">
        <v>432</v>
      </c>
      <c r="L12" s="178" t="s">
        <v>346</v>
      </c>
      <c r="M12" s="179" t="s">
        <v>451</v>
      </c>
      <c r="N12" s="177"/>
      <c r="O12" s="178" t="s">
        <v>46</v>
      </c>
      <c r="P12" s="178" t="s">
        <v>452</v>
      </c>
      <c r="Q12" s="178" t="s">
        <v>425</v>
      </c>
      <c r="R12" s="178"/>
      <c r="S12" s="178" t="s">
        <v>44</v>
      </c>
      <c r="T12" s="178" t="s">
        <v>456</v>
      </c>
      <c r="U12" s="177" t="s">
        <v>427</v>
      </c>
      <c r="V12" s="178" t="s">
        <v>433</v>
      </c>
      <c r="W12" s="178" t="s">
        <v>433</v>
      </c>
      <c r="X12" s="178" t="s">
        <v>433</v>
      </c>
      <c r="Y12" s="178" t="s">
        <v>457</v>
      </c>
      <c r="Z12" s="178" t="s">
        <v>455</v>
      </c>
      <c r="AA12" s="186"/>
      <c r="AB12" s="186"/>
      <c r="AC12" s="186"/>
      <c r="AD12" s="186"/>
      <c r="AE12" s="186"/>
      <c r="AF12" s="186"/>
      <c r="AG12" s="186"/>
      <c r="AH12" s="186"/>
      <c r="AI12" s="186"/>
      <c r="AJ12" s="186"/>
    </row>
    <row r="13" spans="1:36" s="181" customFormat="1" ht="153" x14ac:dyDescent="0.15">
      <c r="A13" s="175" t="s">
        <v>445</v>
      </c>
      <c r="B13" s="176" t="s">
        <v>446</v>
      </c>
      <c r="C13" s="177" t="s">
        <v>447</v>
      </c>
      <c r="D13" s="178"/>
      <c r="E13" s="178" t="s">
        <v>22</v>
      </c>
      <c r="F13" s="178"/>
      <c r="G13" s="178" t="s">
        <v>22</v>
      </c>
      <c r="H13" s="177" t="s">
        <v>448</v>
      </c>
      <c r="I13" s="177" t="s">
        <v>449</v>
      </c>
      <c r="J13" s="177" t="s">
        <v>450</v>
      </c>
      <c r="K13" s="178" t="s">
        <v>432</v>
      </c>
      <c r="L13" s="178" t="s">
        <v>346</v>
      </c>
      <c r="M13" s="179" t="s">
        <v>451</v>
      </c>
      <c r="N13" s="177"/>
      <c r="O13" s="178" t="s">
        <v>46</v>
      </c>
      <c r="P13" s="178" t="s">
        <v>452</v>
      </c>
      <c r="Q13" s="178" t="s">
        <v>425</v>
      </c>
      <c r="R13" s="178"/>
      <c r="S13" s="178" t="s">
        <v>44</v>
      </c>
      <c r="T13" s="178" t="s">
        <v>458</v>
      </c>
      <c r="U13" s="177" t="s">
        <v>459</v>
      </c>
      <c r="V13" s="178" t="s">
        <v>433</v>
      </c>
      <c r="W13" s="178" t="s">
        <v>433</v>
      </c>
      <c r="X13" s="178" t="s">
        <v>433</v>
      </c>
      <c r="Y13" s="178" t="s">
        <v>460</v>
      </c>
      <c r="Z13" s="178" t="s">
        <v>455</v>
      </c>
      <c r="AA13" s="186"/>
      <c r="AB13" s="186"/>
      <c r="AC13" s="186"/>
      <c r="AD13" s="186"/>
      <c r="AE13" s="186"/>
      <c r="AF13" s="186"/>
      <c r="AG13" s="186"/>
      <c r="AH13" s="186"/>
      <c r="AI13" s="186"/>
      <c r="AJ13" s="186"/>
    </row>
    <row r="14" spans="1:36" s="181" customFormat="1" ht="170.25" customHeight="1" x14ac:dyDescent="0.15">
      <c r="A14" s="175" t="s">
        <v>445</v>
      </c>
      <c r="B14" s="176" t="s">
        <v>446</v>
      </c>
      <c r="C14" s="177" t="s">
        <v>447</v>
      </c>
      <c r="D14" s="178"/>
      <c r="E14" s="178" t="s">
        <v>22</v>
      </c>
      <c r="F14" s="178"/>
      <c r="G14" s="178" t="s">
        <v>22</v>
      </c>
      <c r="H14" s="177" t="s">
        <v>448</v>
      </c>
      <c r="I14" s="177" t="s">
        <v>449</v>
      </c>
      <c r="J14" s="177" t="s">
        <v>450</v>
      </c>
      <c r="K14" s="178" t="s">
        <v>432</v>
      </c>
      <c r="L14" s="178" t="s">
        <v>346</v>
      </c>
      <c r="M14" s="179" t="s">
        <v>451</v>
      </c>
      <c r="N14" s="177"/>
      <c r="O14" s="178" t="s">
        <v>46</v>
      </c>
      <c r="P14" s="178" t="s">
        <v>452</v>
      </c>
      <c r="Q14" s="178" t="s">
        <v>425</v>
      </c>
      <c r="R14" s="178"/>
      <c r="S14" s="178" t="s">
        <v>44</v>
      </c>
      <c r="T14" s="178" t="s">
        <v>461</v>
      </c>
      <c r="U14" s="177" t="s">
        <v>459</v>
      </c>
      <c r="V14" s="178" t="s">
        <v>433</v>
      </c>
      <c r="W14" s="178" t="s">
        <v>433</v>
      </c>
      <c r="X14" s="178" t="s">
        <v>433</v>
      </c>
      <c r="Y14" s="178" t="s">
        <v>462</v>
      </c>
      <c r="Z14" s="178" t="s">
        <v>455</v>
      </c>
      <c r="AA14" s="186"/>
      <c r="AB14" s="186"/>
      <c r="AC14" s="186"/>
      <c r="AD14" s="186"/>
      <c r="AE14" s="186"/>
      <c r="AF14" s="186"/>
      <c r="AG14" s="186"/>
      <c r="AH14" s="186"/>
      <c r="AI14" s="186"/>
      <c r="AJ14" s="186"/>
    </row>
    <row r="15" spans="1:36" s="181" customFormat="1" ht="187.5" customHeight="1" x14ac:dyDescent="0.2">
      <c r="A15" s="175" t="s">
        <v>430</v>
      </c>
      <c r="B15" s="176" t="s">
        <v>464</v>
      </c>
      <c r="C15" s="177" t="s">
        <v>465</v>
      </c>
      <c r="D15" s="178" t="s">
        <v>22</v>
      </c>
      <c r="E15" s="178"/>
      <c r="F15" s="178" t="s">
        <v>22</v>
      </c>
      <c r="G15" s="178"/>
      <c r="H15" s="177" t="s">
        <v>463</v>
      </c>
      <c r="I15" s="177" t="s">
        <v>466</v>
      </c>
      <c r="J15" s="177" t="s">
        <v>467</v>
      </c>
      <c r="K15" s="178" t="s">
        <v>422</v>
      </c>
      <c r="L15" s="178" t="s">
        <v>196</v>
      </c>
      <c r="M15" s="179" t="s">
        <v>439</v>
      </c>
      <c r="N15" s="177" t="s">
        <v>36</v>
      </c>
      <c r="O15" s="178" t="s">
        <v>46</v>
      </c>
      <c r="P15" s="178" t="s">
        <v>28</v>
      </c>
      <c r="Q15" s="178" t="s">
        <v>441</v>
      </c>
      <c r="R15" s="178"/>
      <c r="S15" s="178" t="s">
        <v>44</v>
      </c>
      <c r="T15" s="187">
        <v>45358</v>
      </c>
      <c r="U15" s="177" t="s">
        <v>427</v>
      </c>
      <c r="V15" s="178">
        <v>25</v>
      </c>
      <c r="W15" s="178" t="s">
        <v>37</v>
      </c>
      <c r="X15" s="178" t="s">
        <v>37</v>
      </c>
      <c r="Y15" s="177" t="s">
        <v>468</v>
      </c>
      <c r="Z15" s="178" t="s">
        <v>469</v>
      </c>
    </row>
    <row r="16" spans="1:36" s="181" customFormat="1" ht="187.5" customHeight="1" x14ac:dyDescent="0.2">
      <c r="A16" s="175" t="s">
        <v>430</v>
      </c>
      <c r="B16" s="176" t="s">
        <v>464</v>
      </c>
      <c r="C16" s="177" t="s">
        <v>465</v>
      </c>
      <c r="D16" s="178" t="s">
        <v>22</v>
      </c>
      <c r="E16" s="178"/>
      <c r="F16" s="178" t="s">
        <v>22</v>
      </c>
      <c r="G16" s="178"/>
      <c r="H16" s="177" t="s">
        <v>463</v>
      </c>
      <c r="I16" s="177" t="s">
        <v>470</v>
      </c>
      <c r="J16" s="177" t="s">
        <v>467</v>
      </c>
      <c r="K16" s="178" t="s">
        <v>422</v>
      </c>
      <c r="L16" s="178" t="s">
        <v>196</v>
      </c>
      <c r="M16" s="179" t="s">
        <v>471</v>
      </c>
      <c r="N16" s="177" t="s">
        <v>36</v>
      </c>
      <c r="O16" s="178" t="s">
        <v>46</v>
      </c>
      <c r="P16" s="178" t="s">
        <v>28</v>
      </c>
      <c r="Q16" s="178" t="s">
        <v>441</v>
      </c>
      <c r="R16" s="178" t="s">
        <v>22</v>
      </c>
      <c r="S16" s="178"/>
      <c r="T16" s="187">
        <v>45590</v>
      </c>
      <c r="U16" s="177" t="s">
        <v>427</v>
      </c>
      <c r="V16" s="178">
        <v>25</v>
      </c>
      <c r="W16" s="180">
        <v>45000000</v>
      </c>
      <c r="X16" s="178" t="s">
        <v>37</v>
      </c>
      <c r="Y16" s="177" t="s">
        <v>472</v>
      </c>
      <c r="Z16" s="178" t="s">
        <v>473</v>
      </c>
    </row>
    <row r="17" spans="1:27" s="181" customFormat="1" ht="85.5" customHeight="1" x14ac:dyDescent="0.2">
      <c r="A17" s="175" t="s">
        <v>430</v>
      </c>
      <c r="B17" s="176" t="s">
        <v>40</v>
      </c>
      <c r="C17" s="177" t="s">
        <v>474</v>
      </c>
      <c r="D17" s="178" t="s">
        <v>22</v>
      </c>
      <c r="E17" s="178"/>
      <c r="F17" s="178" t="s">
        <v>22</v>
      </c>
      <c r="G17" s="178"/>
      <c r="H17" s="177" t="s">
        <v>463</v>
      </c>
      <c r="I17" s="177" t="s">
        <v>466</v>
      </c>
      <c r="J17" s="177" t="s">
        <v>475</v>
      </c>
      <c r="K17" s="178" t="s">
        <v>422</v>
      </c>
      <c r="L17" s="178" t="s">
        <v>196</v>
      </c>
      <c r="M17" s="179" t="s">
        <v>439</v>
      </c>
      <c r="N17" s="177" t="s">
        <v>36</v>
      </c>
      <c r="O17" s="178" t="s">
        <v>46</v>
      </c>
      <c r="P17" s="178" t="s">
        <v>476</v>
      </c>
      <c r="Q17" s="178" t="s">
        <v>441</v>
      </c>
      <c r="R17" s="178" t="s">
        <v>22</v>
      </c>
      <c r="S17" s="178"/>
      <c r="T17" s="187">
        <v>45348</v>
      </c>
      <c r="U17" s="177" t="s">
        <v>427</v>
      </c>
      <c r="V17" s="178">
        <v>19</v>
      </c>
      <c r="W17" s="178" t="s">
        <v>37</v>
      </c>
      <c r="X17" s="178" t="s">
        <v>37</v>
      </c>
      <c r="Y17" s="177" t="s">
        <v>477</v>
      </c>
      <c r="Z17" s="178" t="s">
        <v>478</v>
      </c>
    </row>
    <row r="18" spans="1:27" s="181" customFormat="1" ht="250.5" customHeight="1" x14ac:dyDescent="0.2">
      <c r="A18" s="175" t="s">
        <v>430</v>
      </c>
      <c r="B18" s="176" t="s">
        <v>479</v>
      </c>
      <c r="C18" s="177" t="s">
        <v>480</v>
      </c>
      <c r="D18" s="178"/>
      <c r="E18" s="178" t="s">
        <v>22</v>
      </c>
      <c r="F18" s="178" t="s">
        <v>22</v>
      </c>
      <c r="G18" s="178"/>
      <c r="H18" s="177" t="s">
        <v>463</v>
      </c>
      <c r="I18" s="177" t="s">
        <v>481</v>
      </c>
      <c r="J18" s="177" t="s">
        <v>482</v>
      </c>
      <c r="K18" s="178" t="s">
        <v>422</v>
      </c>
      <c r="L18" s="178" t="s">
        <v>196</v>
      </c>
      <c r="M18" s="179" t="s">
        <v>439</v>
      </c>
      <c r="N18" s="177" t="s">
        <v>57</v>
      </c>
      <c r="O18" s="178" t="s">
        <v>350</v>
      </c>
      <c r="P18" s="188" t="s">
        <v>483</v>
      </c>
      <c r="Q18" s="178" t="s">
        <v>484</v>
      </c>
      <c r="R18" s="178" t="s">
        <v>22</v>
      </c>
      <c r="S18" s="178" t="s">
        <v>22</v>
      </c>
      <c r="T18" s="187">
        <v>45370</v>
      </c>
      <c r="U18" s="177" t="s">
        <v>427</v>
      </c>
      <c r="V18" s="178">
        <v>19</v>
      </c>
      <c r="W18" s="178" t="s">
        <v>433</v>
      </c>
      <c r="X18" s="178" t="s">
        <v>433</v>
      </c>
      <c r="Y18" s="188" t="s">
        <v>485</v>
      </c>
      <c r="Z18" s="188" t="s">
        <v>486</v>
      </c>
    </row>
    <row r="19" spans="1:27" s="181" customFormat="1" ht="111" customHeight="1" x14ac:dyDescent="0.2">
      <c r="A19" s="175" t="s">
        <v>430</v>
      </c>
      <c r="B19" s="176" t="s">
        <v>479</v>
      </c>
      <c r="C19" s="177" t="s">
        <v>487</v>
      </c>
      <c r="D19" s="178"/>
      <c r="E19" s="178" t="s">
        <v>22</v>
      </c>
      <c r="F19" s="178"/>
      <c r="G19" s="178" t="s">
        <v>22</v>
      </c>
      <c r="H19" s="177" t="s">
        <v>488</v>
      </c>
      <c r="I19" s="177" t="s">
        <v>481</v>
      </c>
      <c r="J19" s="177" t="s">
        <v>489</v>
      </c>
      <c r="K19" s="178" t="s">
        <v>432</v>
      </c>
      <c r="L19" s="178" t="s">
        <v>490</v>
      </c>
      <c r="M19" s="179" t="s">
        <v>423</v>
      </c>
      <c r="N19" s="177" t="s">
        <v>349</v>
      </c>
      <c r="O19" s="178" t="s">
        <v>350</v>
      </c>
      <c r="P19" s="178" t="s">
        <v>491</v>
      </c>
      <c r="Q19" s="178"/>
      <c r="R19" s="178" t="s">
        <v>22</v>
      </c>
      <c r="S19" s="178" t="s">
        <v>22</v>
      </c>
      <c r="T19" s="187" t="s">
        <v>492</v>
      </c>
      <c r="U19" s="177" t="s">
        <v>427</v>
      </c>
      <c r="V19" s="178"/>
      <c r="W19" s="178" t="s">
        <v>433</v>
      </c>
      <c r="X19" s="178" t="s">
        <v>433</v>
      </c>
      <c r="Y19" s="178" t="s">
        <v>493</v>
      </c>
      <c r="Z19" s="178" t="s">
        <v>494</v>
      </c>
    </row>
    <row r="20" spans="1:27" s="181" customFormat="1" ht="118.5" customHeight="1" x14ac:dyDescent="0.2">
      <c r="A20" s="175" t="s">
        <v>430</v>
      </c>
      <c r="B20" s="176" t="s">
        <v>479</v>
      </c>
      <c r="C20" s="177" t="s">
        <v>495</v>
      </c>
      <c r="D20" s="178"/>
      <c r="E20" s="178" t="s">
        <v>22</v>
      </c>
      <c r="F20" s="178" t="s">
        <v>22</v>
      </c>
      <c r="G20" s="178"/>
      <c r="H20" s="177" t="s">
        <v>463</v>
      </c>
      <c r="I20" s="177" t="s">
        <v>496</v>
      </c>
      <c r="J20" s="177" t="s">
        <v>497</v>
      </c>
      <c r="K20" s="178" t="s">
        <v>422</v>
      </c>
      <c r="L20" s="178" t="s">
        <v>34</v>
      </c>
      <c r="M20" s="179">
        <v>1</v>
      </c>
      <c r="N20" s="177" t="s">
        <v>25</v>
      </c>
      <c r="O20" s="178" t="s">
        <v>46</v>
      </c>
      <c r="P20" s="178" t="s">
        <v>498</v>
      </c>
      <c r="Q20" s="178" t="s">
        <v>499</v>
      </c>
      <c r="R20" s="178" t="s">
        <v>22</v>
      </c>
      <c r="S20" s="178"/>
      <c r="T20" s="178" t="s">
        <v>500</v>
      </c>
      <c r="U20" s="177" t="s">
        <v>501</v>
      </c>
      <c r="V20" s="178" t="s">
        <v>502</v>
      </c>
      <c r="W20" s="178"/>
      <c r="X20" s="178"/>
      <c r="Y20" s="178" t="s">
        <v>503</v>
      </c>
      <c r="Z20" s="178" t="s">
        <v>494</v>
      </c>
    </row>
    <row r="21" spans="1:27" s="117" customFormat="1" ht="184.5" customHeight="1" x14ac:dyDescent="0.2">
      <c r="A21" s="175" t="s">
        <v>430</v>
      </c>
      <c r="B21" s="176" t="s">
        <v>504</v>
      </c>
      <c r="C21" s="177" t="s">
        <v>506</v>
      </c>
      <c r="D21" s="178" t="s">
        <v>22</v>
      </c>
      <c r="E21" s="189"/>
      <c r="F21" s="178" t="s">
        <v>22</v>
      </c>
      <c r="G21" s="189"/>
      <c r="H21" s="177" t="s">
        <v>463</v>
      </c>
      <c r="I21" s="177" t="s">
        <v>507</v>
      </c>
      <c r="J21" s="177" t="s">
        <v>508</v>
      </c>
      <c r="K21" s="178" t="s">
        <v>422</v>
      </c>
      <c r="L21" s="189" t="s">
        <v>34</v>
      </c>
      <c r="M21" s="190">
        <v>2</v>
      </c>
      <c r="N21" s="178" t="s">
        <v>25</v>
      </c>
      <c r="O21" s="178" t="s">
        <v>350</v>
      </c>
      <c r="P21" s="178" t="s">
        <v>476</v>
      </c>
      <c r="Q21" s="189" t="s">
        <v>509</v>
      </c>
      <c r="R21" s="189"/>
      <c r="S21" s="189" t="s">
        <v>22</v>
      </c>
      <c r="T21" s="191">
        <v>45448</v>
      </c>
      <c r="U21" s="178" t="s">
        <v>510</v>
      </c>
      <c r="V21" s="189">
        <v>8</v>
      </c>
      <c r="W21" s="189" t="s">
        <v>511</v>
      </c>
      <c r="X21" s="189" t="s">
        <v>511</v>
      </c>
      <c r="Y21" s="188" t="s">
        <v>512</v>
      </c>
      <c r="Z21" s="178" t="s">
        <v>513</v>
      </c>
    </row>
    <row r="22" spans="1:27" s="117" customFormat="1" ht="204" x14ac:dyDescent="0.2">
      <c r="A22" s="192" t="s">
        <v>430</v>
      </c>
      <c r="B22" s="176" t="s">
        <v>40</v>
      </c>
      <c r="C22" s="177" t="s">
        <v>474</v>
      </c>
      <c r="D22" s="178" t="s">
        <v>22</v>
      </c>
      <c r="E22" s="178"/>
      <c r="F22" s="178" t="s">
        <v>22</v>
      </c>
      <c r="G22" s="178"/>
      <c r="H22" s="177" t="s">
        <v>463</v>
      </c>
      <c r="I22" s="177" t="s">
        <v>466</v>
      </c>
      <c r="J22" s="177" t="s">
        <v>475</v>
      </c>
      <c r="K22" s="178" t="s">
        <v>422</v>
      </c>
      <c r="L22" s="178" t="s">
        <v>196</v>
      </c>
      <c r="M22" s="179" t="s">
        <v>439</v>
      </c>
      <c r="N22" s="177" t="s">
        <v>36</v>
      </c>
      <c r="O22" s="178" t="s">
        <v>46</v>
      </c>
      <c r="P22" s="178" t="s">
        <v>476</v>
      </c>
      <c r="Q22" s="178" t="s">
        <v>441</v>
      </c>
      <c r="R22" s="178" t="s">
        <v>22</v>
      </c>
      <c r="S22" s="178"/>
      <c r="T22" s="187">
        <v>45351</v>
      </c>
      <c r="U22" s="177" t="s">
        <v>427</v>
      </c>
      <c r="V22" s="178">
        <v>15</v>
      </c>
      <c r="W22" s="178" t="s">
        <v>37</v>
      </c>
      <c r="X22" s="178" t="s">
        <v>37</v>
      </c>
      <c r="Y22" s="177" t="s">
        <v>514</v>
      </c>
      <c r="Z22" s="178" t="s">
        <v>515</v>
      </c>
    </row>
    <row r="23" spans="1:27" s="117" customFormat="1" ht="158.25" customHeight="1" x14ac:dyDescent="0.2">
      <c r="A23" s="192" t="s">
        <v>430</v>
      </c>
      <c r="B23" s="193" t="s">
        <v>123</v>
      </c>
      <c r="C23" s="193" t="s">
        <v>516</v>
      </c>
      <c r="D23" s="194" t="s">
        <v>100</v>
      </c>
      <c r="E23" s="194" t="s">
        <v>22</v>
      </c>
      <c r="F23" s="194" t="s">
        <v>22</v>
      </c>
      <c r="G23" s="194" t="s">
        <v>22</v>
      </c>
      <c r="H23" s="183" t="s">
        <v>463</v>
      </c>
      <c r="I23" s="183" t="s">
        <v>517</v>
      </c>
      <c r="J23" s="183" t="s">
        <v>518</v>
      </c>
      <c r="K23" s="183" t="s">
        <v>432</v>
      </c>
      <c r="L23" s="194" t="s">
        <v>196</v>
      </c>
      <c r="M23" s="184">
        <v>4</v>
      </c>
      <c r="N23" s="183" t="s">
        <v>29</v>
      </c>
      <c r="O23" s="194" t="s">
        <v>104</v>
      </c>
      <c r="P23" s="183" t="s">
        <v>519</v>
      </c>
      <c r="Q23" s="184" t="s">
        <v>499</v>
      </c>
      <c r="R23" s="184" t="s">
        <v>100</v>
      </c>
      <c r="S23" s="184" t="s">
        <v>22</v>
      </c>
      <c r="T23" s="195" t="s">
        <v>711</v>
      </c>
      <c r="U23" s="183" t="s">
        <v>442</v>
      </c>
      <c r="V23" s="184">
        <v>12</v>
      </c>
      <c r="W23" s="178" t="s">
        <v>37</v>
      </c>
      <c r="X23" s="178" t="s">
        <v>37</v>
      </c>
      <c r="Y23" s="183" t="s">
        <v>520</v>
      </c>
      <c r="Z23" s="183" t="s">
        <v>494</v>
      </c>
      <c r="AA23" s="196"/>
    </row>
    <row r="24" spans="1:27" s="181" customFormat="1" ht="144" customHeight="1" x14ac:dyDescent="0.2">
      <c r="A24" s="176" t="s">
        <v>430</v>
      </c>
      <c r="B24" s="176" t="s">
        <v>521</v>
      </c>
      <c r="C24" s="176" t="s">
        <v>709</v>
      </c>
      <c r="D24" s="178" t="s">
        <v>27</v>
      </c>
      <c r="E24" s="178" t="s">
        <v>27</v>
      </c>
      <c r="F24" s="178" t="s">
        <v>27</v>
      </c>
      <c r="G24" s="176"/>
      <c r="H24" s="176" t="s">
        <v>521</v>
      </c>
      <c r="I24" s="176" t="s">
        <v>523</v>
      </c>
      <c r="J24" s="176" t="s">
        <v>524</v>
      </c>
      <c r="K24" s="183" t="s">
        <v>432</v>
      </c>
      <c r="L24" s="178"/>
      <c r="M24" s="178">
        <v>6</v>
      </c>
      <c r="N24" s="176" t="s">
        <v>57</v>
      </c>
      <c r="O24" s="182" t="s">
        <v>46</v>
      </c>
      <c r="P24" s="176" t="s">
        <v>525</v>
      </c>
      <c r="Q24" s="178" t="s">
        <v>499</v>
      </c>
      <c r="R24" s="178" t="s">
        <v>22</v>
      </c>
      <c r="S24" s="178"/>
      <c r="T24" s="178" t="s">
        <v>526</v>
      </c>
      <c r="U24" s="176" t="s">
        <v>527</v>
      </c>
      <c r="V24" s="178">
        <v>84</v>
      </c>
      <c r="W24" s="180">
        <v>440000000</v>
      </c>
      <c r="X24" s="176" t="s">
        <v>528</v>
      </c>
      <c r="Y24" s="176" t="s">
        <v>707</v>
      </c>
      <c r="Z24" s="176" t="s">
        <v>529</v>
      </c>
    </row>
    <row r="25" spans="1:27" s="201" customFormat="1" ht="306" x14ac:dyDescent="0.2">
      <c r="A25" s="197" t="s">
        <v>430</v>
      </c>
      <c r="B25" s="193" t="s">
        <v>40</v>
      </c>
      <c r="C25" s="198" t="s">
        <v>474</v>
      </c>
      <c r="D25" s="182" t="s">
        <v>22</v>
      </c>
      <c r="E25" s="182"/>
      <c r="F25" s="182" t="s">
        <v>22</v>
      </c>
      <c r="G25" s="182"/>
      <c r="H25" s="198" t="s">
        <v>463</v>
      </c>
      <c r="I25" s="198" t="s">
        <v>466</v>
      </c>
      <c r="J25" s="198" t="s">
        <v>475</v>
      </c>
      <c r="K25" s="182" t="s">
        <v>422</v>
      </c>
      <c r="L25" s="182" t="s">
        <v>196</v>
      </c>
      <c r="M25" s="199" t="s">
        <v>439</v>
      </c>
      <c r="N25" s="198" t="s">
        <v>36</v>
      </c>
      <c r="O25" s="182" t="s">
        <v>46</v>
      </c>
      <c r="P25" s="182" t="s">
        <v>476</v>
      </c>
      <c r="Q25" s="182" t="s">
        <v>441</v>
      </c>
      <c r="R25" s="182" t="s">
        <v>22</v>
      </c>
      <c r="S25" s="182"/>
      <c r="T25" s="200">
        <v>45464</v>
      </c>
      <c r="U25" s="198" t="s">
        <v>427</v>
      </c>
      <c r="V25" s="182">
        <v>24</v>
      </c>
      <c r="W25" s="182" t="s">
        <v>37</v>
      </c>
      <c r="X25" s="182" t="s">
        <v>37</v>
      </c>
      <c r="Y25" s="198" t="s">
        <v>530</v>
      </c>
      <c r="Z25" s="178" t="s">
        <v>706</v>
      </c>
    </row>
    <row r="26" spans="1:27" s="117" customFormat="1" ht="187" x14ac:dyDescent="0.2">
      <c r="A26" s="192" t="s">
        <v>430</v>
      </c>
      <c r="B26" s="176" t="s">
        <v>531</v>
      </c>
      <c r="C26" s="192" t="s">
        <v>532</v>
      </c>
      <c r="D26" s="192"/>
      <c r="E26" s="189" t="s">
        <v>22</v>
      </c>
      <c r="F26" s="189" t="s">
        <v>22</v>
      </c>
      <c r="G26" s="192"/>
      <c r="H26" s="188" t="s">
        <v>533</v>
      </c>
      <c r="I26" s="192" t="s">
        <v>433</v>
      </c>
      <c r="J26" s="176" t="s">
        <v>115</v>
      </c>
      <c r="K26" s="192" t="s">
        <v>432</v>
      </c>
      <c r="L26" s="189" t="s">
        <v>23</v>
      </c>
      <c r="M26" s="189">
        <v>1</v>
      </c>
      <c r="N26" s="176" t="s">
        <v>29</v>
      </c>
      <c r="O26" s="202" t="s">
        <v>26</v>
      </c>
      <c r="P26" s="176" t="s">
        <v>103</v>
      </c>
      <c r="Q26" s="189"/>
      <c r="R26" s="189" t="s">
        <v>27</v>
      </c>
      <c r="S26" s="189"/>
      <c r="T26" s="191">
        <v>45533</v>
      </c>
      <c r="U26" s="176" t="s">
        <v>117</v>
      </c>
      <c r="V26" s="189">
        <v>40</v>
      </c>
      <c r="W26" s="180">
        <v>1160136</v>
      </c>
      <c r="X26" s="176" t="s">
        <v>105</v>
      </c>
      <c r="Y26" s="192"/>
      <c r="Z26" s="176"/>
    </row>
    <row r="27" spans="1:27" s="117" customFormat="1" ht="187" x14ac:dyDescent="0.2">
      <c r="A27" s="175" t="s">
        <v>535</v>
      </c>
      <c r="B27" s="176" t="s">
        <v>464</v>
      </c>
      <c r="C27" s="177" t="s">
        <v>465</v>
      </c>
      <c r="D27" s="178" t="s">
        <v>22</v>
      </c>
      <c r="E27" s="178"/>
      <c r="F27" s="178" t="s">
        <v>22</v>
      </c>
      <c r="G27" s="178"/>
      <c r="H27" s="177" t="s">
        <v>463</v>
      </c>
      <c r="I27" s="177" t="s">
        <v>466</v>
      </c>
      <c r="J27" s="177" t="s">
        <v>467</v>
      </c>
      <c r="K27" s="178" t="s">
        <v>422</v>
      </c>
      <c r="L27" s="178" t="s">
        <v>196</v>
      </c>
      <c r="M27" s="179" t="s">
        <v>439</v>
      </c>
      <c r="N27" s="177" t="s">
        <v>36</v>
      </c>
      <c r="O27" s="178" t="s">
        <v>46</v>
      </c>
      <c r="P27" s="178" t="s">
        <v>28</v>
      </c>
      <c r="Q27" s="178" t="s">
        <v>441</v>
      </c>
      <c r="R27" s="178"/>
      <c r="S27" s="178" t="s">
        <v>22</v>
      </c>
      <c r="T27" s="187">
        <v>45517</v>
      </c>
      <c r="U27" s="177" t="s">
        <v>427</v>
      </c>
      <c r="V27" s="178">
        <v>21</v>
      </c>
      <c r="W27" s="178" t="s">
        <v>37</v>
      </c>
      <c r="X27" s="178" t="s">
        <v>37</v>
      </c>
      <c r="Y27" s="177" t="s">
        <v>536</v>
      </c>
      <c r="Z27" s="178" t="s">
        <v>537</v>
      </c>
    </row>
    <row r="28" spans="1:27" s="117" customFormat="1" ht="238" x14ac:dyDescent="0.2">
      <c r="A28" s="175" t="s">
        <v>430</v>
      </c>
      <c r="B28" s="176" t="s">
        <v>40</v>
      </c>
      <c r="C28" s="177" t="s">
        <v>474</v>
      </c>
      <c r="D28" s="178" t="s">
        <v>22</v>
      </c>
      <c r="E28" s="178"/>
      <c r="F28" s="178" t="s">
        <v>22</v>
      </c>
      <c r="G28" s="178"/>
      <c r="H28" s="177" t="s">
        <v>463</v>
      </c>
      <c r="I28" s="177" t="s">
        <v>466</v>
      </c>
      <c r="J28" s="177" t="s">
        <v>475</v>
      </c>
      <c r="K28" s="178" t="s">
        <v>422</v>
      </c>
      <c r="L28" s="178" t="s">
        <v>196</v>
      </c>
      <c r="M28" s="179" t="s">
        <v>439</v>
      </c>
      <c r="N28" s="177" t="s">
        <v>36</v>
      </c>
      <c r="O28" s="178" t="s">
        <v>46</v>
      </c>
      <c r="P28" s="178" t="s">
        <v>476</v>
      </c>
      <c r="Q28" s="178" t="s">
        <v>441</v>
      </c>
      <c r="R28" s="178" t="s">
        <v>22</v>
      </c>
      <c r="S28" s="178"/>
      <c r="T28" s="187">
        <v>45531</v>
      </c>
      <c r="U28" s="177" t="s">
        <v>427</v>
      </c>
      <c r="V28" s="178">
        <v>25</v>
      </c>
      <c r="W28" s="180">
        <v>539808</v>
      </c>
      <c r="X28" s="178" t="s">
        <v>428</v>
      </c>
      <c r="Y28" s="177" t="s">
        <v>538</v>
      </c>
      <c r="Z28" s="178" t="s">
        <v>539</v>
      </c>
    </row>
    <row r="29" spans="1:27" s="117" customFormat="1" ht="119" x14ac:dyDescent="0.2">
      <c r="A29" s="175" t="s">
        <v>430</v>
      </c>
      <c r="B29" s="176" t="s">
        <v>40</v>
      </c>
      <c r="C29" s="177" t="s">
        <v>474</v>
      </c>
      <c r="D29" s="178" t="s">
        <v>22</v>
      </c>
      <c r="E29" s="178"/>
      <c r="F29" s="178" t="s">
        <v>22</v>
      </c>
      <c r="G29" s="178"/>
      <c r="H29" s="177" t="s">
        <v>463</v>
      </c>
      <c r="I29" s="177" t="s">
        <v>466</v>
      </c>
      <c r="J29" s="177" t="s">
        <v>475</v>
      </c>
      <c r="K29" s="178" t="s">
        <v>422</v>
      </c>
      <c r="L29" s="178" t="s">
        <v>196</v>
      </c>
      <c r="M29" s="179" t="s">
        <v>439</v>
      </c>
      <c r="N29" s="177" t="s">
        <v>36</v>
      </c>
      <c r="O29" s="178" t="s">
        <v>46</v>
      </c>
      <c r="P29" s="178" t="s">
        <v>476</v>
      </c>
      <c r="Q29" s="178" t="s">
        <v>441</v>
      </c>
      <c r="R29" s="178" t="s">
        <v>22</v>
      </c>
      <c r="S29" s="178"/>
      <c r="T29" s="187">
        <v>45559</v>
      </c>
      <c r="U29" s="177" t="s">
        <v>427</v>
      </c>
      <c r="V29" s="178">
        <v>19</v>
      </c>
      <c r="W29" s="180">
        <v>911898</v>
      </c>
      <c r="X29" s="178" t="s">
        <v>37</v>
      </c>
      <c r="Y29" s="177" t="s">
        <v>540</v>
      </c>
      <c r="Z29" s="178" t="s">
        <v>541</v>
      </c>
    </row>
    <row r="30" spans="1:27" s="117" customFormat="1" ht="127.5" customHeight="1" x14ac:dyDescent="0.2">
      <c r="A30" s="175" t="s">
        <v>430</v>
      </c>
      <c r="B30" s="176" t="s">
        <v>92</v>
      </c>
      <c r="C30" s="177" t="s">
        <v>542</v>
      </c>
      <c r="D30" s="178"/>
      <c r="E30" s="178" t="s">
        <v>22</v>
      </c>
      <c r="F30" s="178" t="s">
        <v>22</v>
      </c>
      <c r="G30" s="178"/>
      <c r="H30" s="177" t="s">
        <v>463</v>
      </c>
      <c r="I30" s="177" t="s">
        <v>543</v>
      </c>
      <c r="J30" s="177" t="s">
        <v>544</v>
      </c>
      <c r="K30" s="178" t="s">
        <v>432</v>
      </c>
      <c r="L30" s="178" t="s">
        <v>23</v>
      </c>
      <c r="M30" s="179">
        <v>1</v>
      </c>
      <c r="N30" s="177" t="s">
        <v>25</v>
      </c>
      <c r="O30" s="178" t="s">
        <v>46</v>
      </c>
      <c r="P30" s="178" t="s">
        <v>203</v>
      </c>
      <c r="Q30" s="178" t="s">
        <v>425</v>
      </c>
      <c r="R30" s="178"/>
      <c r="S30" s="178" t="s">
        <v>22</v>
      </c>
      <c r="T30" s="187">
        <v>45427</v>
      </c>
      <c r="U30" s="177" t="s">
        <v>545</v>
      </c>
      <c r="V30" s="178" t="s">
        <v>546</v>
      </c>
      <c r="W30" s="180">
        <v>90933035</v>
      </c>
      <c r="X30" s="178" t="s">
        <v>547</v>
      </c>
      <c r="Y30" s="198" t="s">
        <v>548</v>
      </c>
      <c r="Z30" s="178"/>
    </row>
    <row r="31" spans="1:27" s="117" customFormat="1" ht="141.75" customHeight="1" x14ac:dyDescent="0.2">
      <c r="A31" s="175" t="s">
        <v>430</v>
      </c>
      <c r="B31" s="176" t="s">
        <v>549</v>
      </c>
      <c r="C31" s="177" t="s">
        <v>550</v>
      </c>
      <c r="D31" s="178"/>
      <c r="E31" s="178" t="s">
        <v>22</v>
      </c>
      <c r="F31" s="178" t="s">
        <v>22</v>
      </c>
      <c r="G31" s="178"/>
      <c r="H31" s="177" t="s">
        <v>463</v>
      </c>
      <c r="I31" s="177"/>
      <c r="J31" s="177" t="s">
        <v>551</v>
      </c>
      <c r="K31" s="178" t="s">
        <v>432</v>
      </c>
      <c r="L31" s="178" t="s">
        <v>127</v>
      </c>
      <c r="M31" s="179">
        <v>1</v>
      </c>
      <c r="N31" s="177" t="s">
        <v>345</v>
      </c>
      <c r="O31" s="178" t="s">
        <v>46</v>
      </c>
      <c r="P31" s="178" t="s">
        <v>552</v>
      </c>
      <c r="Q31" s="178" t="s">
        <v>425</v>
      </c>
      <c r="R31" s="178" t="s">
        <v>22</v>
      </c>
      <c r="S31" s="178"/>
      <c r="T31" s="187" t="s">
        <v>553</v>
      </c>
      <c r="U31" s="177" t="s">
        <v>234</v>
      </c>
      <c r="V31" s="178">
        <v>120</v>
      </c>
      <c r="W31" s="180">
        <v>250000000</v>
      </c>
      <c r="X31" s="178" t="s">
        <v>547</v>
      </c>
      <c r="Y31" s="198" t="s">
        <v>554</v>
      </c>
      <c r="Z31" s="178" t="s">
        <v>555</v>
      </c>
    </row>
    <row r="32" spans="1:27" s="117" customFormat="1" ht="105" customHeight="1" x14ac:dyDescent="0.2">
      <c r="A32" s="175" t="s">
        <v>430</v>
      </c>
      <c r="B32" s="176" t="s">
        <v>92</v>
      </c>
      <c r="C32" s="177" t="s">
        <v>556</v>
      </c>
      <c r="D32" s="178"/>
      <c r="E32" s="178" t="s">
        <v>22</v>
      </c>
      <c r="F32" s="178" t="s">
        <v>22</v>
      </c>
      <c r="G32" s="178"/>
      <c r="H32" s="177" t="s">
        <v>463</v>
      </c>
      <c r="I32" s="177" t="s">
        <v>543</v>
      </c>
      <c r="J32" s="177" t="s">
        <v>557</v>
      </c>
      <c r="K32" s="178" t="s">
        <v>432</v>
      </c>
      <c r="L32" s="178" t="s">
        <v>23</v>
      </c>
      <c r="M32" s="179">
        <v>1</v>
      </c>
      <c r="N32" s="177" t="s">
        <v>25</v>
      </c>
      <c r="O32" s="178" t="s">
        <v>350</v>
      </c>
      <c r="P32" s="178" t="s">
        <v>203</v>
      </c>
      <c r="Q32" s="178" t="s">
        <v>425</v>
      </c>
      <c r="R32" s="178" t="s">
        <v>22</v>
      </c>
      <c r="S32" s="178" t="s">
        <v>22</v>
      </c>
      <c r="T32" s="187" t="s">
        <v>558</v>
      </c>
      <c r="U32" s="177" t="s">
        <v>234</v>
      </c>
      <c r="V32" s="178" t="s">
        <v>559</v>
      </c>
      <c r="W32" s="180">
        <v>27288046</v>
      </c>
      <c r="X32" s="178"/>
      <c r="Y32" s="198" t="s">
        <v>708</v>
      </c>
      <c r="Z32" s="178"/>
    </row>
    <row r="33" spans="1:27" s="117" customFormat="1" ht="162" customHeight="1" x14ac:dyDescent="0.2">
      <c r="A33" s="175" t="s">
        <v>430</v>
      </c>
      <c r="B33" s="176" t="s">
        <v>560</v>
      </c>
      <c r="C33" s="177" t="s">
        <v>561</v>
      </c>
      <c r="D33" s="178"/>
      <c r="E33" s="178" t="s">
        <v>22</v>
      </c>
      <c r="F33" s="178" t="s">
        <v>22</v>
      </c>
      <c r="G33" s="178"/>
      <c r="H33" s="177" t="s">
        <v>463</v>
      </c>
      <c r="I33" s="177" t="s">
        <v>543</v>
      </c>
      <c r="J33" s="177" t="s">
        <v>562</v>
      </c>
      <c r="K33" s="178" t="s">
        <v>432</v>
      </c>
      <c r="L33" s="178" t="s">
        <v>23</v>
      </c>
      <c r="M33" s="179">
        <v>1</v>
      </c>
      <c r="N33" s="177" t="s">
        <v>25</v>
      </c>
      <c r="O33" s="178" t="s">
        <v>350</v>
      </c>
      <c r="P33" s="178" t="s">
        <v>203</v>
      </c>
      <c r="Q33" s="178" t="s">
        <v>425</v>
      </c>
      <c r="R33" s="178" t="s">
        <v>22</v>
      </c>
      <c r="S33" s="178" t="s">
        <v>22</v>
      </c>
      <c r="T33" s="187" t="s">
        <v>563</v>
      </c>
      <c r="U33" s="177" t="s">
        <v>545</v>
      </c>
      <c r="V33" s="178" t="s">
        <v>564</v>
      </c>
      <c r="W33" s="180">
        <v>1400000000</v>
      </c>
      <c r="X33" s="178"/>
      <c r="Y33" s="198" t="s">
        <v>565</v>
      </c>
      <c r="Z33" s="178"/>
    </row>
    <row r="34" spans="1:27" s="117" customFormat="1" ht="243.75" customHeight="1" x14ac:dyDescent="0.2">
      <c r="A34" s="175" t="s">
        <v>430</v>
      </c>
      <c r="B34" s="176" t="s">
        <v>479</v>
      </c>
      <c r="C34" s="177" t="s">
        <v>480</v>
      </c>
      <c r="D34" s="178"/>
      <c r="E34" s="178" t="s">
        <v>22</v>
      </c>
      <c r="F34" s="178" t="s">
        <v>22</v>
      </c>
      <c r="G34" s="178"/>
      <c r="H34" s="177" t="s">
        <v>463</v>
      </c>
      <c r="I34" s="177" t="s">
        <v>481</v>
      </c>
      <c r="J34" s="177" t="s">
        <v>482</v>
      </c>
      <c r="K34" s="178" t="s">
        <v>422</v>
      </c>
      <c r="L34" s="178" t="s">
        <v>196</v>
      </c>
      <c r="M34" s="179" t="s">
        <v>439</v>
      </c>
      <c r="N34" s="177" t="s">
        <v>57</v>
      </c>
      <c r="O34" s="178" t="s">
        <v>350</v>
      </c>
      <c r="P34" s="188" t="s">
        <v>483</v>
      </c>
      <c r="Q34" s="178" t="s">
        <v>484</v>
      </c>
      <c r="R34" s="178" t="s">
        <v>22</v>
      </c>
      <c r="S34" s="178" t="s">
        <v>22</v>
      </c>
      <c r="T34" s="187">
        <v>45638</v>
      </c>
      <c r="U34" s="177" t="s">
        <v>427</v>
      </c>
      <c r="V34" s="178">
        <v>19</v>
      </c>
      <c r="W34" s="178" t="s">
        <v>433</v>
      </c>
      <c r="X34" s="178" t="s">
        <v>433</v>
      </c>
      <c r="Y34" s="188" t="s">
        <v>566</v>
      </c>
      <c r="Z34" s="188" t="s">
        <v>486</v>
      </c>
      <c r="AA34" s="181"/>
    </row>
    <row r="35" spans="1:27" s="123" customFormat="1" ht="161.25" customHeight="1" x14ac:dyDescent="0.2">
      <c r="A35" s="175" t="s">
        <v>430</v>
      </c>
      <c r="B35" s="176" t="s">
        <v>40</v>
      </c>
      <c r="C35" s="177" t="s">
        <v>474</v>
      </c>
      <c r="D35" s="178" t="s">
        <v>22</v>
      </c>
      <c r="E35" s="178"/>
      <c r="F35" s="178" t="s">
        <v>22</v>
      </c>
      <c r="G35" s="178"/>
      <c r="H35" s="177" t="s">
        <v>463</v>
      </c>
      <c r="I35" s="177" t="s">
        <v>466</v>
      </c>
      <c r="J35" s="177" t="s">
        <v>475</v>
      </c>
      <c r="K35" s="178" t="s">
        <v>422</v>
      </c>
      <c r="L35" s="178" t="s">
        <v>196</v>
      </c>
      <c r="M35" s="179" t="s">
        <v>439</v>
      </c>
      <c r="N35" s="177" t="s">
        <v>36</v>
      </c>
      <c r="O35" s="178" t="s">
        <v>46</v>
      </c>
      <c r="P35" s="178" t="s">
        <v>476</v>
      </c>
      <c r="Q35" s="178" t="s">
        <v>441</v>
      </c>
      <c r="R35" s="178" t="s">
        <v>22</v>
      </c>
      <c r="S35" s="178"/>
      <c r="T35" s="187">
        <v>45628</v>
      </c>
      <c r="U35" s="177" t="s">
        <v>427</v>
      </c>
      <c r="V35" s="178">
        <v>18</v>
      </c>
      <c r="W35" s="180">
        <v>1030000</v>
      </c>
      <c r="X35" s="178" t="s">
        <v>37</v>
      </c>
      <c r="Y35" s="177" t="s">
        <v>567</v>
      </c>
      <c r="Z35" s="178" t="s">
        <v>568</v>
      </c>
    </row>
    <row r="36" spans="1:27" s="123" customFormat="1" ht="161.25" customHeight="1" x14ac:dyDescent="0.2">
      <c r="A36" s="175" t="s">
        <v>430</v>
      </c>
      <c r="B36" s="176" t="s">
        <v>120</v>
      </c>
      <c r="C36" s="177" t="s">
        <v>121</v>
      </c>
      <c r="D36" s="178" t="s">
        <v>22</v>
      </c>
      <c r="E36" s="178"/>
      <c r="F36" s="178"/>
      <c r="G36" s="178" t="s">
        <v>22</v>
      </c>
      <c r="H36" s="177" t="s">
        <v>700</v>
      </c>
      <c r="I36" s="177" t="s">
        <v>701</v>
      </c>
      <c r="J36" s="177" t="s">
        <v>702</v>
      </c>
      <c r="K36" s="178" t="s">
        <v>422</v>
      </c>
      <c r="L36" s="178" t="s">
        <v>34</v>
      </c>
      <c r="M36" s="179">
        <v>1</v>
      </c>
      <c r="N36" s="177" t="s">
        <v>57</v>
      </c>
      <c r="O36" s="178" t="s">
        <v>46</v>
      </c>
      <c r="P36" s="178" t="s">
        <v>703</v>
      </c>
      <c r="Q36" s="178" t="s">
        <v>22</v>
      </c>
      <c r="R36" s="178" t="s">
        <v>22</v>
      </c>
      <c r="S36" s="178" t="s">
        <v>18</v>
      </c>
      <c r="T36" s="187" t="s">
        <v>710</v>
      </c>
      <c r="U36" s="177" t="s">
        <v>122</v>
      </c>
      <c r="V36" s="178">
        <v>5</v>
      </c>
      <c r="W36" s="178" t="s">
        <v>433</v>
      </c>
      <c r="X36" s="178" t="s">
        <v>433</v>
      </c>
      <c r="Y36" s="177" t="s">
        <v>704</v>
      </c>
      <c r="Z36" s="178" t="s">
        <v>705</v>
      </c>
    </row>
    <row r="37" spans="1:27" x14ac:dyDescent="0.2">
      <c r="V37" s="174"/>
    </row>
    <row r="38" spans="1:27" x14ac:dyDescent="0.2">
      <c r="A38" s="51" t="s">
        <v>340</v>
      </c>
      <c r="B38" s="51"/>
      <c r="C38" s="51"/>
      <c r="D38" s="51"/>
      <c r="E38" s="51"/>
      <c r="F38" s="51"/>
      <c r="G38" s="51"/>
      <c r="H38" s="51"/>
      <c r="I38" s="51"/>
      <c r="J38" s="51"/>
      <c r="K38" s="51"/>
      <c r="L38" s="51"/>
      <c r="M38" s="174"/>
      <c r="N38" s="51"/>
      <c r="O38" s="51"/>
      <c r="P38" s="51"/>
      <c r="Q38" s="174"/>
      <c r="R38" s="174"/>
      <c r="S38" s="174"/>
      <c r="T38" s="51"/>
      <c r="U38" s="51"/>
      <c r="W38" s="51"/>
      <c r="X38" s="51"/>
      <c r="Y38" s="51"/>
      <c r="Z38" s="51"/>
    </row>
    <row r="39" spans="1:27" x14ac:dyDescent="0.2">
      <c r="E39" s="15"/>
      <c r="F39" s="15"/>
      <c r="G39" s="15"/>
      <c r="H39" s="29"/>
      <c r="I39" s="19"/>
    </row>
    <row r="40" spans="1:27" x14ac:dyDescent="0.2">
      <c r="E40" s="15"/>
      <c r="F40" s="15"/>
      <c r="G40" s="15"/>
    </row>
    <row r="41" spans="1:27" x14ac:dyDescent="0.2">
      <c r="E41" s="15"/>
      <c r="F41" s="15"/>
      <c r="G41" s="15"/>
    </row>
    <row r="42" spans="1:27" x14ac:dyDescent="0.2">
      <c r="E42" s="15"/>
      <c r="F42" s="15"/>
      <c r="G42" s="15"/>
    </row>
    <row r="43" spans="1:27" x14ac:dyDescent="0.2">
      <c r="E43" s="15"/>
      <c r="F43" s="15"/>
      <c r="G43" s="15"/>
    </row>
    <row r="44" spans="1:27" x14ac:dyDescent="0.2">
      <c r="E44" s="15"/>
      <c r="F44" s="15"/>
      <c r="G44" s="15"/>
    </row>
    <row r="45" spans="1:27" x14ac:dyDescent="0.2">
      <c r="E45" s="15"/>
      <c r="F45" s="15"/>
      <c r="G45" s="15"/>
      <c r="H45" s="18"/>
    </row>
    <row r="46" spans="1:27" x14ac:dyDescent="0.2">
      <c r="E46" s="15"/>
      <c r="F46" s="15"/>
      <c r="G46" s="15"/>
    </row>
    <row r="47" spans="1:27" x14ac:dyDescent="0.2">
      <c r="E47" s="15"/>
      <c r="F47" s="15"/>
      <c r="G47" s="15"/>
    </row>
    <row r="48" spans="1:27" x14ac:dyDescent="0.2">
      <c r="E48" s="15"/>
      <c r="F48" s="15"/>
      <c r="G48" s="15"/>
    </row>
    <row r="49" spans="5:7" x14ac:dyDescent="0.2">
      <c r="E49" s="15"/>
      <c r="F49" s="15"/>
      <c r="G49" s="15"/>
    </row>
    <row r="50" spans="5:7" x14ac:dyDescent="0.2">
      <c r="E50" s="15"/>
      <c r="F50" s="15"/>
      <c r="G50" s="15"/>
    </row>
    <row r="51" spans="5:7" x14ac:dyDescent="0.2">
      <c r="E51" s="15"/>
      <c r="F51" s="15"/>
      <c r="G51" s="15"/>
    </row>
  </sheetData>
  <mergeCells count="29">
    <mergeCell ref="A6:P6"/>
    <mergeCell ref="Q6:Z6"/>
    <mergeCell ref="A2:Z2"/>
    <mergeCell ref="A4:Z4"/>
    <mergeCell ref="M7:M8"/>
    <mergeCell ref="N7:N8"/>
    <mergeCell ref="L7:L8"/>
    <mergeCell ref="U7:U8"/>
    <mergeCell ref="W7:W8"/>
    <mergeCell ref="X7:X8"/>
    <mergeCell ref="Y7:Y8"/>
    <mergeCell ref="Z7:Z8"/>
    <mergeCell ref="V7:V8"/>
    <mergeCell ref="T7:T8"/>
    <mergeCell ref="P7:P8"/>
    <mergeCell ref="Q7:Q8"/>
    <mergeCell ref="R7:S7"/>
    <mergeCell ref="A1:N1"/>
    <mergeCell ref="A3:N3"/>
    <mergeCell ref="A7:A8"/>
    <mergeCell ref="B7:B8"/>
    <mergeCell ref="K7:K8"/>
    <mergeCell ref="J7:J8"/>
    <mergeCell ref="I7:I8"/>
    <mergeCell ref="H7:H8"/>
    <mergeCell ref="C7:C8"/>
    <mergeCell ref="D7:E7"/>
    <mergeCell ref="F7:G7"/>
    <mergeCell ref="O7:O8"/>
  </mergeCells>
  <dataValidations count="2">
    <dataValidation type="list" allowBlank="1" showInputMessage="1" showErrorMessage="1" sqref="L36" xr:uid="{956D69E5-5A99-45C7-BBAB-7AF0F95BB377}">
      <formula1>$B$1048461:$B$1048469</formula1>
    </dataValidation>
    <dataValidation type="list" allowBlank="1" showInputMessage="1" showErrorMessage="1" sqref="N36" xr:uid="{37D9D56E-25EB-42F0-A089-4D862B508CB2}">
      <formula1>$A$1048461:$A$1048576</formula1>
    </dataValidation>
  </dataValidations>
  <hyperlinks>
    <hyperlink ref="Z36" r:id="rId1" xr:uid="{839B614E-2800-1A48-915F-F0D597528A27}"/>
  </hyperlinks>
  <pageMargins left="0.7" right="0.7" top="0.75" bottom="0.75" header="0.3" footer="0.3"/>
  <pageSetup paperSize="9" scale="24" orientation="landscape" r:id="rId2"/>
  <headerFooter>
    <oddHeader>&amp;C&amp;G</oddHeader>
  </headerFooter>
  <colBreaks count="1" manualBreakCount="1">
    <brk id="25" max="33" man="1"/>
  </colBreaks>
  <ignoredErrors>
    <ignoredError sqref="M17:M19 M9 M10:M11 M34:M35 M15 M12:M14 M16 M25" numberStoredAsText="1"/>
  </ignoredErrors>
  <drawing r:id="rId3"/>
  <legacyDrawing r:id="rId4"/>
  <legacyDrawingHF r:id="rId5"/>
  <extLst>
    <ext xmlns:x14="http://schemas.microsoft.com/office/spreadsheetml/2009/9/main" uri="{CCE6A557-97BC-4b89-ADB6-D9C93CAAB3DF}">
      <x14:dataValidations xmlns:xm="http://schemas.microsoft.com/office/excel/2006/main" count="3">
        <x14:dataValidation type="list" allowBlank="1" showInputMessage="1" showErrorMessage="1" xr:uid="{DB482F90-68AB-4041-8B8A-13B3D6A66140}">
          <x14:formula1>
            <xm:f>Hoja1!$B$2:$B$4</xm:f>
          </x14:formula1>
          <xm:sqref>O9:O22 O24:O35</xm:sqref>
        </x14:dataValidation>
        <x14:dataValidation type="list" allowBlank="1" showInputMessage="1" showErrorMessage="1" xr:uid="{B2A81800-1339-40E2-BD62-D64449003F0A}">
          <x14:formula1>
            <xm:f>'Form_RdC Ident_Espacios Part'!$B$1048465:$B$1048473</xm:f>
          </x14:formula1>
          <xm:sqref>L9:L22 L24:L35</xm:sqref>
        </x14:dataValidation>
        <x14:dataValidation type="list" allowBlank="1" showInputMessage="1" showErrorMessage="1" xr:uid="{1FA8DC1F-86A8-4AB3-8B8D-811C126FAE43}">
          <x14:formula1>
            <xm:f>'Form_RdC Ident_Espacios Part'!$A$1048465:$A$1048576</xm:f>
          </x14:formula1>
          <xm:sqref>F39 N24:N35 N9:N22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3B6E3-2B81-1042-A74C-E6D9A685BFEF}">
  <sheetPr codeName="Hoja3"/>
  <dimension ref="B2:C141"/>
  <sheetViews>
    <sheetView zoomScale="150" zoomScaleNormal="150" workbookViewId="0">
      <selection activeCell="C60" sqref="C60"/>
    </sheetView>
  </sheetViews>
  <sheetFormatPr baseColWidth="10" defaultColWidth="11.5" defaultRowHeight="15" x14ac:dyDescent="0.2"/>
  <cols>
    <col min="3" max="3" width="51.83203125" customWidth="1"/>
    <col min="6" max="6" width="47.33203125" customWidth="1"/>
  </cols>
  <sheetData>
    <row r="2" spans="2:3" x14ac:dyDescent="0.2">
      <c r="B2" s="98" t="s">
        <v>569</v>
      </c>
      <c r="C2" s="100" t="s">
        <v>570</v>
      </c>
    </row>
    <row r="3" spans="2:3" x14ac:dyDescent="0.2">
      <c r="B3" s="99"/>
      <c r="C3" s="101"/>
    </row>
    <row r="4" spans="2:3" x14ac:dyDescent="0.2">
      <c r="B4" s="94" t="s">
        <v>571</v>
      </c>
      <c r="C4" s="24" t="s">
        <v>572</v>
      </c>
    </row>
    <row r="5" spans="2:3" x14ac:dyDescent="0.2">
      <c r="B5" s="94"/>
      <c r="C5" s="24" t="s">
        <v>573</v>
      </c>
    </row>
    <row r="6" spans="2:3" x14ac:dyDescent="0.2">
      <c r="B6" s="94"/>
      <c r="C6" s="24" t="s">
        <v>574</v>
      </c>
    </row>
    <row r="7" spans="2:3" x14ac:dyDescent="0.2">
      <c r="B7" s="94"/>
      <c r="C7" s="24" t="s">
        <v>474</v>
      </c>
    </row>
    <row r="8" spans="2:3" x14ac:dyDescent="0.2">
      <c r="B8" s="94"/>
      <c r="C8" s="24" t="s">
        <v>575</v>
      </c>
    </row>
    <row r="9" spans="2:3" x14ac:dyDescent="0.2">
      <c r="B9" s="94" t="s">
        <v>374</v>
      </c>
      <c r="C9" s="24" t="s">
        <v>576</v>
      </c>
    </row>
    <row r="10" spans="2:3" x14ac:dyDescent="0.2">
      <c r="B10" s="94"/>
      <c r="C10" s="24" t="s">
        <v>577</v>
      </c>
    </row>
    <row r="11" spans="2:3" x14ac:dyDescent="0.2">
      <c r="B11" s="94"/>
      <c r="C11" s="24" t="s">
        <v>578</v>
      </c>
    </row>
    <row r="12" spans="2:3" x14ac:dyDescent="0.2">
      <c r="B12" s="94"/>
      <c r="C12" s="24" t="s">
        <v>579</v>
      </c>
    </row>
    <row r="13" spans="2:3" x14ac:dyDescent="0.2">
      <c r="B13" s="94"/>
      <c r="C13" s="24" t="s">
        <v>580</v>
      </c>
    </row>
    <row r="14" spans="2:3" ht="15" customHeight="1" x14ac:dyDescent="0.2">
      <c r="B14" s="94" t="s">
        <v>581</v>
      </c>
      <c r="C14" s="24" t="s">
        <v>582</v>
      </c>
    </row>
    <row r="15" spans="2:3" x14ac:dyDescent="0.2">
      <c r="B15" s="94"/>
      <c r="C15" s="24" t="s">
        <v>583</v>
      </c>
    </row>
    <row r="16" spans="2:3" x14ac:dyDescent="0.2">
      <c r="B16" s="94"/>
      <c r="C16" s="24" t="s">
        <v>584</v>
      </c>
    </row>
    <row r="17" spans="2:3" x14ac:dyDescent="0.2">
      <c r="B17" s="94"/>
      <c r="C17" s="24" t="s">
        <v>585</v>
      </c>
    </row>
    <row r="18" spans="2:3" x14ac:dyDescent="0.2">
      <c r="B18" s="94"/>
      <c r="C18" s="24" t="s">
        <v>586</v>
      </c>
    </row>
    <row r="19" spans="2:3" x14ac:dyDescent="0.2">
      <c r="B19" s="94" t="s">
        <v>587</v>
      </c>
      <c r="C19" s="24" t="s">
        <v>588</v>
      </c>
    </row>
    <row r="20" spans="2:3" x14ac:dyDescent="0.2">
      <c r="B20" s="94"/>
      <c r="C20" s="24" t="s">
        <v>589</v>
      </c>
    </row>
    <row r="21" spans="2:3" x14ac:dyDescent="0.2">
      <c r="B21" s="94"/>
      <c r="C21" s="24" t="s">
        <v>590</v>
      </c>
    </row>
    <row r="22" spans="2:3" x14ac:dyDescent="0.2">
      <c r="B22" s="94"/>
      <c r="C22" s="24" t="s">
        <v>591</v>
      </c>
    </row>
    <row r="23" spans="2:3" x14ac:dyDescent="0.2">
      <c r="B23" s="94"/>
      <c r="C23" s="24" t="s">
        <v>592</v>
      </c>
    </row>
    <row r="24" spans="2:3" x14ac:dyDescent="0.2">
      <c r="B24" s="94" t="s">
        <v>593</v>
      </c>
      <c r="C24" s="24" t="s">
        <v>594</v>
      </c>
    </row>
    <row r="25" spans="2:3" x14ac:dyDescent="0.2">
      <c r="B25" s="94"/>
      <c r="C25" s="24" t="s">
        <v>595</v>
      </c>
    </row>
    <row r="26" spans="2:3" ht="24" x14ac:dyDescent="0.2">
      <c r="B26" s="94"/>
      <c r="C26" s="24" t="s">
        <v>596</v>
      </c>
    </row>
    <row r="27" spans="2:3" x14ac:dyDescent="0.2">
      <c r="B27" s="94"/>
      <c r="C27" s="24" t="s">
        <v>597</v>
      </c>
    </row>
    <row r="28" spans="2:3" x14ac:dyDescent="0.2">
      <c r="B28" s="94"/>
      <c r="C28" s="24" t="s">
        <v>598</v>
      </c>
    </row>
    <row r="29" spans="2:3" x14ac:dyDescent="0.2">
      <c r="B29" s="94"/>
      <c r="C29" s="24" t="s">
        <v>599</v>
      </c>
    </row>
    <row r="30" spans="2:3" x14ac:dyDescent="0.2">
      <c r="B30" s="95" t="s">
        <v>370</v>
      </c>
      <c r="C30" s="24" t="s">
        <v>600</v>
      </c>
    </row>
    <row r="31" spans="2:3" x14ac:dyDescent="0.2">
      <c r="B31" s="96"/>
      <c r="C31" s="24" t="s">
        <v>601</v>
      </c>
    </row>
    <row r="32" spans="2:3" x14ac:dyDescent="0.2">
      <c r="B32" s="96"/>
      <c r="C32" s="24" t="s">
        <v>602</v>
      </c>
    </row>
    <row r="33" spans="2:3" x14ac:dyDescent="0.2">
      <c r="B33" s="97"/>
      <c r="C33" s="24" t="s">
        <v>603</v>
      </c>
    </row>
    <row r="34" spans="2:3" x14ac:dyDescent="0.2">
      <c r="B34" s="94" t="s">
        <v>604</v>
      </c>
      <c r="C34" s="24" t="s">
        <v>605</v>
      </c>
    </row>
    <row r="35" spans="2:3" x14ac:dyDescent="0.2">
      <c r="B35" s="94"/>
      <c r="C35" s="24" t="s">
        <v>606</v>
      </c>
    </row>
    <row r="36" spans="2:3" x14ac:dyDescent="0.2">
      <c r="B36" s="94"/>
      <c r="C36" s="24" t="s">
        <v>607</v>
      </c>
    </row>
    <row r="37" spans="2:3" x14ac:dyDescent="0.2">
      <c r="B37" s="94" t="s">
        <v>608</v>
      </c>
      <c r="C37" s="24" t="s">
        <v>609</v>
      </c>
    </row>
    <row r="38" spans="2:3" x14ac:dyDescent="0.2">
      <c r="B38" s="94"/>
      <c r="C38" s="24" t="s">
        <v>610</v>
      </c>
    </row>
    <row r="39" spans="2:3" x14ac:dyDescent="0.2">
      <c r="B39" s="94"/>
      <c r="C39" s="24" t="s">
        <v>611</v>
      </c>
    </row>
    <row r="40" spans="2:3" x14ac:dyDescent="0.2">
      <c r="B40" s="94"/>
      <c r="C40" s="24" t="s">
        <v>612</v>
      </c>
    </row>
    <row r="41" spans="2:3" x14ac:dyDescent="0.2">
      <c r="B41" s="94"/>
      <c r="C41" s="24" t="s">
        <v>613</v>
      </c>
    </row>
    <row r="42" spans="2:3" x14ac:dyDescent="0.2">
      <c r="B42" s="94"/>
      <c r="C42" s="24" t="s">
        <v>614</v>
      </c>
    </row>
    <row r="43" spans="2:3" x14ac:dyDescent="0.2">
      <c r="B43" s="94"/>
      <c r="C43" s="24" t="s">
        <v>615</v>
      </c>
    </row>
    <row r="44" spans="2:3" ht="15" customHeight="1" x14ac:dyDescent="0.2">
      <c r="B44" s="95" t="s">
        <v>616</v>
      </c>
      <c r="C44" s="24" t="s">
        <v>617</v>
      </c>
    </row>
    <row r="45" spans="2:3" x14ac:dyDescent="0.2">
      <c r="B45" s="96"/>
      <c r="C45" s="24" t="s">
        <v>618</v>
      </c>
    </row>
    <row r="46" spans="2:3" x14ac:dyDescent="0.2">
      <c r="B46" s="96"/>
      <c r="C46" s="24" t="s">
        <v>619</v>
      </c>
    </row>
    <row r="47" spans="2:3" x14ac:dyDescent="0.2">
      <c r="B47" s="96"/>
      <c r="C47" s="24" t="s">
        <v>620</v>
      </c>
    </row>
    <row r="48" spans="2:3" x14ac:dyDescent="0.2">
      <c r="B48" s="96"/>
      <c r="C48" s="24" t="s">
        <v>621</v>
      </c>
    </row>
    <row r="49" spans="2:3" x14ac:dyDescent="0.2">
      <c r="B49" s="96"/>
      <c r="C49" s="24" t="s">
        <v>622</v>
      </c>
    </row>
    <row r="50" spans="2:3" x14ac:dyDescent="0.2">
      <c r="B50" s="96"/>
      <c r="C50" s="24" t="s">
        <v>623</v>
      </c>
    </row>
    <row r="51" spans="2:3" x14ac:dyDescent="0.2">
      <c r="B51" s="96"/>
      <c r="C51" s="24" t="s">
        <v>624</v>
      </c>
    </row>
    <row r="52" spans="2:3" x14ac:dyDescent="0.2">
      <c r="B52" s="96"/>
      <c r="C52" s="24" t="s">
        <v>625</v>
      </c>
    </row>
    <row r="53" spans="2:3" x14ac:dyDescent="0.2">
      <c r="B53" s="96"/>
      <c r="C53" s="24" t="s">
        <v>626</v>
      </c>
    </row>
    <row r="54" spans="2:3" x14ac:dyDescent="0.2">
      <c r="B54" s="97"/>
      <c r="C54" s="24" t="s">
        <v>627</v>
      </c>
    </row>
    <row r="55" spans="2:3" x14ac:dyDescent="0.2">
      <c r="B55" s="94" t="s">
        <v>628</v>
      </c>
      <c r="C55" s="24" t="s">
        <v>629</v>
      </c>
    </row>
    <row r="56" spans="2:3" x14ac:dyDescent="0.2">
      <c r="B56" s="94"/>
      <c r="C56" s="24" t="s">
        <v>630</v>
      </c>
    </row>
    <row r="57" spans="2:3" x14ac:dyDescent="0.2">
      <c r="B57" s="94"/>
      <c r="C57" s="24" t="s">
        <v>631</v>
      </c>
    </row>
    <row r="58" spans="2:3" x14ac:dyDescent="0.2">
      <c r="B58" s="94"/>
      <c r="C58" s="24" t="s">
        <v>632</v>
      </c>
    </row>
    <row r="59" spans="2:3" x14ac:dyDescent="0.2">
      <c r="B59" s="94" t="s">
        <v>633</v>
      </c>
      <c r="C59" s="24" t="s">
        <v>634</v>
      </c>
    </row>
    <row r="60" spans="2:3" x14ac:dyDescent="0.2">
      <c r="B60" s="94"/>
      <c r="C60" s="24" t="s">
        <v>635</v>
      </c>
    </row>
    <row r="61" spans="2:3" x14ac:dyDescent="0.2">
      <c r="B61" s="94"/>
      <c r="C61" s="24" t="s">
        <v>636</v>
      </c>
    </row>
    <row r="62" spans="2:3" x14ac:dyDescent="0.2">
      <c r="B62" s="94"/>
      <c r="C62" s="24" t="s">
        <v>637</v>
      </c>
    </row>
    <row r="63" spans="2:3" x14ac:dyDescent="0.2">
      <c r="B63" s="94"/>
      <c r="C63" s="24" t="s">
        <v>638</v>
      </c>
    </row>
    <row r="64" spans="2:3" x14ac:dyDescent="0.2">
      <c r="B64" s="94"/>
      <c r="C64" s="24" t="s">
        <v>639</v>
      </c>
    </row>
    <row r="65" spans="2:3" x14ac:dyDescent="0.2">
      <c r="B65" s="94"/>
      <c r="C65" s="24" t="s">
        <v>640</v>
      </c>
    </row>
    <row r="66" spans="2:3" x14ac:dyDescent="0.2">
      <c r="B66" s="94"/>
      <c r="C66" s="24" t="s">
        <v>641</v>
      </c>
    </row>
    <row r="67" spans="2:3" x14ac:dyDescent="0.2">
      <c r="B67" s="94"/>
      <c r="C67" s="24" t="s">
        <v>642</v>
      </c>
    </row>
    <row r="68" spans="2:3" x14ac:dyDescent="0.2">
      <c r="B68" s="94" t="s">
        <v>643</v>
      </c>
      <c r="C68" s="24" t="s">
        <v>644</v>
      </c>
    </row>
    <row r="69" spans="2:3" x14ac:dyDescent="0.2">
      <c r="B69" s="94"/>
      <c r="C69" s="24" t="s">
        <v>645</v>
      </c>
    </row>
    <row r="70" spans="2:3" x14ac:dyDescent="0.2">
      <c r="B70" s="94"/>
      <c r="C70" s="24" t="s">
        <v>646</v>
      </c>
    </row>
    <row r="71" spans="2:3" x14ac:dyDescent="0.2">
      <c r="B71" s="94"/>
      <c r="C71" s="24" t="s">
        <v>647</v>
      </c>
    </row>
    <row r="72" spans="2:3" x14ac:dyDescent="0.2">
      <c r="B72" s="94"/>
      <c r="C72" s="24" t="s">
        <v>648</v>
      </c>
    </row>
    <row r="73" spans="2:3" x14ac:dyDescent="0.2">
      <c r="B73" s="94"/>
      <c r="C73" s="24" t="s">
        <v>649</v>
      </c>
    </row>
    <row r="74" spans="2:3" x14ac:dyDescent="0.2">
      <c r="B74" s="94" t="s">
        <v>650</v>
      </c>
      <c r="C74" s="24" t="s">
        <v>651</v>
      </c>
    </row>
    <row r="75" spans="2:3" x14ac:dyDescent="0.2">
      <c r="B75" s="94"/>
      <c r="C75" s="24" t="s">
        <v>652</v>
      </c>
    </row>
    <row r="76" spans="2:3" x14ac:dyDescent="0.2">
      <c r="B76" s="94"/>
      <c r="C76" s="24" t="s">
        <v>653</v>
      </c>
    </row>
    <row r="77" spans="2:3" x14ac:dyDescent="0.2">
      <c r="B77" s="94"/>
      <c r="C77" s="24" t="s">
        <v>654</v>
      </c>
    </row>
    <row r="78" spans="2:3" ht="24" x14ac:dyDescent="0.2">
      <c r="B78" s="94"/>
      <c r="C78" s="24" t="s">
        <v>655</v>
      </c>
    </row>
    <row r="79" spans="2:3" x14ac:dyDescent="0.2">
      <c r="B79" s="94"/>
      <c r="C79" s="24" t="s">
        <v>656</v>
      </c>
    </row>
    <row r="80" spans="2:3" x14ac:dyDescent="0.2">
      <c r="B80" s="94"/>
      <c r="C80" s="24" t="s">
        <v>657</v>
      </c>
    </row>
    <row r="81" spans="2:3" x14ac:dyDescent="0.2">
      <c r="B81" s="94"/>
      <c r="C81" s="24" t="s">
        <v>658</v>
      </c>
    </row>
    <row r="82" spans="2:3" x14ac:dyDescent="0.2">
      <c r="B82" s="94"/>
      <c r="C82" s="24" t="s">
        <v>659</v>
      </c>
    </row>
    <row r="83" spans="2:3" x14ac:dyDescent="0.2">
      <c r="B83" s="94" t="s">
        <v>660</v>
      </c>
      <c r="C83" s="24" t="s">
        <v>661</v>
      </c>
    </row>
    <row r="84" spans="2:3" x14ac:dyDescent="0.2">
      <c r="B84" s="94"/>
      <c r="C84" s="24" t="s">
        <v>662</v>
      </c>
    </row>
    <row r="85" spans="2:3" x14ac:dyDescent="0.2">
      <c r="B85" s="94"/>
      <c r="C85" s="24" t="s">
        <v>663</v>
      </c>
    </row>
    <row r="86" spans="2:3" x14ac:dyDescent="0.2">
      <c r="B86" s="94"/>
      <c r="C86" s="24" t="s">
        <v>664</v>
      </c>
    </row>
    <row r="87" spans="2:3" x14ac:dyDescent="0.2">
      <c r="B87" s="94"/>
      <c r="C87" s="24" t="s">
        <v>665</v>
      </c>
    </row>
    <row r="88" spans="2:3" x14ac:dyDescent="0.2">
      <c r="B88" s="94"/>
      <c r="C88" s="24" t="s">
        <v>666</v>
      </c>
    </row>
    <row r="89" spans="2:3" x14ac:dyDescent="0.2">
      <c r="B89" s="23" t="s">
        <v>667</v>
      </c>
      <c r="C89" s="24" t="s">
        <v>668</v>
      </c>
    </row>
    <row r="90" spans="2:3" x14ac:dyDescent="0.2">
      <c r="B90" s="94" t="s">
        <v>669</v>
      </c>
      <c r="C90" s="24" t="s">
        <v>670</v>
      </c>
    </row>
    <row r="91" spans="2:3" x14ac:dyDescent="0.2">
      <c r="B91" s="94"/>
      <c r="C91" s="24" t="s">
        <v>671</v>
      </c>
    </row>
    <row r="92" spans="2:3" x14ac:dyDescent="0.2">
      <c r="B92" s="94"/>
      <c r="C92" s="24" t="s">
        <v>672</v>
      </c>
    </row>
    <row r="93" spans="2:3" x14ac:dyDescent="0.2">
      <c r="B93" s="94"/>
      <c r="C93" s="24" t="s">
        <v>673</v>
      </c>
    </row>
    <row r="94" spans="2:3" x14ac:dyDescent="0.2">
      <c r="B94" s="95" t="s">
        <v>674</v>
      </c>
      <c r="C94" s="24" t="s">
        <v>675</v>
      </c>
    </row>
    <row r="95" spans="2:3" x14ac:dyDescent="0.2">
      <c r="B95" s="96"/>
      <c r="C95" s="24" t="s">
        <v>676</v>
      </c>
    </row>
    <row r="96" spans="2:3" x14ac:dyDescent="0.2">
      <c r="B96" s="96"/>
      <c r="C96" s="24" t="s">
        <v>677</v>
      </c>
    </row>
    <row r="97" spans="2:3" x14ac:dyDescent="0.2">
      <c r="B97" s="96"/>
      <c r="C97" s="24" t="s">
        <v>678</v>
      </c>
    </row>
    <row r="98" spans="2:3" x14ac:dyDescent="0.2">
      <c r="B98" s="96"/>
      <c r="C98" s="24" t="s">
        <v>679</v>
      </c>
    </row>
    <row r="99" spans="2:3" x14ac:dyDescent="0.2">
      <c r="B99" s="96"/>
      <c r="C99" s="24" t="s">
        <v>680</v>
      </c>
    </row>
    <row r="100" spans="2:3" x14ac:dyDescent="0.2">
      <c r="B100" s="97"/>
      <c r="C100" s="24" t="s">
        <v>681</v>
      </c>
    </row>
    <row r="101" spans="2:3" x14ac:dyDescent="0.2">
      <c r="B101" s="94" t="s">
        <v>682</v>
      </c>
      <c r="C101" s="24" t="s">
        <v>683</v>
      </c>
    </row>
    <row r="102" spans="2:3" x14ac:dyDescent="0.2">
      <c r="B102" s="94"/>
      <c r="C102" s="24" t="s">
        <v>684</v>
      </c>
    </row>
    <row r="103" spans="2:3" x14ac:dyDescent="0.2">
      <c r="B103" s="94"/>
      <c r="C103" s="24" t="s">
        <v>685</v>
      </c>
    </row>
    <row r="104" spans="2:3" x14ac:dyDescent="0.2">
      <c r="B104" s="94"/>
      <c r="C104" s="24" t="s">
        <v>686</v>
      </c>
    </row>
    <row r="105" spans="2:3" ht="24" x14ac:dyDescent="0.2">
      <c r="B105" s="23" t="s">
        <v>687</v>
      </c>
      <c r="C105" s="24" t="s">
        <v>688</v>
      </c>
    </row>
    <row r="140" spans="2:2" x14ac:dyDescent="0.2">
      <c r="B140" s="42"/>
    </row>
    <row r="141" spans="2:2" x14ac:dyDescent="0.2">
      <c r="B141" s="42"/>
    </row>
  </sheetData>
  <mergeCells count="19">
    <mergeCell ref="B55:B58"/>
    <mergeCell ref="B2:B3"/>
    <mergeCell ref="C2:C3"/>
    <mergeCell ref="B4:B8"/>
    <mergeCell ref="B9:B13"/>
    <mergeCell ref="B14:B18"/>
    <mergeCell ref="B19:B23"/>
    <mergeCell ref="B24:B29"/>
    <mergeCell ref="B30:B33"/>
    <mergeCell ref="B34:B36"/>
    <mergeCell ref="B37:B43"/>
    <mergeCell ref="B44:B54"/>
    <mergeCell ref="B101:B104"/>
    <mergeCell ref="B59:B67"/>
    <mergeCell ref="B68:B73"/>
    <mergeCell ref="B74:B82"/>
    <mergeCell ref="B83:B88"/>
    <mergeCell ref="B90:B93"/>
    <mergeCell ref="B94:B100"/>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B9618-0821-4B82-85CC-EA363ADED706}">
  <dimension ref="A2:D50"/>
  <sheetViews>
    <sheetView topLeftCell="A3" zoomScaleNormal="60" workbookViewId="0">
      <selection activeCell="A47" sqref="A47"/>
    </sheetView>
  </sheetViews>
  <sheetFormatPr baseColWidth="10" defaultColWidth="8.83203125" defaultRowHeight="15" x14ac:dyDescent="0.2"/>
  <cols>
    <col min="2" max="2" width="88.33203125" bestFit="1" customWidth="1"/>
    <col min="3" max="3" width="38" bestFit="1" customWidth="1"/>
    <col min="4" max="4" width="16" customWidth="1"/>
    <col min="5" max="5" width="34.33203125" bestFit="1" customWidth="1"/>
  </cols>
  <sheetData>
    <row r="2" spans="1:4" x14ac:dyDescent="0.2">
      <c r="B2" s="43" t="s">
        <v>2</v>
      </c>
      <c r="C2" t="s">
        <v>689</v>
      </c>
    </row>
    <row r="3" spans="1:4" x14ac:dyDescent="0.2">
      <c r="A3">
        <v>1</v>
      </c>
      <c r="B3" t="s">
        <v>284</v>
      </c>
      <c r="C3" s="103">
        <v>1</v>
      </c>
    </row>
    <row r="4" spans="1:4" x14ac:dyDescent="0.2">
      <c r="B4" t="s">
        <v>308</v>
      </c>
      <c r="C4" s="103">
        <v>1</v>
      </c>
    </row>
    <row r="5" spans="1:4" x14ac:dyDescent="0.2">
      <c r="B5" t="s">
        <v>300</v>
      </c>
      <c r="C5" s="103">
        <v>1</v>
      </c>
    </row>
    <row r="6" spans="1:4" x14ac:dyDescent="0.2">
      <c r="B6" t="s">
        <v>290</v>
      </c>
      <c r="C6" s="103">
        <v>1</v>
      </c>
    </row>
    <row r="7" spans="1:4" x14ac:dyDescent="0.2">
      <c r="B7" t="s">
        <v>296</v>
      </c>
      <c r="C7" s="103">
        <v>1</v>
      </c>
    </row>
    <row r="8" spans="1:4" x14ac:dyDescent="0.2">
      <c r="B8" t="s">
        <v>303</v>
      </c>
      <c r="C8" s="103">
        <v>1</v>
      </c>
    </row>
    <row r="9" spans="1:4" x14ac:dyDescent="0.2">
      <c r="B9" t="s">
        <v>279</v>
      </c>
      <c r="C9" s="103">
        <v>1</v>
      </c>
    </row>
    <row r="10" spans="1:4" x14ac:dyDescent="0.2">
      <c r="B10" t="s">
        <v>313</v>
      </c>
      <c r="C10" s="103">
        <v>1</v>
      </c>
      <c r="D10">
        <f>SUM(C3:C10)</f>
        <v>8</v>
      </c>
    </row>
    <row r="11" spans="1:4" x14ac:dyDescent="0.2">
      <c r="B11" t="s">
        <v>690</v>
      </c>
      <c r="C11" s="103"/>
    </row>
    <row r="12" spans="1:4" x14ac:dyDescent="0.2">
      <c r="A12">
        <v>2</v>
      </c>
      <c r="B12" t="s">
        <v>194</v>
      </c>
      <c r="C12" s="103">
        <v>1</v>
      </c>
      <c r="D12">
        <f>GETPIVOTDATA("Nombre del espacio de participación",$B$2,"Nombre del espacio de participación","1° Mesa técnica de Evaluación Formativa: Quiero Ser, Quiero Saber")</f>
        <v>1</v>
      </c>
    </row>
    <row r="13" spans="1:4" x14ac:dyDescent="0.2">
      <c r="A13">
        <v>3</v>
      </c>
      <c r="B13" t="s">
        <v>244</v>
      </c>
      <c r="C13" s="173">
        <v>1</v>
      </c>
      <c r="D13">
        <f>SUM(C13:C14)</f>
        <v>2</v>
      </c>
    </row>
    <row r="14" spans="1:4" x14ac:dyDescent="0.2">
      <c r="B14" t="s">
        <v>241</v>
      </c>
      <c r="C14" s="173">
        <v>1</v>
      </c>
    </row>
    <row r="15" spans="1:4" x14ac:dyDescent="0.2">
      <c r="A15">
        <v>4</v>
      </c>
      <c r="B15" t="s">
        <v>97</v>
      </c>
      <c r="C15" s="103">
        <v>1</v>
      </c>
      <c r="D15">
        <f>GETPIVOTDATA("Nombre del espacio de participación",$B$2,"Nombre del espacio de participación","Convocatoria ICT Training forColombian Teachers Corea 2024")</f>
        <v>1</v>
      </c>
    </row>
    <row r="16" spans="1:4" x14ac:dyDescent="0.2">
      <c r="A16">
        <v>5</v>
      </c>
      <c r="B16" t="s">
        <v>108</v>
      </c>
      <c r="C16" s="103">
        <v>1</v>
      </c>
      <c r="D16">
        <f>GETPIVOTDATA("Nombre del espacio de participación",$B$2,"Nombre del espacio de participación","Curso en ciberseguridad para mujeres")</f>
        <v>1</v>
      </c>
    </row>
    <row r="17" spans="1:4" x14ac:dyDescent="0.2">
      <c r="A17">
        <v>6</v>
      </c>
      <c r="B17" t="s">
        <v>87</v>
      </c>
      <c r="C17" s="103">
        <v>1</v>
      </c>
      <c r="D17">
        <f>GETPIVOTDATA("Nombre del espacio de participación",$B$2,"Nombre del espacio de participación","Diálogo con regiones - universalización de la educación")</f>
        <v>1</v>
      </c>
    </row>
    <row r="18" spans="1:4" x14ac:dyDescent="0.2">
      <c r="A18">
        <v>7</v>
      </c>
      <c r="B18" t="s">
        <v>159</v>
      </c>
      <c r="C18" s="103">
        <v>1</v>
      </c>
      <c r="D18">
        <f>GETPIVOTDATA("Nombre del espacio de participación",$B$2,"Nombre del espacio de participación","Diálogo de Saberes Comité Técnico Nacional de Educación en el Océano ")</f>
        <v>1</v>
      </c>
    </row>
    <row r="19" spans="1:4" x14ac:dyDescent="0.2">
      <c r="A19">
        <v>8</v>
      </c>
      <c r="B19" t="s">
        <v>79</v>
      </c>
      <c r="C19" s="103">
        <v>1</v>
      </c>
      <c r="D19">
        <f>GETPIVOTDATA("Nombre del espacio de participación",$B$2,"Nombre del espacio de participación","Encuentro Intercambio de saberes Grupos étnicos (diseño e implementación)")</f>
        <v>1</v>
      </c>
    </row>
    <row r="20" spans="1:4" x14ac:dyDescent="0.2">
      <c r="A20">
        <v>9</v>
      </c>
      <c r="B20" t="s">
        <v>71</v>
      </c>
      <c r="C20" s="103">
        <v>1</v>
      </c>
      <c r="D20">
        <f>GETPIVOTDATA("Nombre del espacio de participación",$B$2,"Nombre del espacio de participación","Encuentro Nacional de Líderes de Educación Inicial")</f>
        <v>1</v>
      </c>
    </row>
    <row r="21" spans="1:4" x14ac:dyDescent="0.2">
      <c r="A21">
        <v>10</v>
      </c>
      <c r="B21" t="s">
        <v>61</v>
      </c>
      <c r="C21" s="103">
        <v>3</v>
      </c>
      <c r="D21">
        <f>GETPIVOTDATA("Nombre del espacio de participación",$B$2,"Nombre del espacio de participación","Encuentro Nacional de Líderes de Inspección y Vigilancia")</f>
        <v>3</v>
      </c>
    </row>
    <row r="22" spans="1:4" x14ac:dyDescent="0.2">
      <c r="A22">
        <v>11</v>
      </c>
      <c r="B22" t="s">
        <v>52</v>
      </c>
      <c r="C22" s="103">
        <v>1</v>
      </c>
      <c r="D22">
        <f t="shared" ref="D15:D22" si="0">GETPIVOTDATA("Nombre del espacio de participación",$B$2,"Nombre del espacio de participación","Componentes de la Jornada Única")</f>
        <v>1</v>
      </c>
    </row>
    <row r="23" spans="1:4" ht="16" customHeight="1" x14ac:dyDescent="0.2">
      <c r="A23">
        <v>12</v>
      </c>
      <c r="B23" t="s">
        <v>214</v>
      </c>
      <c r="C23" s="173">
        <v>1</v>
      </c>
    </row>
    <row r="24" spans="1:4" x14ac:dyDescent="0.2">
      <c r="B24" t="s">
        <v>219</v>
      </c>
      <c r="C24" s="173">
        <v>1</v>
      </c>
    </row>
    <row r="25" spans="1:4" x14ac:dyDescent="0.2">
      <c r="B25" t="s">
        <v>222</v>
      </c>
      <c r="C25" s="173">
        <v>1</v>
      </c>
      <c r="D25">
        <f>SUM(C23:C25)</f>
        <v>3</v>
      </c>
    </row>
    <row r="26" spans="1:4" x14ac:dyDescent="0.2">
      <c r="A26">
        <v>13</v>
      </c>
      <c r="B26" t="s">
        <v>332</v>
      </c>
      <c r="C26" s="171">
        <v>1</v>
      </c>
      <c r="D26" s="172">
        <v>8</v>
      </c>
    </row>
    <row r="27" spans="1:4" x14ac:dyDescent="0.2">
      <c r="A27">
        <v>14</v>
      </c>
      <c r="B27" t="s">
        <v>114</v>
      </c>
      <c r="C27" s="103">
        <v>1</v>
      </c>
      <c r="D27">
        <f>GETPIVOTDATA("Nombre del espacio de participación",$B$2,"Nombre del espacio de participación","Estrategia MEN Territorio Creativo")</f>
        <v>1</v>
      </c>
    </row>
    <row r="28" spans="1:4" x14ac:dyDescent="0.2">
      <c r="A28">
        <v>15</v>
      </c>
      <c r="B28" t="s">
        <v>150</v>
      </c>
      <c r="C28" s="103">
        <v>2</v>
      </c>
      <c r="D28">
        <f>GETPIVOTDATA("Nombre del espacio de participación",$B$2,"Nombre del espacio de participación","Ferias de Nacional Servicio ")</f>
        <v>2</v>
      </c>
    </row>
    <row r="29" spans="1:4" x14ac:dyDescent="0.2">
      <c r="A29">
        <v>16</v>
      </c>
      <c r="B29" t="s">
        <v>226</v>
      </c>
      <c r="C29" s="103">
        <v>1</v>
      </c>
      <c r="D29">
        <f>GETPIVOTDATA("Nombre del espacio de participación",$B$2,"Nombre del espacio de participación","Foro Educativo Nacional FEN2024")</f>
        <v>1</v>
      </c>
    </row>
    <row r="30" spans="1:4" x14ac:dyDescent="0.2">
      <c r="A30">
        <v>17</v>
      </c>
      <c r="B30" t="s">
        <v>41</v>
      </c>
      <c r="C30" s="103">
        <v>2</v>
      </c>
      <c r="D30">
        <f>GETPIVOTDATA("Nombre del espacio de participación",$B$2,"Nombre del espacio de participación","Grupos Focales trámites")</f>
        <v>2</v>
      </c>
    </row>
    <row r="31" spans="1:4" x14ac:dyDescent="0.2">
      <c r="A31">
        <v>18</v>
      </c>
      <c r="B31" t="s">
        <v>238</v>
      </c>
      <c r="C31" s="103">
        <v>1</v>
      </c>
      <c r="D31">
        <f>GETPIVOTDATA("Nombre del espacio de participación",$B$2,"Nombre del espacio de participación","Jornada Única y Jornada Escolar Complementaria")</f>
        <v>1</v>
      </c>
    </row>
    <row r="32" spans="1:4" x14ac:dyDescent="0.2">
      <c r="A32">
        <v>19</v>
      </c>
      <c r="B32" t="s">
        <v>165</v>
      </c>
      <c r="C32" s="103">
        <v>1</v>
      </c>
      <c r="D32">
        <f>GETPIVOTDATA("Nombre del espacio de participación",$B$2,"Nombre del espacio de participación","Mesa Académica Actualización Curricular Ciencias Sociales ")</f>
        <v>1</v>
      </c>
    </row>
    <row r="33" spans="1:4" x14ac:dyDescent="0.2">
      <c r="A33">
        <v>20</v>
      </c>
      <c r="B33" t="s">
        <v>200</v>
      </c>
      <c r="C33" s="103">
        <v>1</v>
      </c>
      <c r="D33">
        <f>GETPIVOTDATA("Nombre del espacio de participación",$B$2,"Nombre del espacio de participación","Mesa de actualización curricular - Ley 2170")</f>
        <v>1</v>
      </c>
    </row>
    <row r="34" spans="1:4" x14ac:dyDescent="0.2">
      <c r="A34">
        <v>21</v>
      </c>
      <c r="B34" t="s">
        <v>124</v>
      </c>
      <c r="C34" s="103">
        <v>30</v>
      </c>
      <c r="D34">
        <f>GETPIVOTDATA("Nombre del espacio de participación",$B$2,"Nombre del espacio de participación","Mesa Territorial para la construcción colectiva de Lineamientos Curriculares para la Formación Integral")</f>
        <v>30</v>
      </c>
    </row>
    <row r="35" spans="1:4" x14ac:dyDescent="0.2">
      <c r="B35" t="s">
        <v>317</v>
      </c>
      <c r="C35" s="173">
        <v>1</v>
      </c>
    </row>
    <row r="36" spans="1:4" x14ac:dyDescent="0.2">
      <c r="B36" t="s">
        <v>322</v>
      </c>
      <c r="C36" s="173">
        <v>1</v>
      </c>
    </row>
    <row r="37" spans="1:4" x14ac:dyDescent="0.2">
      <c r="B37" t="s">
        <v>261</v>
      </c>
      <c r="C37" s="173">
        <v>1</v>
      </c>
    </row>
    <row r="38" spans="1:4" x14ac:dyDescent="0.2">
      <c r="B38" t="s">
        <v>276</v>
      </c>
      <c r="C38" s="173">
        <v>1</v>
      </c>
    </row>
    <row r="39" spans="1:4" x14ac:dyDescent="0.2">
      <c r="B39" t="s">
        <v>272</v>
      </c>
      <c r="C39" s="173">
        <v>1</v>
      </c>
    </row>
    <row r="40" spans="1:4" x14ac:dyDescent="0.2">
      <c r="B40" t="s">
        <v>326</v>
      </c>
      <c r="C40" s="173">
        <v>1</v>
      </c>
    </row>
    <row r="41" spans="1:4" x14ac:dyDescent="0.2">
      <c r="B41" t="s">
        <v>266</v>
      </c>
      <c r="C41" s="173">
        <v>1</v>
      </c>
    </row>
    <row r="42" spans="1:4" x14ac:dyDescent="0.2">
      <c r="B42" t="s">
        <v>248</v>
      </c>
      <c r="C42" s="173">
        <v>1</v>
      </c>
    </row>
    <row r="43" spans="1:4" x14ac:dyDescent="0.2">
      <c r="B43" t="s">
        <v>270</v>
      </c>
      <c r="C43" s="173">
        <v>1</v>
      </c>
    </row>
    <row r="44" spans="1:4" x14ac:dyDescent="0.2">
      <c r="B44" t="s">
        <v>258</v>
      </c>
      <c r="C44" s="173">
        <v>1</v>
      </c>
      <c r="D44">
        <f>SUM(C35:C44)</f>
        <v>10</v>
      </c>
    </row>
    <row r="45" spans="1:4" x14ac:dyDescent="0.2">
      <c r="A45">
        <v>22</v>
      </c>
      <c r="B45" t="s">
        <v>231</v>
      </c>
      <c r="C45" s="103">
        <v>1</v>
      </c>
      <c r="D45">
        <f>GETPIVOTDATA("Nombre del espacio de participación",$B$2,"Nombre del espacio de participación","Ofertas Centros de Interés para la Formación Integral")</f>
        <v>1</v>
      </c>
    </row>
    <row r="46" spans="1:4" x14ac:dyDescent="0.2">
      <c r="A46">
        <v>23</v>
      </c>
      <c r="B46" t="s">
        <v>31</v>
      </c>
      <c r="C46" s="103">
        <v>1</v>
      </c>
      <c r="D46">
        <f>GETPIVOTDATA("Nombre del espacio de participación",$B$2,"Nombre del espacio de participación","Retos de innovación")</f>
        <v>1</v>
      </c>
    </row>
    <row r="47" spans="1:4" x14ac:dyDescent="0.2">
      <c r="A47">
        <v>24</v>
      </c>
      <c r="B47" t="s">
        <v>188</v>
      </c>
      <c r="C47" s="103">
        <v>1</v>
      </c>
      <c r="D47">
        <f>GETPIVOTDATA("Nombre del espacio de participación",$B$2,"Nombre del espacio de participación","Seminario Internacional de Formación Integral")</f>
        <v>1</v>
      </c>
    </row>
    <row r="48" spans="1:4" x14ac:dyDescent="0.2">
      <c r="B48" t="s">
        <v>691</v>
      </c>
      <c r="C48" s="103">
        <v>77</v>
      </c>
      <c r="D48">
        <f>SUM(D3:D47)</f>
        <v>84</v>
      </c>
    </row>
    <row r="49" spans="3:4" x14ac:dyDescent="0.2">
      <c r="C49" s="103">
        <v>7</v>
      </c>
      <c r="D49">
        <f>Hoja3!D24</f>
        <v>38</v>
      </c>
    </row>
    <row r="50" spans="3:4" x14ac:dyDescent="0.2">
      <c r="C50">
        <f>GETPIVOTDATA("Nombre del espacio de participación",$B$2)+C49</f>
        <v>84</v>
      </c>
      <c r="D50" s="207">
        <f>D48+D49</f>
        <v>122</v>
      </c>
    </row>
  </sheetData>
  <sortState xmlns:xlrd2="http://schemas.microsoft.com/office/spreadsheetml/2017/richdata2" ref="B2:C48">
    <sortCondition ref="B3"/>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7EC67-3CB4-40C8-BA6E-7110385F1DEF}">
  <dimension ref="A3:D24"/>
  <sheetViews>
    <sheetView zoomScale="110" zoomScaleNormal="110" workbookViewId="0">
      <selection activeCell="A47" sqref="A47"/>
    </sheetView>
  </sheetViews>
  <sheetFormatPr baseColWidth="10" defaultColWidth="11.5" defaultRowHeight="15" x14ac:dyDescent="0.2"/>
  <cols>
    <col min="1" max="1" width="7.5" customWidth="1"/>
    <col min="2" max="2" width="107.33203125" bestFit="1" customWidth="1"/>
    <col min="3" max="3" width="42.33203125" bestFit="1" customWidth="1"/>
  </cols>
  <sheetData>
    <row r="3" spans="1:4" x14ac:dyDescent="0.2">
      <c r="B3" s="43" t="s">
        <v>692</v>
      </c>
      <c r="C3" t="s">
        <v>693</v>
      </c>
    </row>
    <row r="4" spans="1:4" x14ac:dyDescent="0.2">
      <c r="A4">
        <v>1</v>
      </c>
      <c r="B4" s="50" t="s">
        <v>542</v>
      </c>
      <c r="C4" s="103">
        <v>1</v>
      </c>
    </row>
    <row r="5" spans="1:4" x14ac:dyDescent="0.2">
      <c r="A5">
        <v>2</v>
      </c>
      <c r="B5" s="50" t="s">
        <v>516</v>
      </c>
      <c r="C5" s="103">
        <v>1</v>
      </c>
      <c r="D5">
        <v>3</v>
      </c>
    </row>
    <row r="6" spans="1:4" x14ac:dyDescent="0.2">
      <c r="A6">
        <v>3</v>
      </c>
      <c r="B6" s="50" t="s">
        <v>474</v>
      </c>
      <c r="C6" s="103">
        <v>5</v>
      </c>
    </row>
    <row r="7" spans="1:4" x14ac:dyDescent="0.2">
      <c r="A7">
        <v>4</v>
      </c>
      <c r="B7" s="50" t="s">
        <v>505</v>
      </c>
      <c r="C7" s="103">
        <v>1</v>
      </c>
    </row>
    <row r="8" spans="1:4" x14ac:dyDescent="0.2">
      <c r="A8">
        <v>5</v>
      </c>
      <c r="B8" s="50" t="s">
        <v>506</v>
      </c>
      <c r="C8" s="103">
        <v>1</v>
      </c>
    </row>
    <row r="9" spans="1:4" x14ac:dyDescent="0.2">
      <c r="A9">
        <v>6</v>
      </c>
      <c r="B9" s="50" t="s">
        <v>465</v>
      </c>
      <c r="C9" s="103">
        <v>3</v>
      </c>
    </row>
    <row r="10" spans="1:4" x14ac:dyDescent="0.2">
      <c r="A10">
        <v>7</v>
      </c>
      <c r="B10" s="50" t="s">
        <v>447</v>
      </c>
      <c r="C10" s="103">
        <v>4</v>
      </c>
    </row>
    <row r="11" spans="1:4" x14ac:dyDescent="0.2">
      <c r="A11">
        <v>8</v>
      </c>
      <c r="B11" s="50" t="s">
        <v>534</v>
      </c>
      <c r="C11" s="103">
        <v>1</v>
      </c>
    </row>
    <row r="12" spans="1:4" x14ac:dyDescent="0.2">
      <c r="A12">
        <v>9</v>
      </c>
      <c r="B12" s="50" t="s">
        <v>495</v>
      </c>
      <c r="C12" s="103">
        <v>1</v>
      </c>
    </row>
    <row r="13" spans="1:4" x14ac:dyDescent="0.2">
      <c r="A13">
        <v>10</v>
      </c>
      <c r="B13" s="50" t="s">
        <v>556</v>
      </c>
      <c r="C13" s="103">
        <v>1</v>
      </c>
    </row>
    <row r="14" spans="1:4" x14ac:dyDescent="0.2">
      <c r="A14">
        <v>11</v>
      </c>
      <c r="B14" s="50" t="s">
        <v>550</v>
      </c>
      <c r="C14" s="103">
        <v>1</v>
      </c>
    </row>
    <row r="15" spans="1:4" x14ac:dyDescent="0.2">
      <c r="A15">
        <v>12</v>
      </c>
      <c r="B15" s="50" t="s">
        <v>532</v>
      </c>
      <c r="C15" s="103">
        <v>1</v>
      </c>
    </row>
    <row r="16" spans="1:4" x14ac:dyDescent="0.2">
      <c r="A16">
        <v>13</v>
      </c>
      <c r="B16" s="50" t="s">
        <v>522</v>
      </c>
      <c r="C16" s="103">
        <v>1</v>
      </c>
    </row>
    <row r="17" spans="1:4" x14ac:dyDescent="0.2">
      <c r="A17">
        <v>14</v>
      </c>
      <c r="B17" s="50" t="s">
        <v>487</v>
      </c>
      <c r="C17" s="103">
        <v>1</v>
      </c>
      <c r="D17">
        <v>2</v>
      </c>
    </row>
    <row r="18" spans="1:4" x14ac:dyDescent="0.2">
      <c r="A18">
        <v>15</v>
      </c>
      <c r="B18" s="50" t="s">
        <v>480</v>
      </c>
      <c r="C18" s="103">
        <v>1</v>
      </c>
    </row>
    <row r="19" spans="1:4" x14ac:dyDescent="0.2">
      <c r="A19">
        <v>16</v>
      </c>
      <c r="B19" s="50" t="s">
        <v>561</v>
      </c>
      <c r="C19" s="103">
        <v>1</v>
      </c>
    </row>
    <row r="20" spans="1:4" x14ac:dyDescent="0.2">
      <c r="B20" s="50" t="s">
        <v>418</v>
      </c>
      <c r="C20" s="103">
        <v>1</v>
      </c>
    </row>
    <row r="21" spans="1:4" x14ac:dyDescent="0.2">
      <c r="B21" s="50" t="s">
        <v>431</v>
      </c>
      <c r="C21" s="103">
        <v>1</v>
      </c>
    </row>
    <row r="22" spans="1:4" x14ac:dyDescent="0.2">
      <c r="A22">
        <v>17</v>
      </c>
      <c r="B22" s="50" t="s">
        <v>435</v>
      </c>
      <c r="C22" s="103">
        <v>1</v>
      </c>
      <c r="D22">
        <v>5</v>
      </c>
    </row>
    <row r="23" spans="1:4" x14ac:dyDescent="0.2">
      <c r="B23" s="50" t="s">
        <v>691</v>
      </c>
      <c r="C23" s="103">
        <v>28</v>
      </c>
      <c r="D23">
        <v>28</v>
      </c>
    </row>
    <row r="24" spans="1:4" x14ac:dyDescent="0.2">
      <c r="D24">
        <f>SUM(D4:D23)</f>
        <v>38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A8CDE-9FC5-445F-8973-3CD8277CECC9}">
  <dimension ref="A3:C15"/>
  <sheetViews>
    <sheetView zoomScale="134" zoomScaleNormal="90" workbookViewId="0">
      <selection activeCell="A47" sqref="A47"/>
    </sheetView>
  </sheetViews>
  <sheetFormatPr baseColWidth="10" defaultColWidth="11.5" defaultRowHeight="12.75" customHeight="1" x14ac:dyDescent="0.2"/>
  <cols>
    <col min="1" max="1" width="61.33203125" customWidth="1"/>
    <col min="2" max="3" width="16.5" customWidth="1"/>
  </cols>
  <sheetData>
    <row r="3" spans="1:3" ht="12.75" customHeight="1" x14ac:dyDescent="0.2">
      <c r="A3" s="46" t="s">
        <v>1</v>
      </c>
      <c r="B3" s="47" t="s">
        <v>694</v>
      </c>
      <c r="C3" s="47" t="s">
        <v>695</v>
      </c>
    </row>
    <row r="4" spans="1:3" ht="12.75" customHeight="1" x14ac:dyDescent="0.2">
      <c r="A4" s="44" t="s">
        <v>247</v>
      </c>
      <c r="B4" s="45">
        <v>18</v>
      </c>
      <c r="C4" s="45"/>
    </row>
    <row r="5" spans="1:3" ht="12.75" customHeight="1" x14ac:dyDescent="0.2">
      <c r="A5" s="44" t="s">
        <v>70</v>
      </c>
      <c r="B5" s="45">
        <v>3</v>
      </c>
      <c r="C5" s="45">
        <v>2</v>
      </c>
    </row>
    <row r="6" spans="1:3" ht="12.75" customHeight="1" x14ac:dyDescent="0.2">
      <c r="A6" s="44" t="s">
        <v>96</v>
      </c>
      <c r="B6" s="45">
        <v>3</v>
      </c>
      <c r="C6" s="45"/>
    </row>
    <row r="7" spans="1:3" ht="12.75" customHeight="1" x14ac:dyDescent="0.2">
      <c r="A7" s="44" t="s">
        <v>40</v>
      </c>
      <c r="B7" s="45">
        <v>3</v>
      </c>
      <c r="C7" s="45"/>
    </row>
    <row r="8" spans="1:3" ht="12.75" customHeight="1" x14ac:dyDescent="0.2">
      <c r="A8" s="44" t="s">
        <v>92</v>
      </c>
      <c r="B8" s="45">
        <v>1</v>
      </c>
      <c r="C8" s="45">
        <v>1</v>
      </c>
    </row>
    <row r="9" spans="1:3" ht="12.75" customHeight="1" x14ac:dyDescent="0.2">
      <c r="A9" s="44" t="s">
        <v>51</v>
      </c>
      <c r="B9" s="45">
        <v>8</v>
      </c>
      <c r="C9" s="45">
        <v>1</v>
      </c>
    </row>
    <row r="10" spans="1:3" ht="12.75" customHeight="1" x14ac:dyDescent="0.2">
      <c r="A10" s="44" t="s">
        <v>120</v>
      </c>
      <c r="B10" s="45">
        <v>1</v>
      </c>
      <c r="C10" s="45">
        <v>1</v>
      </c>
    </row>
    <row r="11" spans="1:3" ht="12.75" customHeight="1" x14ac:dyDescent="0.2">
      <c r="A11" s="44" t="s">
        <v>20</v>
      </c>
      <c r="B11" s="45">
        <v>2</v>
      </c>
      <c r="C11" s="45">
        <v>2</v>
      </c>
    </row>
    <row r="12" spans="1:3" ht="12.75" customHeight="1" x14ac:dyDescent="0.2">
      <c r="A12" s="44" t="s">
        <v>123</v>
      </c>
      <c r="B12" s="45">
        <v>30</v>
      </c>
      <c r="C12" s="45">
        <v>28</v>
      </c>
    </row>
    <row r="13" spans="1:3" ht="12.75" customHeight="1" x14ac:dyDescent="0.2">
      <c r="A13" s="44" t="s">
        <v>149</v>
      </c>
      <c r="B13" s="45">
        <v>2</v>
      </c>
      <c r="C13" s="45"/>
    </row>
    <row r="14" spans="1:3" ht="12.75" customHeight="1" x14ac:dyDescent="0.2">
      <c r="A14" s="44" t="s">
        <v>225</v>
      </c>
      <c r="B14" s="45">
        <v>5</v>
      </c>
      <c r="C14" s="45">
        <v>2</v>
      </c>
    </row>
    <row r="15" spans="1:3" ht="12.75" customHeight="1" x14ac:dyDescent="0.2">
      <c r="A15" s="48" t="s">
        <v>691</v>
      </c>
      <c r="B15" s="49">
        <v>76</v>
      </c>
      <c r="C15" s="49">
        <v>37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b75446a-037d-46ea-8678-ebd114b1570a" xsi:nil="true"/>
    <lcf76f155ced4ddcb4097134ff3c332f xmlns="b8f2da87-34e6-45c6-87c2-9d3f363cd4cb">
      <Terms xmlns="http://schemas.microsoft.com/office/infopath/2007/PartnerControls"/>
    </lcf76f155ced4ddcb4097134ff3c332f>
    <SharedWithUsers xmlns="6b75446a-037d-46ea-8678-ebd114b1570a">
      <UserInfo>
        <DisplayName>Ruth Toro Garcia</DisplayName>
        <AccountId>53</AccountId>
        <AccountType/>
      </UserInfo>
      <UserInfo>
        <DisplayName>Edna Johana Tamayo Hurtado</DisplayName>
        <AccountId>151</AccountId>
        <AccountType/>
      </UserInfo>
      <UserInfo>
        <DisplayName>Luz Angela  Castro Fernandez</DisplayName>
        <AccountId>519</AccountId>
        <AccountType/>
      </UserInfo>
      <UserInfo>
        <DisplayName>Alina Gómez Mejía</DisplayName>
        <AccountId>357</AccountId>
        <AccountType/>
      </UserInfo>
      <UserInfo>
        <DisplayName>Fredy Orlando Rodriguez Rodriguez</DisplayName>
        <AccountId>647</AccountId>
        <AccountType/>
      </UserInfo>
      <UserInfo>
        <DisplayName>Farid Barrera Molina</DisplayName>
        <AccountId>158</AccountId>
        <AccountType/>
      </UserInfo>
      <UserInfo>
        <DisplayName>Alba Rocio Suarez Paez</DisplayName>
        <AccountId>11</AccountId>
        <AccountType/>
      </UserInfo>
      <UserInfo>
        <DisplayName>Luis Enrique Galeano Huepa</DisplayName>
        <AccountId>305</AccountId>
        <AccountType/>
      </UserInfo>
      <UserInfo>
        <DisplayName>Oscar Gustavo Sánchez Jaramillo</DisplayName>
        <AccountId>41</AccountId>
        <AccountType/>
      </UserInfo>
      <UserInfo>
        <DisplayName>Carlos Alberto Pinzón Salcedo</DisplayName>
        <AccountId>673</AccountId>
        <AccountType/>
      </UserInfo>
      <UserInfo>
        <DisplayName>Natalia Hernandez Melo</DisplayName>
        <AccountId>197</AccountId>
        <AccountType/>
      </UserInfo>
      <UserInfo>
        <DisplayName>David Esteban Lastra Romero</DisplayName>
        <AccountId>365</AccountId>
        <AccountType/>
      </UserInfo>
      <UserInfo>
        <DisplayName>Diana Maria Garavito Escobar</DisplayName>
        <AccountId>125</AccountId>
        <AccountType/>
      </UserInfo>
      <UserInfo>
        <DisplayName>Elizabeth Martínez Villarrga</DisplayName>
        <AccountId>101</AccountId>
        <AccountType/>
      </UserInfo>
      <UserInfo>
        <DisplayName>Juan Camilo Caro Daza</DisplayName>
        <AccountId>652</AccountId>
        <AccountType/>
      </UserInfo>
      <UserInfo>
        <DisplayName>Yurlenis Andrea Vera Diettes</DisplayName>
        <AccountId>140</AccountId>
        <AccountType/>
      </UserInfo>
      <UserInfo>
        <DisplayName>Maribel Adriana Aguirre Ramirez</DisplayName>
        <AccountId>280</AccountId>
        <AccountType/>
      </UserInfo>
      <UserInfo>
        <DisplayName>Angela Piedad Arias Gonzalez</DisplayName>
        <AccountId>377</AccountId>
        <AccountType/>
      </UserInfo>
      <UserInfo>
        <DisplayName>luz Andrea Rojas Rodriguez</DisplayName>
        <AccountId>143</AccountId>
        <AccountType/>
      </UserInfo>
      <UserInfo>
        <DisplayName>Maria Alejandra Pastor Cristancho</DisplayName>
        <AccountId>362</AccountId>
        <AccountType/>
      </UserInfo>
      <UserInfo>
        <DisplayName>Edwin Alexander Duque Oliva</DisplayName>
        <AccountId>674</AccountId>
        <AccountType/>
      </UserInfo>
      <UserInfo>
        <DisplayName>Nubia Isabel Molano Neira</DisplayName>
        <AccountId>431</AccountId>
        <AccountType/>
      </UserInfo>
      <UserInfo>
        <DisplayName>Rodrigo Nieto Galvis</DisplayName>
        <AccountId>675</AccountId>
        <AccountType/>
      </UserInfo>
      <UserInfo>
        <DisplayName>Jenny Mabel Valbuena Ariza</DisplayName>
        <AccountId>355</AccountId>
        <AccountType/>
      </UserInfo>
      <UserInfo>
        <DisplayName>Carmen Cecilia Gonzalez Cristancho</DisplayName>
        <AccountId>489</AccountId>
        <AccountType/>
      </UserInfo>
      <UserInfo>
        <DisplayName>Deysi Liliana Urbina Pachon</DisplayName>
        <AccountId>155</AccountId>
        <AccountType/>
      </UserInfo>
      <UserInfo>
        <DisplayName>Olga Lucia Zarate Mantilla</DisplayName>
        <AccountId>645</AccountId>
        <AccountType/>
      </UserInfo>
      <UserInfo>
        <DisplayName>Liliana Trujillo Ayerbe</DisplayName>
        <AccountId>132</AccountId>
        <AccountType/>
      </UserInfo>
      <UserInfo>
        <DisplayName>Sandra Patricia Blanco Baez</DisplayName>
        <AccountId>171</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49980994886DC45B57C0CEB30A68209" ma:contentTypeVersion="15" ma:contentTypeDescription="Crear nuevo documento." ma:contentTypeScope="" ma:versionID="459815f50095693a1ce3d66502e2d218">
  <xsd:schema xmlns:xsd="http://www.w3.org/2001/XMLSchema" xmlns:xs="http://www.w3.org/2001/XMLSchema" xmlns:p="http://schemas.microsoft.com/office/2006/metadata/properties" xmlns:ns2="b8f2da87-34e6-45c6-87c2-9d3f363cd4cb" xmlns:ns3="6b75446a-037d-46ea-8678-ebd114b1570a" targetNamespace="http://schemas.microsoft.com/office/2006/metadata/properties" ma:root="true" ma:fieldsID="3e38dc32e691e3738623b919252e2354" ns2:_="" ns3:_="">
    <xsd:import namespace="b8f2da87-34e6-45c6-87c2-9d3f363cd4cb"/>
    <xsd:import namespace="6b75446a-037d-46ea-8678-ebd114b1570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f2da87-34e6-45c6-87c2-9d3f363cd4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75446a-037d-46ea-8678-ebd114b1570a"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b307306c-ce4b-46d6-bf87-5f29de55ab69}" ma:internalName="TaxCatchAll" ma:showField="CatchAllData" ma:web="6b75446a-037d-46ea-8678-ebd114b1570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BADF8C-CA43-409D-9069-898ECE2719B5}">
  <ds:schemaRefs>
    <ds:schemaRef ds:uri="http://schemas.openxmlformats.org/package/2006/metadata/core-properties"/>
    <ds:schemaRef ds:uri="http://purl.org/dc/terms/"/>
    <ds:schemaRef ds:uri="http://www.w3.org/XML/1998/namespace"/>
    <ds:schemaRef ds:uri="http://purl.org/dc/elements/1.1/"/>
    <ds:schemaRef ds:uri="b8f2da87-34e6-45c6-87c2-9d3f363cd4cb"/>
    <ds:schemaRef ds:uri="6b75446a-037d-46ea-8678-ebd114b1570a"/>
    <ds:schemaRef ds:uri="http://schemas.microsoft.com/office/2006/documentManagement/types"/>
    <ds:schemaRef ds:uri="http://schemas.microsoft.com/office/infopath/2007/PartnerControl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15673CD4-1224-46EA-82C0-FA164E969954}">
  <ds:schemaRefs>
    <ds:schemaRef ds:uri="http://schemas.microsoft.com/sharepoint/v3/contenttype/forms"/>
  </ds:schemaRefs>
</ds:datastoreItem>
</file>

<file path=customXml/itemProps3.xml><?xml version="1.0" encoding="utf-8"?>
<ds:datastoreItem xmlns:ds="http://schemas.openxmlformats.org/officeDocument/2006/customXml" ds:itemID="{3A5C111C-1012-4B87-B38B-0168748681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f2da87-34e6-45c6-87c2-9d3f363cd4cb"/>
    <ds:schemaRef ds:uri="6b75446a-037d-46ea-8678-ebd114b157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Form_RdC Ident_Espacios Part</vt:lpstr>
      <vt:lpstr>Hoja1</vt:lpstr>
      <vt:lpstr>Formulario RdC</vt:lpstr>
      <vt:lpstr>Información Grupos de interés</vt:lpstr>
      <vt:lpstr>Form_RdC Ident_Instancias Part</vt:lpstr>
      <vt:lpstr>Grupos de Valor</vt:lpstr>
      <vt:lpstr>Hoja4</vt:lpstr>
      <vt:lpstr>Hoja3</vt:lpstr>
      <vt:lpstr>Hoja2</vt:lpstr>
      <vt:lpstr>'Form_RdC Ident_Instancias Part'!Área_de_impresión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Paula Rivera Gutierrez</dc:creator>
  <cp:keywords/>
  <dc:description/>
  <cp:lastModifiedBy>Alba Rocio Suarez Paez</cp:lastModifiedBy>
  <cp:revision/>
  <dcterms:created xsi:type="dcterms:W3CDTF">2020-07-09T23:05:12Z</dcterms:created>
  <dcterms:modified xsi:type="dcterms:W3CDTF">2025-01-20T12:58:34Z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0x010100E49980994886DC45B57C0CEB30A68209</vt:lpwstr>
  </property>
  <property fmtid="{D5CDD505-2E9C-101B-9397-08002B2CF9AE}" pid="3" name="xd_ProgID">
    <vt:lpwstr/>
  </property>
  <property fmtid="{D5CDD505-2E9C-101B-9397-08002B2CF9AE}" pid="4" name="MediaServiceImageTags">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MSIP_Label_02f1bf27-0e0c-49cf-b9bd-55b5d676f728_Enabled">
    <vt:lpwstr>true</vt:lpwstr>
  </property>
  <property fmtid="{D5CDD505-2E9C-101B-9397-08002B2CF9AE}" pid="11" name="MSIP_Label_02f1bf27-0e0c-49cf-b9bd-55b5d676f728_SetDate">
    <vt:lpwstr>2023-03-16T01:14:23Z</vt:lpwstr>
  </property>
  <property fmtid="{D5CDD505-2E9C-101B-9397-08002B2CF9AE}" pid="12" name="MSIP_Label_02f1bf27-0e0c-49cf-b9bd-55b5d676f728_Method">
    <vt:lpwstr>Standard</vt:lpwstr>
  </property>
  <property fmtid="{D5CDD505-2E9C-101B-9397-08002B2CF9AE}" pid="13" name="MSIP_Label_02f1bf27-0e0c-49cf-b9bd-55b5d676f728_Name">
    <vt:lpwstr>slNoClasificado</vt:lpwstr>
  </property>
  <property fmtid="{D5CDD505-2E9C-101B-9397-08002B2CF9AE}" pid="14" name="MSIP_Label_02f1bf27-0e0c-49cf-b9bd-55b5d676f728_SiteId">
    <vt:lpwstr>31fcfb3f-8a0b-4ab5-b792-74c9062b9c8e</vt:lpwstr>
  </property>
  <property fmtid="{D5CDD505-2E9C-101B-9397-08002B2CF9AE}" pid="15" name="MSIP_Label_02f1bf27-0e0c-49cf-b9bd-55b5d676f728_ActionId">
    <vt:lpwstr>6f16a3e8-beb8-455a-8c1c-e44f5251bacf</vt:lpwstr>
  </property>
  <property fmtid="{D5CDD505-2E9C-101B-9397-08002B2CF9AE}" pid="16" name="MSIP_Label_02f1bf27-0e0c-49cf-b9bd-55b5d676f728_ContentBits">
    <vt:lpwstr>4</vt:lpwstr>
  </property>
</Properties>
</file>