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mineducaciongovco.sharepoint.com/sites/PMI-SEGUIMIENTO/Documentos compartidos/9. OAPF_2020/3. RECURSOS_PAZ/"/>
    </mc:Choice>
  </mc:AlternateContent>
  <xr:revisionPtr revIDLastSave="423" documentId="8_{B287FE94-E935-4930-AC98-300454B30A22}" xr6:coauthVersionLast="45" xr6:coauthVersionMax="45" xr10:uidLastSave="{D6A1366A-B181-4FCE-8B27-0CFB9DFCD5F9}"/>
  <bookViews>
    <workbookView xWindow="-120" yWindow="-120" windowWidth="20730" windowHeight="11160" xr2:uid="{FD951EA7-1DCC-4D0A-9AE5-3EDCC75258B5}"/>
  </bookViews>
  <sheets>
    <sheet name="PEER_MEN" sheetId="1" r:id="rId1"/>
  </sheets>
  <definedNames>
    <definedName name="_xlnm._FilterDatabase" localSheetId="0" hidden="1">PEER_MEN!$B$4:$AG$34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50" i="1" l="1"/>
  <c r="AF52" i="1"/>
  <c r="AF49" i="1" l="1"/>
  <c r="AF19" i="1" l="1"/>
  <c r="AF44" i="1" l="1"/>
  <c r="AF51" i="1" s="1"/>
  <c r="AF33" i="1"/>
  <c r="T31" i="1"/>
  <c r="AF30" i="1"/>
  <c r="T30" i="1"/>
  <c r="AF28" i="1"/>
  <c r="AF26" i="1"/>
  <c r="AF24" i="1"/>
  <c r="T22" i="1"/>
  <c r="AF23" i="1"/>
  <c r="AF21" i="1"/>
  <c r="T19" i="1"/>
  <c r="AF17" i="1"/>
  <c r="AF16" i="1"/>
  <c r="AF15" i="1"/>
  <c r="AF53" i="1" s="1"/>
  <c r="AF11" i="1"/>
  <c r="AF9" i="1"/>
  <c r="S9" i="1"/>
  <c r="T9" i="1" s="1"/>
  <c r="AF7" i="1"/>
  <c r="AF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Erika Vanesa Enriquez Chacon</author>
    <author>tc={D69DBABB-2704-47E9-9673-084E3441CD95}</author>
  </authors>
  <commentList>
    <comment ref="V4" authorId="0" shapeId="0" xr:uid="{B2612BC5-84D5-40FD-9DE8-0F0C0003356C}">
      <text>
        <r>
          <rPr>
            <sz val="9"/>
            <color indexed="81"/>
            <rFont val="Tahoma"/>
            <family val="2"/>
          </rPr>
          <t>Esta asociación con los productos de la MGA puede ser parte de un anexo</t>
        </r>
      </text>
    </comment>
    <comment ref="W4" authorId="0" shapeId="0" xr:uid="{87960252-E27B-487F-A60E-4F58426BDD4E}">
      <text>
        <r>
          <rPr>
            <sz val="9"/>
            <color indexed="81"/>
            <rFont val="Tahoma"/>
            <family val="2"/>
          </rPr>
          <t>Si un producto tiene más de una fuente de financiación, insertar cuantas filas sean necesarias por fuente</t>
        </r>
      </text>
    </comment>
    <comment ref="S11" authorId="1" shapeId="0" xr:uid="{D69DBABB-2704-47E9-9673-084E3441CD95}">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indicador debe finalizar en 2028</t>
      </text>
    </comment>
  </commentList>
</comments>
</file>

<file path=xl/sharedStrings.xml><?xml version="1.0" encoding="utf-8"?>
<sst xmlns="http://schemas.openxmlformats.org/spreadsheetml/2006/main" count="450" uniqueCount="197">
  <si>
    <t>PLAN ESPECIAL DE EDUCACIÓN RURAL</t>
  </si>
  <si>
    <t>MARCO ESTRATÉGICO DEL PMI</t>
  </si>
  <si>
    <t xml:space="preserve">INDICADORES PLAN NACIONAL </t>
  </si>
  <si>
    <t>N°</t>
  </si>
  <si>
    <t>Punto</t>
  </si>
  <si>
    <t>Pilar</t>
  </si>
  <si>
    <t xml:space="preserve">Estrategias </t>
  </si>
  <si>
    <t>Línea de acción</t>
  </si>
  <si>
    <t>Producto</t>
  </si>
  <si>
    <t>Código</t>
  </si>
  <si>
    <t>Indicador</t>
  </si>
  <si>
    <t>Responsable Ejecución</t>
  </si>
  <si>
    <t>Fecha línea base</t>
  </si>
  <si>
    <t xml:space="preserve">Valor línea base </t>
  </si>
  <si>
    <t>Meta 2017</t>
  </si>
  <si>
    <t>Meta 2018</t>
  </si>
  <si>
    <t>Meta 2019</t>
  </si>
  <si>
    <t>Meta 2020</t>
  </si>
  <si>
    <t>Meta 2021</t>
  </si>
  <si>
    <t>Meta 2022</t>
  </si>
  <si>
    <t>Meta 2023-2026</t>
  </si>
  <si>
    <t>Meta 2027 -2031</t>
  </si>
  <si>
    <t xml:space="preserve">Meta Final </t>
  </si>
  <si>
    <t>CÓDIGO PRODUCTO MGA</t>
  </si>
  <si>
    <t>Nombre producto catálogo MGA</t>
  </si>
  <si>
    <t>Fuente</t>
  </si>
  <si>
    <t>Presupuesto 2017</t>
  </si>
  <si>
    <t>Presupuesto 2018</t>
  </si>
  <si>
    <t>Presupuesto 2019</t>
  </si>
  <si>
    <t>Presupuesto 2020</t>
  </si>
  <si>
    <t>Presupuesto 2021</t>
  </si>
  <si>
    <t>Presupuesto 2022</t>
  </si>
  <si>
    <t>Presupuesto 2023 -2026</t>
  </si>
  <si>
    <t>Presupuesto 2027-  2031</t>
  </si>
  <si>
    <t>Total 2019- 2031</t>
  </si>
  <si>
    <t>Supuestos</t>
  </si>
  <si>
    <t xml:space="preserve">1.4. Desarrollo social: EDUCACIÓN RURAL </t>
  </si>
  <si>
    <t xml:space="preserve">1.4.2. Calidad y pertinencia en la educación rural </t>
  </si>
  <si>
    <t xml:space="preserve">1.4.2.3. Incorporación de la formación técnica agropecuaria en la educación media </t>
  </si>
  <si>
    <t>Servicio de educación media articulada con programas de formación técnica agropecuaria</t>
  </si>
  <si>
    <t>A.350</t>
  </si>
  <si>
    <t xml:space="preserve">Porcentaje de territorios definidos en el respectivo plan que cuentan con instituciones de educación media técnica que incorporan la formación técnica agropecuaria en la educación media (décimo y once) </t>
  </si>
  <si>
    <t>Ministerio de Educación Nacional</t>
  </si>
  <si>
    <t>n.a</t>
  </si>
  <si>
    <t>Servicio de asistencia técnica en educación inicial, preescolar, básica y media</t>
  </si>
  <si>
    <t>PGN - Inversión</t>
  </si>
  <si>
    <t>A.350P</t>
  </si>
  <si>
    <t>Porcentaje de municipios priorizados que cuentan con instituciones de educación media técnica que incorporan la formación técnica agropecuaria en la educación media (décimo y once) en municipios PDET</t>
  </si>
  <si>
    <t>1.4.2.2. Calidad y pertinencia de la educación rural</t>
  </si>
  <si>
    <t xml:space="preserve">Servicio de educación flexible con enfoque diferencial para la población rural </t>
  </si>
  <si>
    <t>A.40</t>
  </si>
  <si>
    <t>Porcentaje de instituciones educativas rurales que requieren y cuentan con modelos educativos flexibles implementados</t>
  </si>
  <si>
    <t>Servicio educación formal por modelos educativos flexibles
Servicio de asistencia técnica en educación inicial, preescolar, básica y media</t>
  </si>
  <si>
    <t>N.D</t>
  </si>
  <si>
    <t>A.40P</t>
  </si>
  <si>
    <t>Porcentaje de instituciones educativas rurales  en municipios PDET que requieren y cuentan con modelos educativos flexibles implementados</t>
  </si>
  <si>
    <t>Revisar, actualizar y dotar la canasta educativa de los modelos educativos flexibles implementados.</t>
  </si>
  <si>
    <t>A.42</t>
  </si>
  <si>
    <t>Porcentaje de establecimientos educativos oficiales en zonas rurales con dotación gratuita de material pedagógico (útiles y textos) pertinente</t>
  </si>
  <si>
    <t>A.42P</t>
  </si>
  <si>
    <t>Porcentaje de establecimientos educativos oficiales en zonas rurales de municipios PDET con dotación gratuita de material pedagógico (útiles y textos) pertinente</t>
  </si>
  <si>
    <t>Servicio de alfabetización</t>
  </si>
  <si>
    <t xml:space="preserve">1.4.7. Eliminación del analfabetismo </t>
  </si>
  <si>
    <t>1.4.7.1. Implementación de un programa especial para la eliminación del analfabetismo rural</t>
  </si>
  <si>
    <t>Servicio especial de alfabetización prestado en zonas rurales</t>
  </si>
  <si>
    <t>A.64</t>
  </si>
  <si>
    <t>Personas mayores de 15 años alfabetizadas en las zonas rurales</t>
  </si>
  <si>
    <t>A.64P</t>
  </si>
  <si>
    <t>Personas mayores de 15 años alfabetizadas en las zonas rurales de municipios PDET</t>
  </si>
  <si>
    <t>Ministerio de Educación Nacional / ICETEX</t>
  </si>
  <si>
    <t>A.447</t>
  </si>
  <si>
    <t xml:space="preserve">Tasa de analfabetismo rural </t>
  </si>
  <si>
    <t>A.MT.4</t>
  </si>
  <si>
    <t xml:space="preserve">Erradicación del analfabetismo rural </t>
  </si>
  <si>
    <t xml:space="preserve">Fortalecimiento de residencias escolares </t>
  </si>
  <si>
    <t xml:space="preserve">Nuevo </t>
  </si>
  <si>
    <t xml:space="preserve">Porcentaje de residencias escolares fortalecidas y cualificadas en el servicio educativo.	</t>
  </si>
  <si>
    <t>SGP</t>
  </si>
  <si>
    <t>1.4.2. Cobertura de educación rural para preescolar, basica y media</t>
  </si>
  <si>
    <t>1.4.2.2. La construcción, reconstrucción, mejoramiento y adecuación de la infraestructura educativa rural, incluyendo la disponibilidad y permanencia de personal docente calificado y el acceso a tecnologías de información</t>
  </si>
  <si>
    <t>Realizar y diseñar los concursos para docentes</t>
  </si>
  <si>
    <t>A.45</t>
  </si>
  <si>
    <t>Porcentaje de provisión de vacantes definitivas ofertadas a través de concursos diseñados para territorios definidos en el respectivo plan</t>
  </si>
  <si>
    <t>El valor corresponde a los recursos que las ETC que conformarán el proceso de selección deberán transferir a la Comisión Nacional del Servicio Civil -CNSC de manera preliminar, por concepto de 10.600 vacantes ofertadas. Los procesos de selección para proveer directivos docentes y docentes al sistema especial de carrera docente son financiados con dos fuentes que corresponden a la venta de derechos de participación, la cual aporta entre un 40% y un 50% y el valor restante es cancelado por la entidad territorial de manera proporcional al número de vacantes ofertadas, con cargo al SGP. El valor aquí indicado corresponde a los aportes realizados por las entidades. Los recursos solo son causados al inicio del proceso de selección y con estos la CNSC debe suministrar las listas de elegibles que permitirán la provisión de las vacantes definitivas. El costo del proceso es adelantado por la CNSC, razón por la cual el MEN no tiene acceso a información discriminada.
El valor indicado para el 2021, corresponde a los costos presentados por la CNSC, conforme la oferta certificada por las diferentes entidades territoriales certificadas en educación, para el desarrollo del concurso especial rural que se adelantará por única vez. No obstante, se presentan costos en el 2026 y 2031 ya que se proyecta que en estas vigencias se adelanten procesos de selección mayoritarios donde se oferten vacantes ubicadas en zonas rurales que impactan en el Plan Marco de Implementación y por tanto se proyectan con una indexación de valores para estas vigencias.</t>
  </si>
  <si>
    <t>A.45P</t>
  </si>
  <si>
    <t>Porcentaje de provisión de vacantes definitivas ofertadas a través de concursos diseñados para municipios PDET</t>
  </si>
  <si>
    <t>1.4.3. Cobertura de educación rural para prescolar, básica y media</t>
  </si>
  <si>
    <t>1.4.3.1. La construcción, reconstrucción, mejoramiento y adecuación de la infraestructura educativa rural incluyendo la disponibilidad y permanencia de personal docente cualificado y el acceso a tecnologías de información</t>
  </si>
  <si>
    <t xml:space="preserve">Infraestructura educativa oficial construida y /o mejorada en zona rural </t>
  </si>
  <si>
    <t>A.49</t>
  </si>
  <si>
    <t>Sedes rurales construidas y/o mejoradas</t>
  </si>
  <si>
    <t>Infraestructura educativa construida
Infraestructura educativa mejorada</t>
  </si>
  <si>
    <t xml:space="preserve">PGN-Inversión recursos Ley 21 -MEN (infraestructura) 
</t>
  </si>
  <si>
    <t>Otras fuentes de financiación</t>
  </si>
  <si>
    <t>A.49P</t>
  </si>
  <si>
    <t>Sedes rurales construidas y/o mejoradas en municipios PDET</t>
  </si>
  <si>
    <t>1.4.3.3. El mejoramiento de las condiciones para el acceso y la permanencia en el sistema educativo a través de un acceso gratuito a útiles, textos, alimentación escolar y transporte</t>
  </si>
  <si>
    <t>Suministro de complemento alimentario para la población escolar rural.</t>
  </si>
  <si>
    <t>A.54</t>
  </si>
  <si>
    <t>Secretarías de Educación Certificadas con alimentación escolar rural contratada</t>
  </si>
  <si>
    <t>PGN-Recursos de inversión</t>
  </si>
  <si>
    <t>Transporte escolar pertinente que fortalezca la permanencia</t>
  </si>
  <si>
    <t>A.57</t>
  </si>
  <si>
    <t>Porcentaje de Secretarías de Educación Certificadas con transporte escolar rural contratado que cumpla con la normatividad</t>
  </si>
  <si>
    <t>La garantía de la gratuidad educativa para educación preescolar,básica y media</t>
  </si>
  <si>
    <t xml:space="preserve">Servicio de apoyo para el acceso a la educación oficial </t>
  </si>
  <si>
    <t>A.450</t>
  </si>
  <si>
    <t>Porcentaje de matrícula con gratuidad en establecimientos educativos oficiales en zonas rurales</t>
  </si>
  <si>
    <t>A.450P</t>
  </si>
  <si>
    <t>Porcentaje de matrícula con gratuidad en establecimientos educativos oficiales en zonas rurales de municipios PDET</t>
  </si>
  <si>
    <t xml:space="preserve">1.4.5. Fortalecimiento de la educación técnica, tecnológica y universitaria en zonas rurales </t>
  </si>
  <si>
    <t>1.4.5.1. La disponibilidad de becas con créditos condonables para el acceso de la población rural más pobre a servicios de capacitación técnica, tecnológica y universitaria que incluyan cuando sea pertinente, apoyos a la manutención</t>
  </si>
  <si>
    <t>Acceso a la educación superior (técnicos, tecnológicos y universitarios) para la población de las zonas rurales</t>
  </si>
  <si>
    <t>A.61</t>
  </si>
  <si>
    <t>Becas con créditos condonables en educación técnica, tecnológica y universitaria otorgadas a la población rural más pobre, incluyendo personas con discapacidad</t>
  </si>
  <si>
    <t>ND</t>
  </si>
  <si>
    <t>Servicio de apoyo financiero para el acceso a la educación superior o terciaria</t>
  </si>
  <si>
    <t>A.61P</t>
  </si>
  <si>
    <t>Becas con créditos condonables en educación técnica, tecnológica y universitaria otorgadas a la población de municipios PDET, incluyendo personas con discapacidad</t>
  </si>
  <si>
    <t>1.4.5.2. Incremento progresivo de los cupos técnicos, tecnológicos y universitarios en las zonas rurales</t>
  </si>
  <si>
    <t>Cupos en educación técnica, tecnológica, y superior, habilitados en zonas rurales</t>
  </si>
  <si>
    <t>A.451</t>
  </si>
  <si>
    <t>Nuevos cupos en educación técnica, tecnológica, y superior, habilitados en zonas rurales</t>
  </si>
  <si>
    <t>A.451P</t>
  </si>
  <si>
    <t>Nuevos cupos en educación técnica, tecnológica, y superior, habilitados en municipios del programa de desarrollo con Enfoque territorial PDET</t>
  </si>
  <si>
    <t>1.4.5.3. Promover la ampliación de oferta y la capacitación técnica, tecnológica y universitaria en áreas relacionadas con el desarrollo rural</t>
  </si>
  <si>
    <t>Servicio de oferta de programas de educación técnica, tecnológica y universitaria en áreas relacionadas con el desarrollo rural</t>
  </si>
  <si>
    <t>A.62</t>
  </si>
  <si>
    <t>Nuevos programas de educación técnica, tecnológica y universitaria en áreas relacionadas con el desarrollo rural</t>
  </si>
  <si>
    <t>Servicio de asistencia técnica para el  fomento de la educación superior</t>
  </si>
  <si>
    <t>1.4.6. Incentivos a la formación profesional no tradicional para mujeres</t>
  </si>
  <si>
    <t>1.4.6.1. Promoción de la formación profesional de las mujeres en disciplinas no tradicionales para ellas</t>
  </si>
  <si>
    <t>Estrategia de promoción, acceso y permanencia para la formación profesional de las mujeres en disciplinas no tradicionales para ellas</t>
  </si>
  <si>
    <t>A.63</t>
  </si>
  <si>
    <t xml:space="preserve">Estrategia de promoción, acceso y permanencia para la formación profesional de las mujeres en disciplinas no tradicionales para ellas, formulada e implementada </t>
  </si>
  <si>
    <t>PGN - funcionamiento</t>
  </si>
  <si>
    <t>Estrategia de promoción de formación profesional de las mujeres en disciplinas no tradicionales</t>
  </si>
  <si>
    <t>A.G.13</t>
  </si>
  <si>
    <t>Estrategia de promoción, acceso y permanencia para la formación profesional de las mujeres en disciplinas no tradicionales para ellas, formulada e implementada</t>
  </si>
  <si>
    <r>
      <t>Recursos SGP - PDET</t>
    </r>
    <r>
      <rPr>
        <sz val="8"/>
        <color theme="1" tint="0.14999847407452621"/>
        <rFont val="Arial"/>
        <family val="2"/>
      </rPr>
      <t xml:space="preserve"> (Cifras a pesos constantes de 2020)</t>
    </r>
  </si>
  <si>
    <t xml:space="preserve">Total 2019- 2031 </t>
  </si>
  <si>
    <t>CONCEPTO</t>
  </si>
  <si>
    <t>MONTO</t>
  </si>
  <si>
    <t>EXPLICACIÓN</t>
  </si>
  <si>
    <t>PRIMERA INFANCIA A 2022</t>
  </si>
  <si>
    <t>TOTAL MEN (FALTA SUMAR MONTO GRATUIDAD)</t>
  </si>
  <si>
    <t xml:space="preserve">La propuesta es eliminar otras fuentes del PAE para efectos de la matriz, dejar por fuera de la suma el indicador no PMI y revisar qué de gratuidad está en el agregado SGP para  no duplicarlo. </t>
  </si>
  <si>
    <t>TOTAL SGP</t>
  </si>
  <si>
    <t xml:space="preserve">TOTAL PEER  </t>
  </si>
  <si>
    <t>OTROS COMPROMISOS PEER NO PMI</t>
  </si>
  <si>
    <t>SGP-PDET</t>
  </si>
  <si>
    <t xml:space="preserve">Servicios de atención integral a la primera infancia en zona rural </t>
  </si>
  <si>
    <t>A.38</t>
  </si>
  <si>
    <t>Porcentaje de niños y niñas en primera infancia que cuentan con atención integral en zonas rurales</t>
  </si>
  <si>
    <t>Comisión intersectorial para la Primera Infancia</t>
  </si>
  <si>
    <t>A.MT.3</t>
  </si>
  <si>
    <t>Cobertura universal de atención integral para niños y niñas en primera infancia en zonas rurales</t>
  </si>
  <si>
    <t>A.38P</t>
  </si>
  <si>
    <t>Porcentaje de niños y niñas en primera infancia que cuentan con atención integral en zonas rurales en municipios PDET</t>
  </si>
  <si>
    <t xml:space="preserve">Servicios de educación inicial a niños y niñas menores de seis años que cuentan con atenciones en el marco de la atención integral en zonas rurales afectadas con cultivos de uso ilícito </t>
  </si>
  <si>
    <t>D.277</t>
  </si>
  <si>
    <t>Porcentaje de niñas y niños en primera infancia que cuentan con atención integral en zonas rurales con acuerdos colectivos para la sustitución de cultivos de uso ilícito.</t>
  </si>
  <si>
    <t>PGN - Inversión 
Instituto Colombiano de Bienestar Familiar (ICBF)</t>
  </si>
  <si>
    <t>PGN - Inversión (Ministerio de Salud y Protección Social)</t>
  </si>
  <si>
    <t>PGN- (Ministerio del Deporte)</t>
  </si>
  <si>
    <t xml:space="preserve">1.4.1. Atención Integral a la Primera Infancia </t>
  </si>
  <si>
    <t>1.4.1.1. Cobertura Universal con atención integral a la primera infancia</t>
  </si>
  <si>
    <t>4.1. Programa Nacional Integral de Sustitución de Cultivos de Uso Ilícito (PNIS)</t>
  </si>
  <si>
    <t>4.1.7. Atención inmediata y desarrollo de proyectos productivos</t>
  </si>
  <si>
    <t>4.1.7.2. Guarderías infantiles rurales</t>
  </si>
  <si>
    <t>PGN - Inversión  (Ministerio de Educación Nacional)</t>
  </si>
  <si>
    <t>PRESUPUESTO</t>
  </si>
  <si>
    <t xml:space="preserve">PGN-Inversión recursos Ley 21 - MEN y OXI (Dotación escolar)
</t>
  </si>
  <si>
    <t>Corresponde a los recursos de cumplimiento dirigidos a la estrategia y servicios de atención integral a la primera infancia en zona rural.</t>
  </si>
  <si>
    <t xml:space="preserve">Nota: SGP - PDET  incluye el valor total de los aportes asignados para cubrir la matrícula rural para los municipios PDET. Este cálculo incluye los recursos que garantizan la gratuidad en el servicio y contribuyen al mejoramiento de la calidad, independientemente del nivel territorial que tenga la competencia en su administración. Estos recursos permiten cubrir los costos directos asociados a la prestación del servicio en condiciones de gratuidad y universalidad, que incluye aquellos necesarios para garantizar la exención del pago de derechos académicos y demás servicios complementarios sobre la matrícula que se atiende en zonas rurales de todo el país. Esto permite, que todos los niños, niñas, adolescentes y jóvenes de familias que demanden el servicio público en educación preescolar, básica y media, puedan matricularse en los colegios del sector oficial o no oficial, beneficiándose de la exención del pago de derechos académicos y servicios complementarios. Adicional, con el propósito de garantizar la prestación con condiciones de gratuidad se asignan recursos a las entidades territoriales con el propósito que estas puedan financiar los costos de la prestación del servicio y las estrategias de acceso y permanencia, lo cual es financiado con cargo al componente población atendida y calidad, gratuidad del SGP de educación.  La importancia de este indicador radica, en garantizar que el 100% de la matrícula ubicada en municipios PDET que hace parte del sector oficial en la zona rural, se beneficie de la gratuidad educativa, al considerar que los costos asociados por matrícula y pensión se convierten en una barrera de entrada y permanencia en el sistema educativo.  
</t>
  </si>
  <si>
    <t>Los recursos asociados aportan al cumplimiento de los indicadores A.MT.3, A.38, A.38P, D.277.</t>
  </si>
  <si>
    <t xml:space="preserve">Los recursos asociados aportan al cumplimiento de los indicadores A.MT.3, A.38, A.38P, D.277. Los recursos estimados corresponden al proyecto de inversión del "Programa Ampliado de Inmunizaciones”. Como se mencionó anteriormente corresponden a la adquisición de biológicos para niñas y niños en primera infancia y se realiza la estimación teniendo en cuenta el porcentaje de población rural de 0 a 4 años. Proyecciones de población censo 2018-2023. </t>
  </si>
  <si>
    <t>Los recursos asociados aportan al cumplimiento de los indicadores A.MT.3, A.38, A.38P, D.277. En este ejercicio adicional se proyecta un escenario de aumento constante anual que implica ampliar porcentualmente la atención. Se trata de un ejercicio adicional para que las entidades correspondientes tengan una dimensión de las implicaciones de la ampliación en los términos planteados anteriormente.
Usamos la proyección de población DANE. Los recursos se calcularon con base en la atención consolidada en la vigencia 2019, y reflejan el costo promedio de atención de un beneficiario en las zonas rurales.
Nota: Basada en el logro de la cobertura universal de niñas y niños de 0 a 4 años en zonas rurales, según proyecciones DANE.</t>
  </si>
  <si>
    <t>Formación de Docentes y Directivos Docentes</t>
  </si>
  <si>
    <t>Número de docentes y directivos docentes participando en proceso de formación</t>
  </si>
  <si>
    <t xml:space="preserve">Nota: este cálculo se realizó multiplicando el número de niños matriculados en los municipios PDET en la zona rural por el costo de atención según las tipologías definidas por el Ministerio de Educación Nacional. En este cálculo se incluye la información del indicador a 450P por el componente de gratuidad para la atención en municipios PDET que se brinda en sedes educativas oficiales. </t>
  </si>
  <si>
    <t>Los recursos proyectados se definieron teniendo en cuenta el número de sedes a beneficiar que corresponderán al 22,5% de las sedes educativas rurales del país (la medición de las instituciones educativas intervenidas, tomará como universo de focalización, solamente las sedes rurales que requieren y cuentan con modelos educativos flexibles (MEF), y que además, cuentan con población víctima y vulnerable) y el proceso de fortalecimiento de MEF que tiene como acciones principales: 1. formación de los maestros a partir de 3 talleres de acuerdo al modelo, 2) la dotación de la canasta educativa a cada sede de acuerdo al MEF, y 3) el acompañamiento pedagógico in situ al 30% de las sedes educativas intervenidas, en promedio se calcula un costo de $5.000.000 por sede (año de referencia 2020) . Este valor varía según el modelo a implementar, la ubicación de las sedes y el número de horas de los talleres de acuerdo con el modelo.   
Esta información puede sufrir cambios cuando surtan los procesos de contratación, los estudios de mercado analizan temas como el precio ofertado y calidad del producto, también la situación en la que se encuentren los territorios a llegar. Respecto a 2020 los precios pueden incrementarse producto de la pandemia COVID19 debido factores adicionales de bioseguridad y otros aspectos. También se están modificando las metodologías de presencialidad a virtualidad en el acompañamiento pedagógico según el modelo.</t>
  </si>
  <si>
    <t>Valor SGP remitido (corresponde a recurso SGP -PDET y se incluye recurso indicador A.450), se incluye recurso SGP concurso docente indicador A.45 y A.45P</t>
  </si>
  <si>
    <t>Los recursos proyectados se definieron para lograr el acompañamiento al 90% de las Entidades Territoriales Certificadas (ETC), que cuentan con instituciones educativas oficiales acompañadas por el Ministerio de Educación Nacional ubicadas en municipios PDET que, en el nivel educativo de media, tienen carácter técnico y especialidad agropecuaria. Los recursos proyectados incluyen tres procesos: lineamientos y orientaciones para la educación media rural, dotación de materiales y asistencia técnica. 
Estos recursos responden al diseño de lineamientos técnicos para la cualificación de trayectorias escolares de la población en la ruralidad y guías metodológicas para la implementación de estrategias educativas en zonas rurales, asistencia técnica y fortalecimiento de ambientes de aprendizaje para la educación media técnica agropecuaria de la siguiente manera: 
1.	Consultoría para la elaboración de los lineamientos curriculares y pedagógicos y estrategias educativas para preescolar, básica y media, así como la actualización y rediseño de materiales para las estrategias educativas en la ruralidad. 
2.	Asistencia técnica: Fortalecimiento de la gestión curricular y pedagógica con perspectiva de atención integral y Movilización de la ciudadanía rural para la educación. 
3.	Fortalecimiento de ambientes de aprendizaje para la educación media técnica agropecuaria. Proyecto para dotar con elementos establecimientos educativos de media técnica agropecuaria.</t>
  </si>
  <si>
    <t>El Ministerio de Educación Nacional proyectó los recursos teniendo en cuenta el número de sedes a beneficiar que corresponderán al 22,5% de las sedes educativas oficiales en zonas rurales del país y dentro de esta meta lograr el 31,0% de las sedes educativas oficiales en zonas rurales de municipios PDET, que son dotadas con material pedagógico dentro de los cuales pueden estar:  Cartillas, guías y manuales propios de los modelos educativos flexibles, textos educativos correspondientes a diversos programas impulsados por el Ministerio de Educación Nacional, bibliotecas básicas, centro de recursos para el aprendizaje, laboratorios básico de ciencias, material fungible, entre otros, orientados a fortalecer los procesos pedagógicos en el aula de clase. 
Esta información puede sufrir cambios cuando surtan los procesos de contratación, los estudios de mercado analizan temas como el precio ofertado y calidad del producto, también la situación en la que se encuentren los territorios a llegar. Respecto a 2020, los precios pueden incrementarse producto de la pandemia COVID19 debido a factores adicionales de bioseguridad y otros aspectos. 
El cumplimiento del indicador A.42 y A.42P es responsabilidad del área de Cobertura del Viceministerio de Preescolar, Básica y Media. La proyección de presupuesto para esta estrategia se realiza con base a los recursos que deberá focalizar el área responsable del indicador. El MEN realiza seguimiento a sus áreas y se informará, si se cuenta en algún momento con la identificación de acciones y recursos adicionales que aporten al cumplimiento de estos indicadores.  Para el año 2019, el Ministerio de Educación Nacional incluyó acciones y recursos del área de Calidad del VPBM que aportaron a este indicador, por esta razón, se observa una diferencia en la focalización de recursos frente al año 2020.  De manera adicional, a través de gestión del MEN otras fuentes de recursos de regalías y obras por impuestos contribuirán a la financiación de esta meta.</t>
  </si>
  <si>
    <t>Se proyectaron  recursos que permitan financiar los proyectos de alfabetización para 22.000 personas mayores de 15 años ubicadas en zonas rurales y 4.500 personas mayores de 15 años que se encuentren ubicadas en zonas rurales de municipios PDET para que se vinculen al Programa de Alfabetización, mediante el cual el Ministerio de Educación Nacional oferta cupos de atención de educación para adultos en el ciclo I (nivel de alfabetización) en las Entidades Territoriales Certificadas focalizadas por vigencia, para población joven y adulta mayor de 15 años que reside en zonas rurales y que no cuenta con ningún nivel de escolaridad.
La definición de la meta de atención se estableció con base en el promedio de cupos disponibles para zona rural y rural dispersa en las últimas vigencias con recursos de inversión del Ministerio. Este monto podrá variar de acuerdo con el aporte en cupos de las ETC o de la mayor disponibilidad de recursos para el sector rural. 
Se calcula un costo de atención en el rural disperso por persona que varía entre $800.000 y $1.000.000, que incluye el material e implementación de la estrategia (año de referencia 2020).
Este indicador en el periodo de gobierno 2018 - 2022 se encuentra articulado con la meta nacional de PND orientada a disminuir los índices de analfabetismo a nivel nacional. Para este indicador se tiene en cuenta la focalización que realicen las Entidades Territoriales Certificadas, de acuerdo con los recursos disponibles y la priorización de atención urbana, rural y rural dispersa, a partir de la cual, se dispone de los cupos de atención a través de contratación, ya sea por vía de licitación o mediante convenios. La definición de la meta de atención se estableció con base en el promedio de cupos disponibles para zona rural y rural dispersa en las últimas vigencias con recursos de inversión del Ministerio. Ese monto podrá variar de acuerdo con el aporte en cupos de las ETC o de la mayor disponibilidad de recursos para el sector rural. Para las vigencias 2018 y 2019 se lograron recursos adicionales que permitieron superar la meta y poder ampliar el número de beneficiarios en zonas rurales y municipios PDET.</t>
  </si>
  <si>
    <t xml:space="preserve">Los recursos para el cumplimiento del indicador de residencias escolares corresponden a los recursos que del SGP se giran como complemento a las Entidades Territoriales Certificadas para las sedes educativas que brindan atención de la estrategia de residencias escolares a población rural a pesar de que en algunos casos están ubicadas en áreas urbanas. Los recursos se proyectaron con un incremento anual del 3% para el cumplimiento del indicador. Para el año 2020, 697 sedes educativas recibieron recursos de SGP para la estrategia de residencias escolares para población rural. </t>
  </si>
  <si>
    <t>el valor corresponde a los recursos que las ETC que conformarán el proceso de selección deberán transferir a la CNSC de manera preliminar, por concepto de las vacantes ofertadas. Se ofertaron 6.564 vacantes en 119 municipios PDET convocados. Los procesos de selección para proveer directivos docentes y docentes al sistema especial de carrera docente son financiados con dos fuentes que corresponden a la venta de derechos de participación, la cual aporta entre un 40% y un 50% y el valor restante es cancelado por la entidad territorial de manera proporcional al número de vacantes ofertadas, con cargo al SGP. Los recursos solo son causados al inicio del proceso de selección y con estos la CNSC debe suministrar las listas de elegibles que permitirán la provisión de las vacantes definitivas. El costo del proceso es adelantado por la CNSC, razón por la cual el MEN no tiene acceso información discriminada.
Este proceso de selección se desarrollará por única vez, por lo tanto, el costo del proceso aparece al iniciar su ejecución.</t>
  </si>
  <si>
    <t>El programa de infraestructura y dotación educativa se financia a través de distintas fuentes de recursos que promueve el Ministerio de Educación Nacional: recursos ley 21, regalías, fondo de adaptación, Invías- cancillería, Agencia de Renovación del Territorio (ART), MinVivienda y mecanismo de obras por impuestos, esta última hace parte de las nuevas fuentes de financiación y ha tenido un impacto muy positivo en este indicador.  La información de metas y presupuesto corresponde a la consolidación que elabora el Ministerio de Educación Nacional con base a todas las fuentes de inversión con aportes en el sector educativo para la construcción y/o mejoramiento de sedes rurales oficiales en educación preescolar, básica y media. 
Las proyecciones realizadas se realizaron con las siguientes precisiones:
1.	Los valores y las metas de las vigencias 2018, 2019, 2020 y 2021 corresponden a las obras contratadas que se encuentran en fase de diagnóstico, diseño y ejecución de obra cuyas fechas de entrega se calculan para esos años. Esto aplica para la fuente de financiación Ley 21 MEN. Respecto a otras fuentes de financiación este supuesto corresponde a una estimación de obras de infraestructura desarrolladas a través de ejecutores que intervienen obras en sedes educativas oficiales del país a partir de un trabajo articulado con el MEN con entidades como: Minvivienda, Fondo de Adaptación, Regalías, ART, Cancillería, entre otros.
2.	Las proyecciones realizadas por otras fuentes de financiación a partir del 2021 presentan las siguientes características:
a)	Fondo de adaptación, Cancillería, DPS, no se realizan proyecciones que aporten a través de estas fuentes de financiación debido a que no se proyectan nuevas inversiones en el sector, actualmente se están entregando los proyectos que se encuentran en ejecución, por lo cual no se consideró un aporte significativo en las proyecciones desde el 2021. 
b)	Sistema general de regalías, recursos propios de las entidades territoriales y Minvivienda se estima que la inversión a través de estas fuentes de financiación mantenga la misma tendencia. 
c)	Derivado de los procesos de articulación para mejorar la infraestructura educativa, tales como los realizados con las altas consejerías y la ART, se espera se realice una mayor inversión en las zonas rurales del país. 
Con estas expectativas se calcula un promedio anual general de 120 proyectos a intervenir a partir de 2021. Teniendo en cuenta que este valor incorpora obras nuevas y de mejoramiento básico.
Las proyecciones de recursos de Ley 21 surgieron del análisis histórico de costos de los proyectos que se han ejecutado los cuales corresponden a 746 mil millones de pesos en 1.400 proyectos con un costo de obra asociado a los 532 millones, del cual se tomó como supuesto de cálculo 500 millones valor de inversión por proyecto a ejecutar. 
Respecto a las proyecciones con otras fuentes de financiación estas surgieron de un análisis histórico de costos de proyectos ejecutados que corresponde a 696 mil millones de pesos en 850 proyectos con un costo de obra asociado a los 818 millones, sin embargo, dadas las proyecciones de aportes de recursos en el marco de las fuentes de financiación que tendrán una disminución de inversión en los próximos años tales como el fondo de adaptación, se toma un estimado del 32%,  el cual corresponde a 300 millones de pesos por proyecto.
Nota: Los recursos asociados a cada vigencia para el cumplimiento del indicador no necesariamente corresponden a los asignados por ley de presupuesto de la vigencia, sino que pueden corresponder a recursos asociados a obras iniciadas en años anteriores que se entregan en el año de reporte.</t>
  </si>
  <si>
    <t>El Programa de alimentación escolar se financia a través de una Bolsa Común que promueve el Ministerio de Educación, con recursos provenientes de Inversión del Ministerio de Educación; del Sistema General de Participaciones (SGP) – asignación especial alimentación escolar que se distribuyen a las Entidades Territoriales para cofinanciar el Programa; del Sistema General de Regalías (SGR); recursos propios de alcaldías y gobernaciones y otras fuentes de financiación por parte del sector privado, cooperativo o no gubernamental, del nivel nacional e internacional y cajas de compensación (se encuentran recursos de FONPET, recursos de capital, donaciones, rendimientos financieros, SGP propósito general libre destinación, SGP libre inversión, crédito interno, Impuestos, y todas las demás fuentes con las que cuentan los municipios y departamentos para financiar el PAE).
El Ministerio de Educación Nacional junto con la Unidad de Alimentación Escolar para Aprender llevó a cabo una estimación de los recursos para el cumplimiento del programa de Alimentación Escolar en las zonas rurales del país para atender a los niños matriculados en las zonas rurales beneficiarios del PAE (en 2019 se beneficiaron 1.872.907 niños y niñas ubicados) y el costo promedio de las raciones que son entregadas a los niños dentro de su jornada escolar.
Es importante aclarar que no es posible determinar con precisión los recursos de cofinanciación asignados a las Entidades Territoriales, cuántos son invertidos en la población del área rural. Sin embargo, es posible a través del SIMAT identificar los beneficiarios del PAE en el área rural producto de la concurrencia de actores y recursos para cofinanciar el Programa; mediante la información reportada por las Entidades territoriales en el Consolidador de Hacienda e Información Pública (CHIP) identificar los valores unitarios de contratación y los días de atención en las Entidades Territoriales. Con estas variables por ETC y la participación de los recursos de inversión del MEN sobre el total de las fuentes de recursos que concurren a financiar el PAE en el 2019 y 2020 se realizó la estimación presentada para los recursos provenientes de Inversión del Ministerio de Educación. 
Es importante mencionar que para esta estrategia la asignación de recursos de inversión del Presupuesto General de la Nación del Programa de Alimentación Escolar para las Entidades Territoriales Certificadas (ETC) se incrementó en 49% reflejado en los periodos 2019 y 2020, demostrando con ello la prioridad que tiene el programa para este gobierno. Como consecuencia de ello, la cobertura del PAE aumentó, en la población rural atendida pasó de 1.6 millones en 2017, a 1.78 millones en 2018, y a 1.8 millones en 2019, con una meta de 1.9 millones a 2022.</t>
  </si>
  <si>
    <t>La estrategia de transporte escolar es implementada por la ETC, a través de las siguientes fuentes de financiación: SGP, SGR, recursos propios y otras fuentes de financiación, de acuerdo con el decreto 1079 de 2015, artículo 2.2.1.6.10.6 la financiación, contratación y funcionamiento del transporte escolar no es competencia del MEN, dado que la función principal de esta cartera es formular las políticas y objetivos de desarrollo para el sector educativo. El Ministerio de Educación Nacional está implementando las estrategias pertinentes para solicitar la información contractual de la estrategia en cada ETC con el fin de mejorar el seguimiento al cumplimiento de este indicador y el monitoreo que se realiza a la información del Sistema de información SIMAT, en el cual se identifican los estudiantes que han sido caracterizados con estrategias de permanencia, entre ellas, la de Transporte escolar. Estas estrategias de permanencia deben ser reportadas por los establecimientos que atienden población educativa beneficiada en el sector oficial.  </t>
  </si>
  <si>
    <t xml:space="preserve">Los recursos que financian el componente de calidad gratuidad en los establecimientos educativos oficiales en zonas rurales corresponden, aproximadamente, al 2,3% del total de los recursos por el SGP que se giran para la prestación del servicio en condiciones de gratuidad y universalidad para Educación, los cuales son una transferencia que realiza la nación a las entidades territoriales en cumplimiento del artículo 356 y 357 de la Constitución Política y se financian con cargo al componente de gratuidad. Dichos recursos son apropiados en el capítulo de funcionamiento del Presupuesto del Ministerio de Educación Nacional y se giran a las entidades territoriales previa distribución que realiza el Departamento Nacional de Planeación. 
Los recursos proyectados no incluyen los recursos para los municipios PDET, esta información se encuentra incluida en los recursos SGP-PDET. </t>
  </si>
  <si>
    <t xml:space="preserve">
Corresponde a los recursos asociados al cumplimiento de los indicadores A.61 y A.61P. Se lleva a cabo una proyección de recursos estimada que corresponde a los recursos para matricula y aportes en sostenimiento para los beneficiarios vinculados en los procesos de formación. 
Las metas para la vigencia 2026 corresponde a los beneficiarios del periodo 2023- 2026 y para la vigencia 2031 a los beneficiarios para la vigencia 2027-2031.</t>
  </si>
  <si>
    <t>Los recursos propuestos atenderían el cumplimiento de los indicadores A.451, A.451P y A.62. La proyección está en función de las acciones proyectadas para el fortalecimiento con Instituciones Educación Superior en el marco de la apuesta de los planes de fomento y planes institucionales.</t>
  </si>
  <si>
    <t xml:space="preserve">Los recursos están proyectados en función del fortalecimiento de la estrategia y su implementación. Para el año 2019 los recursos fueron 0 debido a que las acciones para esa vigencia se desarrollaron a través de recursos de funcionamiento destinados por la entidad. </t>
  </si>
  <si>
    <t xml:space="preserve">PGN - Inversión (Ministerio de Educación Nacional): Los recursos asociados aportan al cumplimiento de los indicadores A.MT.3, A.38, A.38P, D.277. Es importante mencionar que el cumplimiento de las metas asociadas es producto de acciones conjuntas en las que participan otras entidades con actividades y recursos. Los recursos focalizados corresponden a las acciones que lleva a cabo el MEN en temas de atención integral dentro de la política de ""construcción de paz"".
La proyección de recursos corresponde al valor de inversión per-cápita del niño en atención rural, rural disperso o Programa Nacional Integral de Sustitución de Cultivos Ilícitos (PNIS) en tres componentes 1. Ambientes pedagógicos, 2. Fortalecimientos a maestras y maestros y 3. Fortalecimiento a las Entidades Territoriales Certificadas. Los recursos focalizados se mantienen a partir de la vigencia 2020 y es importante indicar que para el año 2019 se realizó un aumento en los recursos del 47,8% frente a 2018 para el aporte y cumplimiento de estos indicadores.
El Ministerio de Educación Nacional es el responsable del reporte de avance en SIIPO, pues es quien administra el Sistema de información que consolida las atenciones brindadas por cada entidad que hace parte de la Comisión Intersectorial para la Primera Infancia (CIPI), es decir, que los datos dependen de la información remitida por cada entidad integrante de esta instancia que finalmente es la responsable del indicador, como la coordinadora de las acciones implementadas para la atención integral en el marco de la Ley 1804 de 2016. </t>
  </si>
  <si>
    <t>Fecha de actualización: 2020/07/12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</si>
</sst>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0.0"/>
    <numFmt numFmtId="167" formatCode="&quot;$&quot;\ #,##0.00"/>
    <numFmt numFmtId="168" formatCode="_-&quot;$&quot;\ * #,##0_-;\-&quot;$&quot;\ * #,##0_-;_-&quot;$&quot;\ * &quot;-&quot;??_-;_-@_-"/>
  </numFmts>
  <fonts count="19" x14ac:knownFonts="1">
    <font>
      <sz val="11"/>
      <color theme="1"/>
      <name val="Calibri"/>
      <family val="2"/>
      <scheme val="minor"/>
    </font>
    <font>
      <sz val="11"/>
      <color theme="1"/>
      <name val="Calibri"/>
      <family val="2"/>
      <scheme val="minor"/>
    </font>
    <font>
      <sz val="11"/>
      <color theme="1"/>
      <name val="Arial"/>
      <family val="2"/>
    </font>
    <font>
      <b/>
      <sz val="18"/>
      <color theme="4"/>
      <name val="Arial"/>
      <family val="2"/>
    </font>
    <font>
      <i/>
      <sz val="10"/>
      <name val="Arial"/>
      <family val="2"/>
    </font>
    <font>
      <b/>
      <i/>
      <sz val="11"/>
      <name val="Arial"/>
      <family val="2"/>
    </font>
    <font>
      <b/>
      <sz val="11"/>
      <color theme="0"/>
      <name val="Arial"/>
      <family val="2"/>
    </font>
    <font>
      <sz val="10"/>
      <color theme="1" tint="0.14999847407452621"/>
      <name val="Arial"/>
      <family val="2"/>
    </font>
    <font>
      <sz val="10"/>
      <color theme="1"/>
      <name val="Arial"/>
      <family val="2"/>
    </font>
    <font>
      <sz val="10"/>
      <name val="Arial"/>
      <family val="2"/>
    </font>
    <font>
      <sz val="10"/>
      <color rgb="FFFF0000"/>
      <name val="Arial"/>
      <family val="2"/>
    </font>
    <font>
      <sz val="8"/>
      <color theme="1" tint="0.14999847407452621"/>
      <name val="Arial"/>
      <family val="2"/>
    </font>
    <font>
      <sz val="10"/>
      <color theme="3"/>
      <name val="Arial"/>
      <family val="2"/>
    </font>
    <font>
      <sz val="11"/>
      <color theme="0"/>
      <name val="Arial"/>
      <family val="2"/>
    </font>
    <font>
      <sz val="9"/>
      <color indexed="81"/>
      <name val="Tahoma"/>
      <family val="2"/>
    </font>
    <font>
      <sz val="10"/>
      <name val="Arial Narrow"/>
      <family val="2"/>
    </font>
    <font>
      <sz val="11"/>
      <name val="Arial"/>
      <family val="2"/>
    </font>
    <font>
      <sz val="11"/>
      <name val="Calibri"/>
      <family val="2"/>
      <scheme val="minor"/>
    </font>
    <font>
      <sz val="10"/>
      <color theme="9" tint="-0.249977111117893"/>
      <name val="Arial Narrow"/>
      <family val="2"/>
    </font>
  </fonts>
  <fills count="13">
    <fill>
      <patternFill patternType="none"/>
    </fill>
    <fill>
      <patternFill patternType="gray125"/>
    </fill>
    <fill>
      <patternFill patternType="solid">
        <fgColor theme="0" tint="-0.49998474074526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rgb="FF777777"/>
        <bgColor indexed="64"/>
      </patternFill>
    </fill>
    <fill>
      <patternFill patternType="solid">
        <fgColor theme="4"/>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8"/>
        <bgColor indexed="64"/>
      </patternFill>
    </fill>
    <fill>
      <patternFill patternType="solid">
        <fgColor rgb="FF5B9BD5"/>
        <bgColor indexed="64"/>
      </patternFill>
    </fill>
  </fills>
  <borders count="34">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top style="thin">
        <color theme="4" tint="0.59999389629810485"/>
      </top>
      <bottom/>
      <diagonal/>
    </border>
    <border>
      <left style="thin">
        <color theme="4" tint="0.59999389629810485"/>
      </left>
      <right style="thin">
        <color theme="4" tint="0.59999389629810485"/>
      </right>
      <top/>
      <bottom/>
      <diagonal/>
    </border>
    <border>
      <left style="thin">
        <color theme="0"/>
      </left>
      <right style="thin">
        <color theme="0"/>
      </right>
      <top style="thin">
        <color theme="0"/>
      </top>
      <bottom style="thin">
        <color theme="0"/>
      </bottom>
      <diagonal/>
    </border>
    <border>
      <left style="thin">
        <color theme="4" tint="0.59999389629810485"/>
      </left>
      <right/>
      <top style="thin">
        <color theme="4" tint="0.59999389629810485"/>
      </top>
      <bottom style="thin">
        <color theme="4" tint="0.59999389629810485"/>
      </bottom>
      <diagonal/>
    </border>
    <border>
      <left style="thin">
        <color theme="4" tint="0.39997558519241921"/>
      </left>
      <right style="thin">
        <color theme="4" tint="0.39997558519241921"/>
      </right>
      <top style="thin">
        <color theme="4" tint="0.39997558519241921"/>
      </top>
      <bottom/>
      <diagonal/>
    </border>
    <border>
      <left style="thin">
        <color theme="4" tint="0.59999389629810485"/>
      </left>
      <right/>
      <top/>
      <bottom style="thin">
        <color theme="4" tint="0.59999389629810485"/>
      </bottom>
      <diagonal/>
    </border>
    <border>
      <left style="thin">
        <color theme="4" tint="0.39997558519241921"/>
      </left>
      <right/>
      <top style="thin">
        <color theme="4" tint="0.39997558519241921"/>
      </top>
      <bottom style="thin">
        <color theme="4" tint="0.39997558519241921"/>
      </bottom>
      <diagonal/>
    </border>
    <border>
      <left style="thin">
        <color theme="4" tint="0.59999389629810485"/>
      </left>
      <right/>
      <top/>
      <bottom/>
      <diagonal/>
    </border>
    <border>
      <left style="thin">
        <color theme="4" tint="0.59999389629810485"/>
      </left>
      <right style="thin">
        <color theme="4" tint="0.59999389629810485"/>
      </right>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theme="8" tint="0.59999389629810485"/>
      </bottom>
      <diagonal/>
    </border>
    <border>
      <left style="medium">
        <color theme="5" tint="0.39997558519241921"/>
      </left>
      <right style="thin">
        <color theme="8" tint="0.59999389629810485"/>
      </right>
      <top style="medium">
        <color theme="5" tint="0.39997558519241921"/>
      </top>
      <bottom style="thin">
        <color theme="8" tint="0.59999389629810485"/>
      </bottom>
      <diagonal/>
    </border>
    <border>
      <left style="thin">
        <color theme="8" tint="0.59999389629810485"/>
      </left>
      <right style="thin">
        <color theme="8" tint="0.59999389629810485"/>
      </right>
      <top style="medium">
        <color theme="5" tint="0.39997558519241921"/>
      </top>
      <bottom style="thin">
        <color theme="8" tint="0.59999389629810485"/>
      </bottom>
      <diagonal/>
    </border>
    <border>
      <left style="thin">
        <color theme="8" tint="0.59999389629810485"/>
      </left>
      <right style="medium">
        <color theme="5" tint="0.39997558519241921"/>
      </right>
      <top style="medium">
        <color theme="5" tint="0.39997558519241921"/>
      </top>
      <bottom style="thin">
        <color theme="8" tint="0.59999389629810485"/>
      </bottom>
      <diagonal/>
    </border>
    <border>
      <left style="medium">
        <color theme="5" tint="0.39997558519241921"/>
      </left>
      <right style="thin">
        <color theme="8" tint="0.59999389629810485"/>
      </right>
      <top style="thin">
        <color theme="8" tint="0.59999389629810485"/>
      </top>
      <bottom style="medium">
        <color theme="5" tint="0.39997558519241921"/>
      </bottom>
      <diagonal/>
    </border>
    <border>
      <left style="thin">
        <color theme="8" tint="0.59999389629810485"/>
      </left>
      <right style="thin">
        <color theme="8" tint="0.59999389629810485"/>
      </right>
      <top style="thin">
        <color theme="8" tint="0.59999389629810485"/>
      </top>
      <bottom style="medium">
        <color theme="5" tint="0.39997558519241921"/>
      </bottom>
      <diagonal/>
    </border>
    <border>
      <left style="thin">
        <color theme="8" tint="0.59999389629810485"/>
      </left>
      <right style="medium">
        <color theme="5" tint="0.39997558519241921"/>
      </right>
      <top style="thin">
        <color theme="8" tint="0.59999389629810485"/>
      </top>
      <bottom style="medium">
        <color theme="5" tint="0.39997558519241921"/>
      </bottom>
      <diagonal/>
    </border>
    <border>
      <left style="medium">
        <color theme="5" tint="0.39997558519241921"/>
      </left>
      <right style="thin">
        <color theme="8" tint="0.59999389629810485"/>
      </right>
      <top style="thin">
        <color theme="8" tint="0.59999389629810485"/>
      </top>
      <bottom style="thin">
        <color theme="8" tint="0.59999389629810485"/>
      </bottom>
      <diagonal/>
    </border>
    <border>
      <left style="thin">
        <color theme="8" tint="0.59999389629810485"/>
      </left>
      <right style="medium">
        <color theme="5" tint="0.39997558519241921"/>
      </right>
      <top style="thin">
        <color theme="8" tint="0.59999389629810485"/>
      </top>
      <bottom style="thin">
        <color theme="8" tint="0.59999389629810485"/>
      </bottom>
      <diagonal/>
    </border>
    <border>
      <left style="medium">
        <color theme="5" tint="0.39997558519241921"/>
      </left>
      <right style="thin">
        <color theme="8" tint="0.59999389629810485"/>
      </right>
      <top style="medium">
        <color theme="5" tint="0.39997558519241921"/>
      </top>
      <bottom style="medium">
        <color theme="5" tint="0.39997558519241921"/>
      </bottom>
      <diagonal/>
    </border>
    <border>
      <left style="thin">
        <color theme="8" tint="0.59999389629810485"/>
      </left>
      <right style="thin">
        <color theme="8" tint="0.59999389629810485"/>
      </right>
      <top style="medium">
        <color theme="5" tint="0.39997558519241921"/>
      </top>
      <bottom style="medium">
        <color theme="5" tint="0.39997558519241921"/>
      </bottom>
      <diagonal/>
    </border>
    <border>
      <left style="thin">
        <color theme="8" tint="0.59999389629810485"/>
      </left>
      <right style="medium">
        <color theme="5" tint="0.39997558519241921"/>
      </right>
      <top style="medium">
        <color theme="5" tint="0.39997558519241921"/>
      </top>
      <bottom style="medium">
        <color theme="5" tint="0.39997558519241921"/>
      </bottom>
      <diagonal/>
    </border>
    <border>
      <left style="thin">
        <color theme="8" tint="0.59999389629810485"/>
      </left>
      <right style="thin">
        <color theme="8" tint="0.59999389629810485"/>
      </right>
      <top style="thin">
        <color theme="8" tint="0.59999389629810485"/>
      </top>
      <bottom/>
      <diagonal/>
    </border>
    <border>
      <left style="medium">
        <color theme="5" tint="0.39997558519241921"/>
      </left>
      <right style="thin">
        <color theme="8" tint="0.59999389629810485"/>
      </right>
      <top style="medium">
        <color theme="5" tint="0.39997558519241921"/>
      </top>
      <bottom/>
      <diagonal/>
    </border>
    <border>
      <left style="thin">
        <color theme="8" tint="0.59999389629810485"/>
      </left>
      <right style="thin">
        <color theme="8" tint="0.59999389629810485"/>
      </right>
      <top style="medium">
        <color theme="5" tint="0.39997558519241921"/>
      </top>
      <bottom/>
      <diagonal/>
    </border>
    <border>
      <left style="thin">
        <color theme="8" tint="0.59999389629810485"/>
      </left>
      <right style="medium">
        <color theme="5" tint="0.39997558519241921"/>
      </right>
      <top style="medium">
        <color theme="5" tint="0.39997558519241921"/>
      </top>
      <bottom/>
      <diagonal/>
    </border>
    <border>
      <left style="thin">
        <color theme="8" tint="0.59999389629810485"/>
      </left>
      <right style="thin">
        <color theme="8" tint="0.59999389629810485"/>
      </right>
      <top/>
      <bottom style="medium">
        <color theme="5" tint="0.39997558519241921"/>
      </bottom>
      <diagonal/>
    </border>
    <border>
      <left style="thin">
        <color theme="8" tint="0.59999389629810485"/>
      </left>
      <right style="thin">
        <color theme="8" tint="0.59999389629810485"/>
      </right>
      <top/>
      <bottom/>
      <diagonal/>
    </border>
    <border>
      <left style="thin">
        <color theme="8" tint="0.59999389629810485"/>
      </left>
      <right style="medium">
        <color theme="5" tint="0.39997558519241921"/>
      </right>
      <top/>
      <bottom/>
      <diagonal/>
    </border>
  </borders>
  <cellStyleXfs count="10">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cellStyleXfs>
  <cellXfs count="294">
    <xf numFmtId="0" fontId="0" fillId="0" borderId="0" xfId="0"/>
    <xf numFmtId="0" fontId="2" fillId="0" borderId="0" xfId="0" applyFont="1" applyAlignment="1">
      <alignment wrapText="1"/>
    </xf>
    <xf numFmtId="0" fontId="3"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2" fillId="0" borderId="0" xfId="0" applyFont="1" applyAlignment="1">
      <alignment horizontal="center" wrapText="1"/>
    </xf>
    <xf numFmtId="41" fontId="2" fillId="0" borderId="0" xfId="2" applyFont="1" applyAlignment="1">
      <alignment wrapText="1"/>
    </xf>
    <xf numFmtId="0" fontId="5" fillId="0" borderId="0" xfId="0" applyFont="1" applyAlignment="1">
      <alignment horizontal="left" vertical="center" wrapText="1"/>
    </xf>
    <xf numFmtId="9" fontId="2" fillId="0" borderId="0" xfId="5" applyFont="1" applyAlignment="1">
      <alignment wrapText="1"/>
    </xf>
    <xf numFmtId="0" fontId="6" fillId="3" borderId="1" xfId="0" applyFont="1" applyFill="1" applyBorder="1" applyAlignment="1">
      <alignment horizontal="center" vertical="center" wrapText="1"/>
    </xf>
    <xf numFmtId="0" fontId="6" fillId="4" borderId="0" xfId="0" applyFont="1" applyFill="1" applyAlignment="1">
      <alignment horizontal="center" vertical="center" wrapText="1"/>
    </xf>
    <xf numFmtId="0" fontId="6" fillId="5" borderId="2" xfId="0" applyFont="1" applyFill="1" applyBorder="1" applyAlignment="1">
      <alignment horizontal="center" vertical="center" wrapText="1"/>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0" xfId="0" applyFont="1" applyFill="1" applyAlignment="1" applyProtection="1">
      <alignment horizontal="center" vertical="center" wrapText="1"/>
      <protection locked="0"/>
    </xf>
    <xf numFmtId="0" fontId="7" fillId="0" borderId="6" xfId="0" applyFont="1" applyBorder="1" applyAlignment="1">
      <alignment horizontal="center" vertical="center" wrapText="1"/>
    </xf>
    <xf numFmtId="42" fontId="2" fillId="0" borderId="0" xfId="0" applyNumberFormat="1" applyFont="1" applyAlignment="1">
      <alignment wrapText="1"/>
    </xf>
    <xf numFmtId="0" fontId="10" fillId="0" borderId="2" xfId="0" applyFont="1" applyBorder="1" applyAlignment="1">
      <alignment horizontal="left" vertical="center" wrapText="1"/>
    </xf>
    <xf numFmtId="0" fontId="8" fillId="0" borderId="2" xfId="0" applyFont="1" applyBorder="1" applyAlignment="1">
      <alignment horizontal="left" vertical="center" wrapText="1"/>
    </xf>
    <xf numFmtId="165" fontId="8" fillId="0" borderId="2" xfId="1" applyNumberFormat="1" applyFont="1" applyBorder="1" applyAlignment="1">
      <alignment horizontal="left" vertical="center" wrapText="1"/>
    </xf>
    <xf numFmtId="42" fontId="6" fillId="8" borderId="0" xfId="0" applyNumberFormat="1" applyFont="1" applyFill="1" applyAlignment="1">
      <alignment wrapText="1"/>
    </xf>
    <xf numFmtId="6" fontId="13" fillId="11" borderId="5" xfId="0" applyNumberFormat="1" applyFont="1" applyFill="1" applyBorder="1" applyAlignment="1">
      <alignment vertical="center" wrapText="1"/>
    </xf>
    <xf numFmtId="0" fontId="13" fillId="11" borderId="5" xfId="0" applyFont="1" applyFill="1" applyBorder="1" applyAlignment="1">
      <alignment vertical="center" wrapText="1"/>
    </xf>
    <xf numFmtId="41" fontId="13" fillId="11" borderId="5" xfId="2" applyFont="1" applyFill="1" applyBorder="1" applyAlignment="1">
      <alignment vertical="center" wrapText="1"/>
    </xf>
    <xf numFmtId="42" fontId="13" fillId="11" borderId="5" xfId="0" applyNumberFormat="1" applyFont="1" applyFill="1" applyBorder="1" applyAlignment="1">
      <alignment horizontal="left" vertical="center" wrapText="1"/>
    </xf>
    <xf numFmtId="42" fontId="13" fillId="12" borderId="5" xfId="0" applyNumberFormat="1" applyFont="1" applyFill="1" applyBorder="1" applyAlignment="1">
      <alignment vertical="center" wrapText="1"/>
    </xf>
    <xf numFmtId="165" fontId="2" fillId="0" borderId="0" xfId="0" applyNumberFormat="1" applyFont="1" applyAlignment="1">
      <alignment wrapText="1"/>
    </xf>
    <xf numFmtId="165" fontId="13" fillId="11" borderId="5" xfId="0" applyNumberFormat="1" applyFont="1" applyFill="1" applyBorder="1" applyAlignment="1">
      <alignment vertical="center" wrapText="1"/>
    </xf>
    <xf numFmtId="6" fontId="6" fillId="8" borderId="5" xfId="0" applyNumberFormat="1" applyFont="1" applyFill="1" applyBorder="1" applyAlignment="1">
      <alignment vertical="center" wrapText="1"/>
    </xf>
    <xf numFmtId="42" fontId="6" fillId="8" borderId="5" xfId="0" applyNumberFormat="1" applyFont="1" applyFill="1" applyBorder="1" applyAlignment="1">
      <alignment vertical="center" wrapText="1"/>
    </xf>
    <xf numFmtId="0" fontId="6" fillId="12" borderId="5" xfId="0" applyFont="1" applyFill="1" applyBorder="1" applyAlignment="1">
      <alignment vertical="center" wrapText="1"/>
    </xf>
    <xf numFmtId="42" fontId="13" fillId="11" borderId="5" xfId="0" applyNumberFormat="1" applyFont="1" applyFill="1" applyBorder="1" applyAlignment="1">
      <alignment vertical="center" wrapText="1"/>
    </xf>
    <xf numFmtId="0" fontId="7" fillId="0" borderId="3" xfId="0" applyFont="1" applyBorder="1" applyAlignment="1">
      <alignment horizontal="center" vertical="center" wrapText="1"/>
    </xf>
    <xf numFmtId="0" fontId="6" fillId="7" borderId="7" xfId="0" applyFont="1" applyFill="1" applyBorder="1" applyAlignment="1" applyProtection="1">
      <alignment horizontal="center" vertical="center" wrapText="1"/>
      <protection locked="0"/>
    </xf>
    <xf numFmtId="165" fontId="8" fillId="0" borderId="0" xfId="1" applyNumberFormat="1" applyFont="1" applyBorder="1" applyAlignment="1">
      <alignment horizontal="left" vertical="center" wrapText="1"/>
    </xf>
    <xf numFmtId="0" fontId="12" fillId="0" borderId="0" xfId="0" applyFont="1" applyBorder="1" applyAlignment="1">
      <alignment horizontal="left" vertical="top" wrapText="1"/>
    </xf>
    <xf numFmtId="0" fontId="12" fillId="0" borderId="0" xfId="0" applyFont="1" applyBorder="1" applyAlignment="1">
      <alignment horizontal="left" vertical="center" wrapTex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xf>
    <xf numFmtId="9" fontId="9" fillId="9" borderId="14" xfId="0" applyNumberFormat="1" applyFont="1" applyFill="1" applyBorder="1" applyAlignment="1">
      <alignment horizontal="center" vertical="center" wrapText="1"/>
    </xf>
    <xf numFmtId="0" fontId="9" fillId="9" borderId="14" xfId="0" applyFont="1" applyFill="1" applyBorder="1" applyAlignment="1">
      <alignment horizontal="center" vertical="center" wrapText="1"/>
    </xf>
    <xf numFmtId="164" fontId="9" fillId="9" borderId="14" xfId="5" applyNumberFormat="1" applyFont="1" applyFill="1" applyBorder="1" applyAlignment="1">
      <alignment horizontal="center" vertical="center" wrapText="1"/>
    </xf>
    <xf numFmtId="165" fontId="9" fillId="0" borderId="14" xfId="1" applyNumberFormat="1" applyFont="1" applyBorder="1" applyAlignment="1">
      <alignment horizontal="center" vertical="center" wrapText="1"/>
    </xf>
    <xf numFmtId="165" fontId="9" fillId="0" borderId="14" xfId="7" applyNumberFormat="1" applyFont="1" applyBorder="1" applyAlignment="1">
      <alignment horizontal="center" vertical="center" wrapText="1"/>
    </xf>
    <xf numFmtId="41" fontId="9" fillId="9" borderId="14" xfId="2" applyFont="1" applyFill="1" applyBorder="1" applyAlignment="1">
      <alignment horizontal="right" vertical="center" wrapText="1"/>
    </xf>
    <xf numFmtId="42" fontId="9" fillId="0" borderId="14" xfId="4" applyFont="1" applyFill="1" applyBorder="1" applyAlignment="1">
      <alignment horizontal="center" vertical="center" wrapText="1"/>
    </xf>
    <xf numFmtId="165" fontId="9" fillId="0" borderId="14" xfId="1" applyNumberFormat="1" applyFont="1" applyBorder="1" applyAlignment="1">
      <alignment horizontal="right" vertical="center" wrapText="1"/>
    </xf>
    <xf numFmtId="1" fontId="9" fillId="0" borderId="14" xfId="1" applyNumberFormat="1" applyFont="1" applyFill="1" applyBorder="1" applyAlignment="1">
      <alignment horizontal="right" vertical="center" wrapText="1"/>
    </xf>
    <xf numFmtId="166" fontId="9" fillId="9" borderId="14" xfId="1" applyNumberFormat="1" applyFont="1" applyFill="1" applyBorder="1" applyAlignment="1">
      <alignment horizontal="center" vertical="center" wrapText="1"/>
    </xf>
    <xf numFmtId="2" fontId="9" fillId="0" borderId="14" xfId="1" applyNumberFormat="1" applyFont="1" applyBorder="1" applyAlignment="1">
      <alignment horizontal="center" vertical="center" wrapText="1"/>
    </xf>
    <xf numFmtId="1" fontId="9" fillId="0" borderId="14" xfId="1" applyNumberFormat="1" applyFont="1" applyFill="1" applyBorder="1" applyAlignment="1">
      <alignment horizontal="center" vertical="center" wrapText="1"/>
    </xf>
    <xf numFmtId="0" fontId="16" fillId="0" borderId="14" xfId="0" applyFont="1" applyBorder="1" applyAlignment="1">
      <alignment vertical="center" wrapText="1"/>
    </xf>
    <xf numFmtId="41" fontId="16" fillId="0" borderId="14" xfId="2" applyFont="1" applyBorder="1" applyAlignment="1">
      <alignment vertical="center" wrapText="1"/>
    </xf>
    <xf numFmtId="41" fontId="16" fillId="9" borderId="14" xfId="2" applyFont="1" applyFill="1" applyBorder="1" applyAlignment="1">
      <alignment vertical="center" wrapText="1"/>
    </xf>
    <xf numFmtId="0" fontId="9" fillId="9" borderId="14" xfId="0" applyFont="1" applyFill="1" applyBorder="1" applyAlignment="1">
      <alignment horizontal="left" vertical="center" wrapText="1"/>
    </xf>
    <xf numFmtId="42" fontId="15" fillId="9" borderId="14" xfId="4" applyFont="1" applyFill="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horizontal="left" vertical="center" wrapText="1"/>
    </xf>
    <xf numFmtId="0" fontId="16" fillId="0" borderId="14" xfId="0" applyFont="1" applyBorder="1" applyAlignment="1">
      <alignment wrapText="1"/>
    </xf>
    <xf numFmtId="9" fontId="15" fillId="9" borderId="14" xfId="5" applyFont="1" applyFill="1" applyBorder="1" applyAlignment="1">
      <alignment horizontal="center" vertical="center" wrapText="1"/>
    </xf>
    <xf numFmtId="9" fontId="17" fillId="0" borderId="14" xfId="5" applyFont="1" applyFill="1" applyBorder="1" applyAlignment="1">
      <alignment horizontal="center" vertical="center" wrapText="1"/>
    </xf>
    <xf numFmtId="9" fontId="17" fillId="9" borderId="14" xfId="5" applyFont="1" applyFill="1" applyBorder="1" applyAlignment="1">
      <alignment horizontal="center" vertical="center" wrapText="1"/>
    </xf>
    <xf numFmtId="0" fontId="17" fillId="0" borderId="14" xfId="0" applyFont="1" applyBorder="1" applyAlignment="1">
      <alignment wrapText="1"/>
    </xf>
    <xf numFmtId="0" fontId="9" fillId="0" borderId="15" xfId="0" applyFont="1" applyBorder="1" applyAlignment="1">
      <alignment horizontal="center" vertical="center" wrapText="1"/>
    </xf>
    <xf numFmtId="0" fontId="9" fillId="0" borderId="15" xfId="0" applyFont="1" applyBorder="1" applyAlignment="1">
      <alignment horizontal="left" vertical="center" wrapText="1"/>
    </xf>
    <xf numFmtId="0" fontId="9" fillId="9"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horizontal="left" vertical="center" wrapText="1"/>
    </xf>
    <xf numFmtId="164" fontId="9" fillId="0" borderId="17" xfId="5" applyNumberFormat="1" applyFont="1" applyFill="1" applyBorder="1" applyAlignment="1">
      <alignment horizontal="center" vertical="center" wrapText="1"/>
    </xf>
    <xf numFmtId="2" fontId="9" fillId="0" borderId="17" xfId="1" applyNumberFormat="1" applyFont="1" applyFill="1" applyBorder="1" applyAlignment="1">
      <alignment horizontal="center" vertical="center" wrapText="1"/>
    </xf>
    <xf numFmtId="9" fontId="9" fillId="9" borderId="17" xfId="0" applyNumberFormat="1"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164" fontId="9" fillId="0" borderId="20" xfId="5" applyNumberFormat="1" applyFont="1" applyBorder="1" applyAlignment="1">
      <alignment horizontal="center" vertical="center" wrapText="1"/>
    </xf>
    <xf numFmtId="164" fontId="9" fillId="0" borderId="20" xfId="5" applyNumberFormat="1" applyFont="1" applyFill="1" applyBorder="1" applyAlignment="1">
      <alignment horizontal="center" vertical="center" wrapText="1"/>
    </xf>
    <xf numFmtId="9" fontId="9" fillId="9" borderId="20" xfId="0" applyNumberFormat="1" applyFont="1" applyFill="1" applyBorder="1" applyAlignment="1">
      <alignment horizontal="center" vertical="center" wrapText="1"/>
    </xf>
    <xf numFmtId="0" fontId="9" fillId="9" borderId="20" xfId="0" applyFont="1" applyFill="1" applyBorder="1" applyAlignment="1">
      <alignment horizontal="center" vertical="center" wrapText="1"/>
    </xf>
    <xf numFmtId="10" fontId="9" fillId="0" borderId="17" xfId="1" applyNumberFormat="1" applyFont="1" applyBorder="1" applyAlignment="1">
      <alignment horizontal="center" vertical="center" wrapText="1"/>
    </xf>
    <xf numFmtId="164" fontId="9" fillId="0" borderId="17" xfId="5" applyNumberFormat="1" applyFont="1" applyBorder="1" applyAlignment="1">
      <alignment horizontal="center" vertical="center" wrapText="1"/>
    </xf>
    <xf numFmtId="164" fontId="9" fillId="9" borderId="17" xfId="5" applyNumberFormat="1" applyFont="1" applyFill="1" applyBorder="1" applyAlignment="1">
      <alignment horizontal="center" vertical="center" wrapText="1"/>
    </xf>
    <xf numFmtId="0" fontId="9" fillId="9" borderId="17" xfId="0" applyFont="1" applyFill="1" applyBorder="1" applyAlignment="1">
      <alignment horizontal="center" vertical="center" wrapText="1"/>
    </xf>
    <xf numFmtId="9" fontId="9" fillId="0" borderId="20" xfId="5" applyFont="1" applyBorder="1" applyAlignment="1">
      <alignment horizontal="center" vertical="center" wrapText="1"/>
    </xf>
    <xf numFmtId="164" fontId="9" fillId="9" borderId="20" xfId="5" applyNumberFormat="1" applyFont="1" applyFill="1" applyBorder="1" applyAlignment="1">
      <alignment horizontal="center" vertical="center" wrapText="1"/>
    </xf>
    <xf numFmtId="165" fontId="9" fillId="0" borderId="17" xfId="1" applyNumberFormat="1" applyFont="1" applyBorder="1" applyAlignment="1">
      <alignment horizontal="center" vertical="center" wrapText="1"/>
    </xf>
    <xf numFmtId="41" fontId="9" fillId="0" borderId="17" xfId="2" applyFont="1" applyFill="1" applyBorder="1" applyAlignment="1">
      <alignment horizontal="center" vertical="center" wrapText="1"/>
    </xf>
    <xf numFmtId="165" fontId="9" fillId="0" borderId="17" xfId="7" applyNumberFormat="1" applyFont="1" applyBorder="1" applyAlignment="1">
      <alignment horizontal="center" vertical="center" wrapText="1"/>
    </xf>
    <xf numFmtId="41" fontId="9" fillId="9" borderId="17" xfId="2" applyFont="1" applyFill="1" applyBorder="1" applyAlignment="1">
      <alignment horizontal="right" vertical="center" wrapText="1"/>
    </xf>
    <xf numFmtId="42" fontId="9" fillId="0" borderId="17" xfId="4" applyFont="1" applyFill="1" applyBorder="1" applyAlignment="1">
      <alignment horizontal="center" vertical="center" wrapText="1"/>
    </xf>
    <xf numFmtId="0" fontId="9" fillId="0" borderId="22" xfId="0" applyFont="1" applyBorder="1" applyAlignment="1">
      <alignment horizontal="center" vertical="center" wrapText="1"/>
    </xf>
    <xf numFmtId="166" fontId="9" fillId="9" borderId="20" xfId="1" applyNumberFormat="1" applyFont="1" applyFill="1" applyBorder="1" applyAlignment="1">
      <alignment horizontal="center" vertical="center" wrapText="1"/>
    </xf>
    <xf numFmtId="42" fontId="9" fillId="0" borderId="20" xfId="4"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5" xfId="0" applyFont="1" applyBorder="1" applyAlignment="1">
      <alignment horizontal="left" vertical="center" wrapText="1"/>
    </xf>
    <xf numFmtId="9" fontId="9" fillId="9" borderId="25" xfId="5" applyFont="1" applyFill="1" applyBorder="1" applyAlignment="1">
      <alignment horizontal="center" vertical="center" wrapText="1"/>
    </xf>
    <xf numFmtId="9" fontId="9" fillId="9" borderId="25" xfId="0" applyNumberFormat="1" applyFont="1" applyFill="1" applyBorder="1" applyAlignment="1">
      <alignment horizontal="center" vertical="center" wrapText="1"/>
    </xf>
    <xf numFmtId="0" fontId="9" fillId="9" borderId="25" xfId="0" applyFont="1" applyFill="1" applyBorder="1" applyAlignment="1">
      <alignment horizontal="center" vertical="center" wrapText="1"/>
    </xf>
    <xf numFmtId="44" fontId="9" fillId="9" borderId="25" xfId="3" applyNumberFormat="1" applyFont="1" applyFill="1" applyBorder="1" applyAlignment="1">
      <alignment horizontal="center" vertical="center" wrapText="1"/>
    </xf>
    <xf numFmtId="168" fontId="9" fillId="9" borderId="25" xfId="3" applyNumberFormat="1" applyFont="1" applyFill="1" applyBorder="1" applyAlignment="1">
      <alignment horizontal="center" vertical="center" wrapText="1"/>
    </xf>
    <xf numFmtId="0" fontId="9" fillId="0" borderId="26" xfId="3" applyNumberFormat="1" applyFont="1" applyFill="1" applyBorder="1" applyAlignment="1">
      <alignment horizontal="left" vertical="top" wrapText="1"/>
    </xf>
    <xf numFmtId="2" fontId="9" fillId="0" borderId="17" xfId="1" applyNumberFormat="1" applyFont="1" applyBorder="1" applyAlignment="1">
      <alignment horizontal="center" vertical="center" wrapText="1"/>
    </xf>
    <xf numFmtId="9" fontId="9" fillId="9" borderId="17" xfId="5" applyFont="1" applyFill="1" applyBorder="1" applyAlignment="1">
      <alignment horizontal="center" vertical="center" wrapText="1"/>
    </xf>
    <xf numFmtId="167" fontId="9" fillId="9" borderId="17" xfId="3" applyNumberFormat="1" applyFont="1" applyFill="1" applyBorder="1" applyAlignment="1">
      <alignment horizontal="center" vertical="center" wrapText="1"/>
    </xf>
    <xf numFmtId="44" fontId="9" fillId="9" borderId="17" xfId="3" applyNumberFormat="1" applyFont="1" applyFill="1" applyBorder="1" applyAlignment="1">
      <alignment horizontal="center" vertical="center" wrapText="1"/>
    </xf>
    <xf numFmtId="168" fontId="9" fillId="9" borderId="17" xfId="3" applyNumberFormat="1" applyFont="1" applyFill="1" applyBorder="1" applyAlignment="1">
      <alignment horizontal="center" vertical="center" wrapText="1"/>
    </xf>
    <xf numFmtId="0" fontId="9" fillId="0" borderId="18" xfId="3" applyNumberFormat="1" applyFont="1" applyFill="1" applyBorder="1" applyAlignment="1">
      <alignment vertical="center" wrapText="1"/>
    </xf>
    <xf numFmtId="2" fontId="9" fillId="0" borderId="20" xfId="1" applyNumberFormat="1" applyFont="1" applyBorder="1" applyAlignment="1">
      <alignment horizontal="center" vertical="center" wrapText="1"/>
    </xf>
    <xf numFmtId="2" fontId="9" fillId="0" borderId="20" xfId="1" applyNumberFormat="1" applyFont="1" applyFill="1" applyBorder="1" applyAlignment="1">
      <alignment horizontal="center" vertical="center" wrapText="1"/>
    </xf>
    <xf numFmtId="9" fontId="9" fillId="9" borderId="20" xfId="5" applyFont="1" applyFill="1" applyBorder="1" applyAlignment="1">
      <alignment horizontal="center" vertical="center" wrapText="1"/>
    </xf>
    <xf numFmtId="44" fontId="9" fillId="9" borderId="20" xfId="4" applyNumberFormat="1" applyFont="1" applyFill="1" applyBorder="1" applyAlignment="1">
      <alignment horizontal="center" vertical="center" wrapText="1"/>
    </xf>
    <xf numFmtId="168" fontId="9" fillId="9" borderId="20" xfId="6" applyNumberFormat="1" applyFont="1" applyFill="1" applyBorder="1" applyAlignment="1">
      <alignment horizontal="center" vertical="center" wrapText="1"/>
    </xf>
    <xf numFmtId="0" fontId="9" fillId="0" borderId="21" xfId="3" applyNumberFormat="1" applyFont="1" applyFill="1" applyBorder="1" applyAlignment="1">
      <alignment vertical="top" wrapText="1"/>
    </xf>
    <xf numFmtId="42" fontId="9" fillId="10" borderId="20" xfId="4" applyFont="1" applyFill="1" applyBorder="1" applyAlignment="1">
      <alignment horizontal="center" vertical="center" wrapText="1"/>
    </xf>
    <xf numFmtId="44" fontId="9" fillId="0" borderId="20" xfId="4" applyNumberFormat="1" applyFont="1" applyFill="1" applyBorder="1" applyAlignment="1">
      <alignment horizontal="right" vertical="center" wrapText="1"/>
    </xf>
    <xf numFmtId="44" fontId="9" fillId="9" borderId="20" xfId="4" applyNumberFormat="1" applyFont="1" applyFill="1" applyBorder="1" applyAlignment="1">
      <alignment vertical="center" wrapText="1"/>
    </xf>
    <xf numFmtId="44" fontId="9" fillId="9" borderId="20" xfId="9" applyNumberFormat="1" applyFont="1" applyFill="1" applyBorder="1" applyAlignment="1">
      <alignment vertical="center" wrapText="1"/>
    </xf>
    <xf numFmtId="165" fontId="9" fillId="0" borderId="25" xfId="1" applyNumberFormat="1" applyFont="1" applyBorder="1" applyAlignment="1">
      <alignment horizontal="center" vertical="center" wrapText="1"/>
    </xf>
    <xf numFmtId="1" fontId="9" fillId="0" borderId="25" xfId="1" applyNumberFormat="1" applyFont="1" applyFill="1" applyBorder="1" applyAlignment="1">
      <alignment horizontal="center" vertical="center" wrapText="1"/>
    </xf>
    <xf numFmtId="165" fontId="9" fillId="0" borderId="25" xfId="7" applyNumberFormat="1" applyFont="1" applyBorder="1" applyAlignment="1">
      <alignment horizontal="center" vertical="center" wrapText="1"/>
    </xf>
    <xf numFmtId="165" fontId="9" fillId="9" borderId="25" xfId="7" applyNumberFormat="1" applyFont="1" applyFill="1" applyBorder="1" applyAlignment="1">
      <alignment horizontal="center" vertical="center" wrapText="1"/>
    </xf>
    <xf numFmtId="168" fontId="9" fillId="9" borderId="25" xfId="4" applyNumberFormat="1" applyFont="1" applyFill="1" applyBorder="1" applyAlignment="1">
      <alignment vertical="center" wrapText="1"/>
    </xf>
    <xf numFmtId="168" fontId="9" fillId="9" borderId="25" xfId="4" applyNumberFormat="1" applyFont="1" applyFill="1" applyBorder="1" applyAlignment="1">
      <alignment horizontal="center" vertical="center" wrapText="1"/>
    </xf>
    <xf numFmtId="0" fontId="9" fillId="0" borderId="26" xfId="4" applyNumberFormat="1" applyFont="1" applyFill="1" applyBorder="1" applyAlignment="1">
      <alignment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9" xfId="0" applyFont="1" applyBorder="1" applyAlignment="1">
      <alignment horizontal="left" vertical="center" wrapText="1"/>
    </xf>
    <xf numFmtId="9" fontId="9" fillId="0" borderId="29" xfId="5" applyFont="1" applyBorder="1" applyAlignment="1">
      <alignment horizontal="center" vertical="center" wrapText="1"/>
    </xf>
    <xf numFmtId="9" fontId="9" fillId="0" borderId="29" xfId="5" applyFont="1" applyFill="1" applyBorder="1" applyAlignment="1">
      <alignment horizontal="center" vertical="center" wrapText="1"/>
    </xf>
    <xf numFmtId="9" fontId="9" fillId="9" borderId="29" xfId="5" applyFont="1" applyFill="1" applyBorder="1" applyAlignment="1">
      <alignment horizontal="center" vertical="center" wrapText="1"/>
    </xf>
    <xf numFmtId="0" fontId="9" fillId="9" borderId="29" xfId="0" applyFont="1" applyFill="1" applyBorder="1" applyAlignment="1">
      <alignment horizontal="center" vertical="center" wrapText="1"/>
    </xf>
    <xf numFmtId="168" fontId="9" fillId="9" borderId="29" xfId="0" applyNumberFormat="1" applyFont="1" applyFill="1" applyBorder="1" applyAlignment="1">
      <alignment horizontal="center" vertical="center" wrapText="1"/>
    </xf>
    <xf numFmtId="0" fontId="9" fillId="0" borderId="30" xfId="0" applyNumberFormat="1" applyFont="1" applyFill="1" applyBorder="1" applyAlignment="1">
      <alignment horizontal="left" vertical="top" wrapText="1"/>
    </xf>
    <xf numFmtId="165" fontId="9" fillId="0" borderId="15" xfId="1" applyNumberFormat="1" applyFont="1" applyFill="1" applyBorder="1" applyAlignment="1">
      <alignment horizontal="center" vertical="center" wrapText="1"/>
    </xf>
    <xf numFmtId="1" fontId="9" fillId="9" borderId="15" xfId="1" applyNumberFormat="1" applyFont="1" applyFill="1" applyBorder="1" applyAlignment="1">
      <alignment horizontal="center" vertical="center" wrapText="1"/>
    </xf>
    <xf numFmtId="9" fontId="9" fillId="0" borderId="17" xfId="5" applyFont="1" applyBorder="1" applyAlignment="1">
      <alignment horizontal="center" vertical="center" wrapText="1"/>
    </xf>
    <xf numFmtId="9" fontId="9" fillId="0" borderId="17" xfId="5" applyFont="1" applyFill="1" applyBorder="1" applyAlignment="1">
      <alignment horizontal="center" vertical="center" wrapText="1"/>
    </xf>
    <xf numFmtId="42" fontId="9" fillId="0" borderId="17" xfId="4" applyFont="1" applyFill="1" applyBorder="1" applyAlignment="1">
      <alignment vertical="center" wrapText="1"/>
    </xf>
    <xf numFmtId="42" fontId="9" fillId="9" borderId="17" xfId="4" applyFont="1" applyFill="1" applyBorder="1" applyAlignment="1">
      <alignment vertical="center" wrapText="1"/>
    </xf>
    <xf numFmtId="168" fontId="9" fillId="9" borderId="17" xfId="4" applyNumberFormat="1" applyFont="1" applyFill="1" applyBorder="1" applyAlignment="1">
      <alignment vertical="center" wrapText="1"/>
    </xf>
    <xf numFmtId="9" fontId="9" fillId="0" borderId="20" xfId="5" applyFont="1" applyFill="1" applyBorder="1" applyAlignment="1">
      <alignment horizontal="center" vertical="center" wrapText="1"/>
    </xf>
    <xf numFmtId="42" fontId="9" fillId="0" borderId="20" xfId="4" applyFont="1" applyFill="1" applyBorder="1" applyAlignment="1">
      <alignment vertical="center" wrapText="1"/>
    </xf>
    <xf numFmtId="42" fontId="9" fillId="9" borderId="20" xfId="4" applyFont="1" applyFill="1" applyBorder="1" applyAlignment="1">
      <alignment horizontal="center" vertical="center" wrapText="1"/>
    </xf>
    <xf numFmtId="168" fontId="9" fillId="9" borderId="20" xfId="4" applyNumberFormat="1"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27" xfId="0" applyFont="1" applyBorder="1" applyAlignment="1">
      <alignment horizontal="left" vertical="center" wrapText="1"/>
    </xf>
    <xf numFmtId="165" fontId="9" fillId="0" borderId="27" xfId="1" applyNumberFormat="1" applyFont="1" applyFill="1" applyBorder="1" applyAlignment="1">
      <alignment horizontal="center" vertical="center" wrapText="1"/>
    </xf>
    <xf numFmtId="1" fontId="9" fillId="9" borderId="27" xfId="1" applyNumberFormat="1" applyFont="1" applyFill="1" applyBorder="1" applyAlignment="1">
      <alignment horizontal="center" vertical="center" wrapText="1"/>
    </xf>
    <xf numFmtId="0" fontId="9" fillId="9" borderId="27" xfId="0" applyFont="1" applyFill="1" applyBorder="1" applyAlignment="1">
      <alignment horizontal="center" vertical="center" wrapText="1"/>
    </xf>
    <xf numFmtId="1" fontId="9" fillId="0" borderId="17" xfId="1" applyNumberFormat="1" applyFont="1" applyFill="1" applyBorder="1" applyAlignment="1">
      <alignment horizontal="center" vertical="center" wrapText="1"/>
    </xf>
    <xf numFmtId="0" fontId="16" fillId="0" borderId="17" xfId="0" applyFont="1" applyBorder="1" applyAlignment="1">
      <alignment vertical="center" wrapText="1"/>
    </xf>
    <xf numFmtId="41" fontId="16" fillId="0" borderId="17" xfId="2" applyFont="1" applyBorder="1" applyAlignment="1">
      <alignment vertical="center" wrapText="1"/>
    </xf>
    <xf numFmtId="41" fontId="16" fillId="9" borderId="17" xfId="2" applyFont="1" applyFill="1" applyBorder="1" applyAlignment="1">
      <alignment vertical="center" wrapText="1"/>
    </xf>
    <xf numFmtId="165" fontId="9" fillId="0" borderId="20" xfId="1" applyNumberFormat="1" applyFont="1" applyBorder="1" applyAlignment="1">
      <alignment horizontal="right" vertical="center" wrapText="1"/>
    </xf>
    <xf numFmtId="1" fontId="9" fillId="0" borderId="20" xfId="1" applyNumberFormat="1" applyFont="1" applyFill="1" applyBorder="1" applyAlignment="1">
      <alignment horizontal="right" vertical="center" wrapText="1"/>
    </xf>
    <xf numFmtId="165" fontId="9" fillId="0" borderId="20" xfId="7" applyNumberFormat="1" applyFont="1" applyBorder="1" applyAlignment="1">
      <alignment horizontal="center" vertical="center" wrapText="1"/>
    </xf>
    <xf numFmtId="0" fontId="16" fillId="0" borderId="20" xfId="0" applyFont="1" applyBorder="1" applyAlignment="1">
      <alignment vertical="center" wrapText="1"/>
    </xf>
    <xf numFmtId="0" fontId="16" fillId="9" borderId="20" xfId="0" applyFont="1" applyFill="1" applyBorder="1" applyAlignment="1">
      <alignment vertical="center" wrapText="1"/>
    </xf>
    <xf numFmtId="165" fontId="9" fillId="0" borderId="17" xfId="1" applyNumberFormat="1" applyFont="1" applyFill="1" applyBorder="1" applyAlignment="1">
      <alignment horizontal="center" vertical="center" wrapText="1"/>
    </xf>
    <xf numFmtId="0" fontId="9" fillId="0" borderId="17" xfId="0" applyFont="1" applyBorder="1" applyAlignment="1">
      <alignment horizontal="right" vertical="center" wrapText="1"/>
    </xf>
    <xf numFmtId="1" fontId="9" fillId="0" borderId="17" xfId="1" applyNumberFormat="1" applyFont="1" applyFill="1" applyBorder="1" applyAlignment="1">
      <alignment horizontal="right" vertical="center" wrapText="1"/>
    </xf>
    <xf numFmtId="0" fontId="16" fillId="9" borderId="17" xfId="0" applyFont="1" applyFill="1" applyBorder="1" applyAlignment="1">
      <alignment vertical="center" wrapText="1"/>
    </xf>
    <xf numFmtId="0" fontId="9" fillId="0" borderId="20" xfId="0" applyFont="1" applyBorder="1" applyAlignment="1">
      <alignment horizontal="right" vertical="center" wrapText="1"/>
    </xf>
    <xf numFmtId="0" fontId="15" fillId="0" borderId="2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left" vertical="center" wrapText="1"/>
    </xf>
    <xf numFmtId="0" fontId="16" fillId="0" borderId="20" xfId="0" applyFont="1" applyBorder="1" applyAlignment="1">
      <alignment wrapText="1"/>
    </xf>
    <xf numFmtId="9" fontId="15" fillId="9" borderId="20" xfId="5" applyFont="1" applyFill="1" applyBorder="1" applyAlignment="1">
      <alignment horizontal="center" vertical="center" wrapText="1"/>
    </xf>
    <xf numFmtId="9" fontId="17" fillId="0" borderId="20" xfId="5" applyFont="1" applyFill="1" applyBorder="1" applyAlignment="1">
      <alignment horizontal="center" vertical="center" wrapText="1"/>
    </xf>
    <xf numFmtId="0" fontId="9" fillId="9" borderId="20" xfId="0" applyFont="1" applyFill="1" applyBorder="1" applyAlignment="1">
      <alignment horizontal="left" vertical="center" wrapText="1"/>
    </xf>
    <xf numFmtId="42" fontId="15" fillId="9" borderId="20" xfId="4" applyFont="1" applyFill="1" applyBorder="1" applyAlignment="1">
      <alignment vertical="center" wrapText="1"/>
    </xf>
    <xf numFmtId="42" fontId="6" fillId="8" borderId="0" xfId="0" applyNumberFormat="1" applyFont="1" applyFill="1" applyAlignment="1">
      <alignment horizontal="center" wrapText="1"/>
    </xf>
    <xf numFmtId="0" fontId="6" fillId="8" borderId="0" xfId="0" applyFont="1" applyFill="1" applyAlignment="1">
      <alignment horizontal="center" wrapText="1"/>
    </xf>
    <xf numFmtId="0" fontId="7" fillId="0" borderId="3" xfId="0" applyFont="1" applyBorder="1" applyAlignment="1">
      <alignment horizontal="center" vertical="center" wrapText="1"/>
    </xf>
    <xf numFmtId="0" fontId="9" fillId="0" borderId="19" xfId="0" applyFont="1" applyBorder="1" applyAlignment="1">
      <alignment horizontal="center" vertical="center" wrapText="1"/>
    </xf>
    <xf numFmtId="168" fontId="15" fillId="0" borderId="21" xfId="4" applyNumberFormat="1" applyFont="1" applyFill="1" applyBorder="1" applyAlignment="1">
      <alignment vertical="center" wrapText="1"/>
    </xf>
    <xf numFmtId="42" fontId="18" fillId="9" borderId="14" xfId="4" applyFont="1" applyFill="1" applyBorder="1" applyAlignment="1">
      <alignment vertical="center" wrapText="1"/>
    </xf>
    <xf numFmtId="0" fontId="15" fillId="0" borderId="30" xfId="4" applyNumberFormat="1" applyFont="1" applyFill="1" applyBorder="1" applyAlignment="1">
      <alignment horizontal="left" vertical="top" wrapText="1"/>
    </xf>
    <xf numFmtId="0" fontId="9"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6" fillId="0" borderId="17" xfId="0" applyFont="1" applyBorder="1" applyAlignment="1">
      <alignment horizontal="center" wrapText="1"/>
    </xf>
    <xf numFmtId="9" fontId="17" fillId="0" borderId="17" xfId="5" applyFont="1" applyFill="1" applyBorder="1" applyAlignment="1">
      <alignment horizontal="center" vertical="center" wrapText="1"/>
    </xf>
    <xf numFmtId="9" fontId="15" fillId="9" borderId="17" xfId="5" applyFont="1" applyFill="1" applyBorder="1" applyAlignment="1">
      <alignment horizontal="center" vertical="center" wrapText="1"/>
    </xf>
    <xf numFmtId="0" fontId="15" fillId="0" borderId="23" xfId="4" applyNumberFormat="1" applyFont="1" applyFill="1" applyBorder="1" applyAlignment="1">
      <alignment vertical="center" wrapText="1"/>
    </xf>
    <xf numFmtId="0" fontId="6" fillId="0" borderId="0" xfId="0" applyFont="1" applyFill="1" applyAlignment="1" applyProtection="1">
      <alignment horizontal="center" vertical="center" wrapText="1"/>
      <protection locked="0"/>
    </xf>
    <xf numFmtId="42" fontId="15" fillId="0" borderId="14" xfId="4" applyFont="1" applyFill="1" applyBorder="1" applyAlignment="1">
      <alignment vertical="center" wrapText="1"/>
    </xf>
    <xf numFmtId="0" fontId="9" fillId="0" borderId="32" xfId="0" applyFont="1" applyBorder="1" applyAlignment="1">
      <alignment horizontal="center" vertical="center" wrapText="1"/>
    </xf>
    <xf numFmtId="0" fontId="9" fillId="0" borderId="32" xfId="0" applyFont="1" applyBorder="1" applyAlignment="1">
      <alignment horizontal="left" vertical="center" wrapText="1"/>
    </xf>
    <xf numFmtId="2" fontId="9" fillId="0" borderId="32" xfId="1" applyNumberFormat="1" applyFont="1" applyBorder="1" applyAlignment="1">
      <alignment horizontal="center" vertical="center" wrapText="1"/>
    </xf>
    <xf numFmtId="2" fontId="9" fillId="0" borderId="32" xfId="1" applyNumberFormat="1" applyFont="1" applyFill="1" applyBorder="1" applyAlignment="1">
      <alignment horizontal="center" vertical="center" wrapText="1"/>
    </xf>
    <xf numFmtId="9" fontId="9" fillId="9" borderId="32" xfId="5" applyFont="1" applyFill="1" applyBorder="1" applyAlignment="1">
      <alignment horizontal="center" vertical="center" wrapText="1"/>
    </xf>
    <xf numFmtId="0" fontId="9" fillId="9" borderId="32" xfId="0" applyFont="1" applyFill="1" applyBorder="1" applyAlignment="1">
      <alignment horizontal="center" vertical="center" wrapText="1"/>
    </xf>
    <xf numFmtId="44" fontId="9" fillId="9" borderId="32" xfId="4" applyNumberFormat="1" applyFont="1" applyFill="1" applyBorder="1" applyAlignment="1">
      <alignment horizontal="center" vertical="center" wrapText="1"/>
    </xf>
    <xf numFmtId="168" fontId="9" fillId="9" borderId="32" xfId="6" applyNumberFormat="1" applyFont="1" applyFill="1" applyBorder="1" applyAlignment="1">
      <alignment horizontal="center" vertical="center" wrapText="1"/>
    </xf>
    <xf numFmtId="0" fontId="9" fillId="0" borderId="33" xfId="3" applyNumberFormat="1" applyFont="1" applyFill="1" applyBorder="1" applyAlignment="1">
      <alignment vertical="top" wrapText="1"/>
    </xf>
    <xf numFmtId="0" fontId="10" fillId="0" borderId="20"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25" xfId="0" applyFont="1" applyBorder="1" applyAlignment="1">
      <alignment horizontal="center" vertical="center" wrapText="1"/>
    </xf>
    <xf numFmtId="165" fontId="2" fillId="0" borderId="0" xfId="1" applyNumberFormat="1" applyFont="1" applyAlignment="1">
      <alignment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vertical="center" wrapText="1"/>
    </xf>
    <xf numFmtId="9" fontId="9" fillId="9" borderId="17" xfId="0" applyNumberFormat="1" applyFont="1" applyFill="1" applyBorder="1" applyAlignment="1">
      <alignment horizontal="center" vertical="center" wrapText="1"/>
    </xf>
    <xf numFmtId="9" fontId="9" fillId="9" borderId="20" xfId="0" applyNumberFormat="1"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20" xfId="0" applyFont="1" applyFill="1" applyBorder="1" applyAlignment="1">
      <alignment horizontal="center" vertical="center" wrapText="1"/>
    </xf>
    <xf numFmtId="42" fontId="9" fillId="0" borderId="17" xfId="4" applyFont="1" applyFill="1" applyBorder="1" applyAlignment="1">
      <alignment horizontal="center" vertical="center" wrapText="1"/>
    </xf>
    <xf numFmtId="42" fontId="9" fillId="0" borderId="20" xfId="4"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42" fontId="9" fillId="9" borderId="17" xfId="4" applyFont="1" applyFill="1" applyBorder="1" applyAlignment="1">
      <alignment horizontal="center" vertical="center" wrapText="1"/>
    </xf>
    <xf numFmtId="42" fontId="9" fillId="9" borderId="20" xfId="4" applyFont="1" applyFill="1" applyBorder="1" applyAlignment="1">
      <alignment horizontal="center" vertical="center" wrapText="1"/>
    </xf>
    <xf numFmtId="42" fontId="9" fillId="9" borderId="17" xfId="6" applyFont="1" applyFill="1" applyBorder="1" applyAlignment="1">
      <alignment horizontal="center" vertical="center" wrapText="1"/>
    </xf>
    <xf numFmtId="42" fontId="9" fillId="9" borderId="20" xfId="6" applyFont="1" applyFill="1" applyBorder="1" applyAlignment="1">
      <alignment horizontal="center" vertical="center" wrapText="1"/>
    </xf>
    <xf numFmtId="168" fontId="9" fillId="9" borderId="17" xfId="6" applyNumberFormat="1" applyFont="1" applyFill="1" applyBorder="1" applyAlignment="1">
      <alignment horizontal="center" vertical="center" wrapText="1"/>
    </xf>
    <xf numFmtId="168" fontId="9" fillId="9" borderId="20" xfId="6" applyNumberFormat="1" applyFont="1" applyFill="1" applyBorder="1" applyAlignment="1">
      <alignment horizontal="center" vertical="center" wrapText="1"/>
    </xf>
    <xf numFmtId="42" fontId="9" fillId="9" borderId="14" xfId="4" applyFont="1" applyFill="1" applyBorder="1" applyAlignment="1">
      <alignment horizontal="center" vertical="center" wrapText="1"/>
    </xf>
    <xf numFmtId="168" fontId="9" fillId="9" borderId="17" xfId="0" applyNumberFormat="1" applyFont="1" applyFill="1" applyBorder="1" applyAlignment="1">
      <alignment horizontal="center" vertical="center" wrapText="1"/>
    </xf>
    <xf numFmtId="168" fontId="9" fillId="9" borderId="14" xfId="0" applyNumberFormat="1" applyFont="1" applyFill="1" applyBorder="1" applyAlignment="1">
      <alignment horizontal="center" vertical="center" wrapText="1"/>
    </xf>
    <xf numFmtId="168" fontId="9" fillId="9" borderId="20" xfId="0" applyNumberFormat="1" applyFont="1" applyFill="1" applyBorder="1" applyAlignment="1">
      <alignment horizontal="center" vertical="center" wrapText="1"/>
    </xf>
    <xf numFmtId="168" fontId="9" fillId="9" borderId="14" xfId="6" applyNumberFormat="1" applyFont="1" applyFill="1" applyBorder="1" applyAlignment="1">
      <alignment horizontal="center" vertical="center" wrapText="1"/>
    </xf>
    <xf numFmtId="44" fontId="9" fillId="9" borderId="17" xfId="9" applyNumberFormat="1" applyFont="1" applyFill="1" applyBorder="1" applyAlignment="1">
      <alignment horizontal="center" vertical="center" wrapText="1"/>
    </xf>
    <xf numFmtId="44" fontId="9" fillId="9" borderId="14" xfId="9" applyNumberFormat="1" applyFont="1" applyFill="1" applyBorder="1" applyAlignment="1">
      <alignment horizontal="center" vertical="center" wrapText="1"/>
    </xf>
    <xf numFmtId="165" fontId="9" fillId="9" borderId="17" xfId="1" applyNumberFormat="1" applyFont="1" applyFill="1" applyBorder="1" applyAlignment="1">
      <alignment horizontal="center" vertical="center" wrapText="1"/>
    </xf>
    <xf numFmtId="165" fontId="9" fillId="9" borderId="14" xfId="1" applyNumberFormat="1" applyFont="1" applyFill="1" applyBorder="1" applyAlignment="1">
      <alignment horizontal="center" vertical="center" wrapText="1"/>
    </xf>
    <xf numFmtId="165" fontId="9" fillId="9" borderId="17" xfId="8" applyNumberFormat="1" applyFont="1" applyFill="1" applyBorder="1" applyAlignment="1">
      <alignment horizontal="center" vertical="center" wrapText="1"/>
    </xf>
    <xf numFmtId="165" fontId="9" fillId="9" borderId="14" xfId="8" applyNumberFormat="1" applyFont="1" applyFill="1" applyBorder="1" applyAlignment="1">
      <alignment horizontal="center" vertical="center" wrapText="1"/>
    </xf>
    <xf numFmtId="165" fontId="9" fillId="9" borderId="17" xfId="7" applyNumberFormat="1" applyFont="1" applyFill="1" applyBorder="1" applyAlignment="1">
      <alignment horizontal="center" vertical="center" wrapText="1"/>
    </xf>
    <xf numFmtId="165" fontId="9" fillId="9" borderId="14" xfId="7" applyNumberFormat="1" applyFont="1" applyFill="1" applyBorder="1" applyAlignment="1">
      <alignment horizontal="center" vertical="center" wrapText="1"/>
    </xf>
    <xf numFmtId="0" fontId="9" fillId="0" borderId="14" xfId="0" applyFont="1" applyBorder="1" applyAlignment="1">
      <alignment horizontal="center" vertical="center" wrapText="1"/>
    </xf>
    <xf numFmtId="165" fontId="9" fillId="0" borderId="17" xfId="1" applyNumberFormat="1" applyFont="1" applyBorder="1" applyAlignment="1">
      <alignment horizontal="center" vertical="center" wrapText="1"/>
    </xf>
    <xf numFmtId="165" fontId="9" fillId="0" borderId="14" xfId="1" applyNumberFormat="1" applyFont="1" applyBorder="1" applyAlignment="1">
      <alignment horizontal="center" vertical="center" wrapText="1"/>
    </xf>
    <xf numFmtId="165" fontId="9" fillId="9" borderId="20" xfId="7" applyNumberFormat="1"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20" xfId="0" applyFont="1" applyBorder="1" applyAlignment="1">
      <alignment horizontal="left" vertical="center" wrapText="1"/>
    </xf>
    <xf numFmtId="165" fontId="9" fillId="0" borderId="20" xfId="1" applyNumberFormat="1" applyFont="1" applyBorder="1" applyAlignment="1">
      <alignment horizontal="center" vertical="center" wrapText="1"/>
    </xf>
    <xf numFmtId="165" fontId="9" fillId="9" borderId="20" xfId="1"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0" applyFont="1" applyBorder="1" applyAlignment="1">
      <alignment horizontal="left" vertical="center" wrapText="1"/>
    </xf>
    <xf numFmtId="0" fontId="9" fillId="0" borderId="19" xfId="0" applyFont="1" applyBorder="1" applyAlignment="1">
      <alignment horizontal="center" vertical="center" wrapText="1"/>
    </xf>
    <xf numFmtId="0" fontId="7" fillId="9" borderId="2"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12" fillId="0" borderId="9"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9"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9" fillId="9" borderId="14" xfId="0" applyFont="1" applyFill="1" applyBorder="1" applyAlignment="1">
      <alignment horizontal="center" vertical="center" wrapText="1"/>
    </xf>
    <xf numFmtId="42" fontId="9" fillId="10" borderId="17" xfId="4" applyFont="1" applyFill="1" applyBorder="1" applyAlignment="1">
      <alignment horizontal="center" vertical="center" wrapText="1"/>
    </xf>
    <xf numFmtId="42" fontId="9" fillId="10" borderId="14" xfId="4" applyFont="1" applyFill="1" applyBorder="1" applyAlignment="1">
      <alignment horizontal="center" vertical="center" wrapText="1"/>
    </xf>
    <xf numFmtId="44" fontId="9" fillId="0" borderId="17" xfId="4" applyNumberFormat="1" applyFont="1" applyFill="1" applyBorder="1" applyAlignment="1">
      <alignment horizontal="center" vertical="center" wrapText="1"/>
    </xf>
    <xf numFmtId="44" fontId="9" fillId="0" borderId="14" xfId="4" applyNumberFormat="1" applyFont="1" applyFill="1" applyBorder="1" applyAlignment="1">
      <alignment horizontal="center" vertical="center" wrapText="1"/>
    </xf>
    <xf numFmtId="44" fontId="9" fillId="9" borderId="17" xfId="4" applyNumberFormat="1" applyFont="1" applyFill="1" applyBorder="1" applyAlignment="1">
      <alignment horizontal="right" vertical="center" wrapText="1"/>
    </xf>
    <xf numFmtId="44" fontId="9" fillId="9" borderId="14" xfId="4" applyNumberFormat="1" applyFont="1" applyFill="1" applyBorder="1" applyAlignment="1">
      <alignment horizontal="right" vertical="center" wrapText="1"/>
    </xf>
    <xf numFmtId="168" fontId="9" fillId="9" borderId="17" xfId="4" applyNumberFormat="1" applyFont="1" applyFill="1" applyBorder="1" applyAlignment="1">
      <alignment horizontal="center" vertical="center" wrapText="1"/>
    </xf>
    <xf numFmtId="168" fontId="9" fillId="9" borderId="20" xfId="4" applyNumberFormat="1" applyFont="1" applyFill="1" applyBorder="1" applyAlignment="1">
      <alignment horizontal="center" vertical="center" wrapText="1"/>
    </xf>
    <xf numFmtId="168" fontId="9" fillId="9" borderId="15" xfId="4" applyNumberFormat="1" applyFont="1" applyFill="1" applyBorder="1" applyAlignment="1">
      <alignment horizontal="center" vertical="center" wrapText="1"/>
    </xf>
    <xf numFmtId="168" fontId="9" fillId="9" borderId="27" xfId="4" applyNumberFormat="1"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27" xfId="0" applyFont="1" applyBorder="1" applyAlignment="1">
      <alignment horizontal="center" vertical="center" wrapText="1"/>
    </xf>
    <xf numFmtId="42" fontId="9" fillId="9" borderId="15" xfId="4" applyFont="1" applyFill="1" applyBorder="1" applyAlignment="1">
      <alignment horizontal="center" vertical="center" wrapText="1"/>
    </xf>
    <xf numFmtId="42" fontId="9" fillId="9" borderId="27" xfId="4" applyFont="1" applyFill="1" applyBorder="1" applyAlignment="1">
      <alignment horizontal="center" vertical="center" wrapText="1"/>
    </xf>
    <xf numFmtId="44" fontId="9" fillId="9" borderId="14" xfId="4" applyNumberFormat="1" applyFont="1" applyFill="1" applyBorder="1" applyAlignment="1">
      <alignment horizontal="center" vertical="center" wrapText="1"/>
    </xf>
    <xf numFmtId="165" fontId="9" fillId="9" borderId="20" xfId="8" applyNumberFormat="1" applyFont="1" applyFill="1" applyBorder="1" applyAlignment="1">
      <alignment horizontal="center" vertical="center" wrapText="1"/>
    </xf>
    <xf numFmtId="0" fontId="8" fillId="0" borderId="18" xfId="0" applyFont="1" applyBorder="1" applyAlignment="1">
      <alignment horizontal="left" vertical="top" wrapText="1"/>
    </xf>
    <xf numFmtId="0" fontId="8" fillId="0" borderId="21" xfId="0" applyFont="1" applyBorder="1" applyAlignment="1">
      <alignment horizontal="left" vertical="top" wrapText="1"/>
    </xf>
    <xf numFmtId="0" fontId="7" fillId="0" borderId="18" xfId="6" applyNumberFormat="1" applyFont="1" applyFill="1" applyBorder="1" applyAlignment="1">
      <alignment horizontal="left" vertical="top" wrapText="1"/>
    </xf>
    <xf numFmtId="0" fontId="7" fillId="0" borderId="21" xfId="6" applyNumberFormat="1" applyFont="1" applyFill="1" applyBorder="1" applyAlignment="1">
      <alignment horizontal="left" vertical="top" wrapText="1"/>
    </xf>
    <xf numFmtId="0" fontId="9" fillId="0" borderId="18" xfId="6" applyNumberFormat="1" applyFont="1" applyFill="1" applyBorder="1" applyAlignment="1">
      <alignment horizontal="left" vertical="top" wrapText="1"/>
    </xf>
    <xf numFmtId="0" fontId="9" fillId="0" borderId="21" xfId="6" applyNumberFormat="1" applyFont="1" applyFill="1" applyBorder="1" applyAlignment="1">
      <alignment horizontal="left" vertical="top" wrapText="1"/>
    </xf>
    <xf numFmtId="0" fontId="9" fillId="0" borderId="18" xfId="6" applyNumberFormat="1" applyFont="1" applyFill="1" applyBorder="1" applyAlignment="1">
      <alignment horizontal="left" vertical="center" wrapText="1"/>
    </xf>
    <xf numFmtId="0" fontId="9" fillId="0" borderId="23" xfId="6" applyNumberFormat="1" applyFont="1" applyFill="1" applyBorder="1" applyAlignment="1">
      <alignment horizontal="left" vertical="center" wrapText="1"/>
    </xf>
    <xf numFmtId="0" fontId="9" fillId="0" borderId="21" xfId="6" applyNumberFormat="1" applyFont="1" applyFill="1" applyBorder="1" applyAlignment="1">
      <alignment horizontal="left" vertical="center" wrapText="1"/>
    </xf>
    <xf numFmtId="0" fontId="9" fillId="0" borderId="23" xfId="6" applyNumberFormat="1" applyFont="1" applyFill="1" applyBorder="1" applyAlignment="1">
      <alignment horizontal="left" vertical="top" wrapText="1"/>
    </xf>
    <xf numFmtId="164" fontId="9" fillId="9" borderId="17" xfId="5" applyNumberFormat="1" applyFont="1" applyFill="1" applyBorder="1" applyAlignment="1">
      <alignment horizontal="center" vertical="center" wrapText="1"/>
    </xf>
    <xf numFmtId="164" fontId="9" fillId="9" borderId="20" xfId="5" applyNumberFormat="1" applyFont="1" applyFill="1" applyBorder="1" applyAlignment="1">
      <alignment horizontal="center" vertical="center" wrapText="1"/>
    </xf>
    <xf numFmtId="0" fontId="9" fillId="0" borderId="15" xfId="0" applyFont="1" applyBorder="1" applyAlignment="1">
      <alignment horizontal="left" vertical="top" wrapText="1"/>
    </xf>
    <xf numFmtId="0" fontId="9" fillId="0" borderId="27" xfId="0" applyFont="1" applyBorder="1" applyAlignment="1">
      <alignment horizontal="left" vertical="top" wrapText="1"/>
    </xf>
    <xf numFmtId="0" fontId="8" fillId="0" borderId="23" xfId="0" applyFont="1" applyBorder="1" applyAlignment="1">
      <alignment horizontal="left" vertical="top" wrapText="1"/>
    </xf>
    <xf numFmtId="0" fontId="9" fillId="0" borderId="29" xfId="4" applyNumberFormat="1" applyFont="1" applyFill="1" applyBorder="1" applyAlignment="1">
      <alignment horizontal="left" vertical="top" wrapText="1"/>
    </xf>
    <xf numFmtId="0" fontId="9" fillId="0" borderId="31" xfId="4" applyNumberFormat="1" applyFont="1" applyFill="1" applyBorder="1" applyAlignment="1">
      <alignment horizontal="left" vertical="top" wrapText="1"/>
    </xf>
  </cellXfs>
  <cellStyles count="10">
    <cellStyle name="Millares" xfId="1" builtinId="3"/>
    <cellStyle name="Millares [0]" xfId="2" builtinId="6"/>
    <cellStyle name="Millares 7" xfId="7" xr:uid="{C93BCB81-6591-4269-BE05-A1873E5399DC}"/>
    <cellStyle name="Millares 7 2" xfId="8" xr:uid="{0DD18152-F815-4FB6-B462-04975D0072DE}"/>
    <cellStyle name="Moneda" xfId="3" builtinId="4"/>
    <cellStyle name="Moneda [0]" xfId="4" builtinId="7"/>
    <cellStyle name="Moneda [0] 2" xfId="9" xr:uid="{C16CAC6C-5F03-4F5E-86C3-2098A2D287EE}"/>
    <cellStyle name="Moneda [0] 5" xfId="6" xr:uid="{64573B21-AC40-4975-B0EC-7B8028307A43}"/>
    <cellStyle name="Normal" xfId="0" builtinId="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3</xdr:row>
      <xdr:rowOff>0</xdr:rowOff>
    </xdr:from>
    <xdr:to>
      <xdr:col>24</xdr:col>
      <xdr:colOff>304800</xdr:colOff>
      <xdr:row>3</xdr:row>
      <xdr:rowOff>304800</xdr:rowOff>
    </xdr:to>
    <xdr:sp macro="" textlink="">
      <xdr:nvSpPr>
        <xdr:cNvPr id="2" name="avatar">
          <a:extLst>
            <a:ext uri="{FF2B5EF4-FFF2-40B4-BE49-F238E27FC236}">
              <a16:creationId xmlns:a16="http://schemas.microsoft.com/office/drawing/2014/main" id="{D736894E-A858-4821-8F3E-A46A7153F50D}"/>
            </a:ext>
          </a:extLst>
        </xdr:cNvPr>
        <xdr:cNvSpPr>
          <a:spLocks noChangeAspect="1" noChangeArrowheads="1"/>
        </xdr:cNvSpPr>
      </xdr:nvSpPr>
      <xdr:spPr bwMode="auto">
        <a:xfrm>
          <a:off x="18183225" y="66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24</xdr:col>
      <xdr:colOff>0</xdr:colOff>
      <xdr:row>42</xdr:row>
      <xdr:rowOff>0</xdr:rowOff>
    </xdr:from>
    <xdr:ext cx="304800" cy="304800"/>
    <xdr:sp macro="" textlink="">
      <xdr:nvSpPr>
        <xdr:cNvPr id="3" name="avatar">
          <a:extLst>
            <a:ext uri="{FF2B5EF4-FFF2-40B4-BE49-F238E27FC236}">
              <a16:creationId xmlns:a16="http://schemas.microsoft.com/office/drawing/2014/main" id="{3819A9BA-C67A-42E0-8FE9-54DCA65941F5}"/>
            </a:ext>
          </a:extLst>
        </xdr:cNvPr>
        <xdr:cNvSpPr>
          <a:spLocks noChangeAspect="1" noChangeArrowheads="1"/>
        </xdr:cNvSpPr>
      </xdr:nvSpPr>
      <xdr:spPr bwMode="auto">
        <a:xfrm>
          <a:off x="18183225" y="9839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persons/person.xml><?xml version="1.0" encoding="utf-8"?>
<personList xmlns="http://schemas.microsoft.com/office/spreadsheetml/2018/threadedcomments" xmlns:x="http://schemas.openxmlformats.org/spreadsheetml/2006/main">
  <person displayName="Erika Milena Salcedo Silva" id="{C7E04567-CD50-415D-9423-17C26F62606C}" userId="Erika Milena Salcedo Silv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1" dT="2020-05-21T18:19:57.08" personId="{C7E04567-CD50-415D-9423-17C26F62606C}" id="{D69DBABB-2704-47E9-9673-084E3441CD95}">
    <text>Este indicador debe finalizar en 2028</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4E30C-5203-4FE2-9BE7-EACFFA50D225}">
  <sheetPr>
    <tabColor rgb="FF7030A0"/>
  </sheetPr>
  <dimension ref="A1:AG61"/>
  <sheetViews>
    <sheetView showGridLines="0" tabSelected="1" topLeftCell="B1" zoomScale="70" zoomScaleNormal="70" workbookViewId="0">
      <pane xSplit="8" ySplit="4" topLeftCell="AE5" activePane="bottomRight" state="frozen"/>
      <selection activeCell="B1" sqref="B1"/>
      <selection pane="topRight" activeCell="J1" sqref="J1"/>
      <selection pane="bottomLeft" activeCell="B5" sqref="B5"/>
      <selection pane="bottomRight" activeCell="B2" sqref="B2:F2"/>
    </sheetView>
  </sheetViews>
  <sheetFormatPr baseColWidth="10" defaultRowHeight="14.25" x14ac:dyDescent="0.2"/>
  <cols>
    <col min="1" max="1" width="7" style="1" hidden="1" customWidth="1"/>
    <col min="2" max="2" width="11.42578125" style="1" customWidth="1"/>
    <col min="3" max="3" width="13.140625" style="1" customWidth="1"/>
    <col min="4" max="4" width="17.5703125" style="1" customWidth="1"/>
    <col min="5" max="5" width="28" style="1" customWidth="1"/>
    <col min="6" max="6" width="19.5703125" style="1" customWidth="1"/>
    <col min="7" max="7" width="10.42578125" style="1" customWidth="1"/>
    <col min="8" max="8" width="38.28515625" style="1" customWidth="1"/>
    <col min="9" max="9" width="15.85546875" style="1" customWidth="1"/>
    <col min="10" max="10" width="10.85546875" style="1" customWidth="1"/>
    <col min="11" max="11" width="9.140625" style="1" customWidth="1"/>
    <col min="12" max="17" width="9" style="1" customWidth="1"/>
    <col min="18" max="19" width="10.42578125" style="1" customWidth="1"/>
    <col min="20" max="20" width="11.42578125" style="1" customWidth="1"/>
    <col min="21" max="21" width="17.5703125" style="1" customWidth="1"/>
    <col min="22" max="22" width="19.85546875" style="1" customWidth="1"/>
    <col min="23" max="23" width="23.42578125" style="5" customWidth="1"/>
    <col min="24" max="24" width="19.5703125" style="1" customWidth="1"/>
    <col min="25" max="25" width="19.140625" style="1" customWidth="1"/>
    <col min="26" max="26" width="21.42578125" style="1" customWidth="1"/>
    <col min="27" max="27" width="20.5703125" style="1" customWidth="1"/>
    <col min="28" max="28" width="23.85546875" style="1" bestFit="1" customWidth="1"/>
    <col min="29" max="29" width="23.5703125" style="1" customWidth="1"/>
    <col min="30" max="30" width="21.28515625" style="1" customWidth="1"/>
    <col min="31" max="31" width="22.7109375" style="1" customWidth="1"/>
    <col min="32" max="32" width="32.85546875" style="1" customWidth="1"/>
    <col min="33" max="33" width="106.28515625" style="1" customWidth="1"/>
    <col min="34" max="16384" width="11.42578125" style="1"/>
  </cols>
  <sheetData>
    <row r="1" spans="1:33" ht="23.25" x14ac:dyDescent="0.2">
      <c r="B1" s="203" t="s">
        <v>0</v>
      </c>
      <c r="C1" s="203"/>
      <c r="D1" s="203"/>
      <c r="E1" s="203"/>
      <c r="F1" s="203"/>
      <c r="G1" s="203"/>
      <c r="H1" s="203"/>
      <c r="I1" s="203"/>
      <c r="J1" s="2"/>
      <c r="K1" s="3"/>
      <c r="L1" s="4"/>
      <c r="M1" s="3"/>
      <c r="N1" s="3"/>
      <c r="O1" s="3"/>
      <c r="P1" s="3"/>
      <c r="Q1" s="3"/>
      <c r="R1" s="3"/>
      <c r="S1" s="3"/>
      <c r="T1" s="4"/>
      <c r="U1" s="4"/>
      <c r="V1" s="4"/>
      <c r="AD1" s="6"/>
      <c r="AE1" s="6"/>
    </row>
    <row r="2" spans="1:33" ht="18.75" customHeight="1" x14ac:dyDescent="0.2">
      <c r="B2" s="204" t="s">
        <v>196</v>
      </c>
      <c r="C2" s="204"/>
      <c r="D2" s="204"/>
      <c r="E2" s="204"/>
      <c r="F2" s="204"/>
      <c r="G2" s="7"/>
      <c r="H2" s="3"/>
      <c r="I2" s="4"/>
      <c r="J2" s="4"/>
      <c r="K2" s="3"/>
      <c r="L2" s="4"/>
      <c r="M2" s="3"/>
      <c r="N2" s="3"/>
      <c r="O2" s="3"/>
      <c r="P2" s="3"/>
      <c r="Q2" s="3"/>
      <c r="R2" s="3"/>
      <c r="S2" s="3"/>
      <c r="T2" s="4"/>
      <c r="U2" s="4"/>
      <c r="V2" s="4"/>
      <c r="AC2" s="8"/>
      <c r="AD2" s="6"/>
      <c r="AE2" s="6"/>
    </row>
    <row r="3" spans="1:33" ht="15" x14ac:dyDescent="0.2">
      <c r="B3" s="205" t="s">
        <v>1</v>
      </c>
      <c r="C3" s="205"/>
      <c r="D3" s="205"/>
      <c r="E3" s="205"/>
      <c r="F3" s="206" t="s">
        <v>2</v>
      </c>
      <c r="G3" s="206"/>
      <c r="H3" s="206"/>
      <c r="I3" s="206"/>
      <c r="J3" s="206"/>
      <c r="K3" s="206"/>
      <c r="L3" s="206"/>
      <c r="M3" s="206"/>
      <c r="N3" s="206"/>
      <c r="O3" s="206"/>
      <c r="P3" s="206"/>
      <c r="Q3" s="206"/>
      <c r="R3" s="206"/>
      <c r="S3" s="206"/>
      <c r="T3" s="206"/>
      <c r="U3" s="9"/>
      <c r="V3" s="9"/>
      <c r="W3" s="207" t="s">
        <v>171</v>
      </c>
      <c r="X3" s="207"/>
      <c r="Y3" s="207"/>
      <c r="Z3" s="207"/>
      <c r="AA3" s="207"/>
      <c r="AB3" s="207"/>
      <c r="AC3" s="207"/>
      <c r="AD3" s="207"/>
      <c r="AE3" s="207"/>
      <c r="AF3" s="10"/>
      <c r="AG3" s="10"/>
    </row>
    <row r="4" spans="1:33" ht="54" customHeight="1" thickBot="1" x14ac:dyDescent="0.25">
      <c r="A4" s="11" t="s">
        <v>3</v>
      </c>
      <c r="B4" s="11" t="s">
        <v>4</v>
      </c>
      <c r="C4" s="11" t="s">
        <v>5</v>
      </c>
      <c r="D4" s="11" t="s">
        <v>6</v>
      </c>
      <c r="E4" s="11" t="s">
        <v>7</v>
      </c>
      <c r="F4" s="12" t="s">
        <v>8</v>
      </c>
      <c r="G4" s="12" t="s">
        <v>9</v>
      </c>
      <c r="H4" s="12" t="s">
        <v>10</v>
      </c>
      <c r="I4" s="12" t="s">
        <v>11</v>
      </c>
      <c r="J4" s="12" t="s">
        <v>12</v>
      </c>
      <c r="K4" s="12" t="s">
        <v>13</v>
      </c>
      <c r="L4" s="12" t="s">
        <v>14</v>
      </c>
      <c r="M4" s="12" t="s">
        <v>15</v>
      </c>
      <c r="N4" s="12" t="s">
        <v>16</v>
      </c>
      <c r="O4" s="12" t="s">
        <v>17</v>
      </c>
      <c r="P4" s="12" t="s">
        <v>18</v>
      </c>
      <c r="Q4" s="12" t="s">
        <v>19</v>
      </c>
      <c r="R4" s="12" t="s">
        <v>20</v>
      </c>
      <c r="S4" s="12" t="s">
        <v>21</v>
      </c>
      <c r="T4" s="13" t="s">
        <v>22</v>
      </c>
      <c r="U4" s="14" t="s">
        <v>23</v>
      </c>
      <c r="V4" s="14" t="s">
        <v>24</v>
      </c>
      <c r="W4" s="14" t="s">
        <v>25</v>
      </c>
      <c r="X4" s="14" t="s">
        <v>26</v>
      </c>
      <c r="Y4" s="14" t="s">
        <v>27</v>
      </c>
      <c r="Z4" s="14" t="s">
        <v>28</v>
      </c>
      <c r="AA4" s="14" t="s">
        <v>29</v>
      </c>
      <c r="AB4" s="14" t="s">
        <v>30</v>
      </c>
      <c r="AC4" s="14" t="s">
        <v>31</v>
      </c>
      <c r="AD4" s="14" t="s">
        <v>32</v>
      </c>
      <c r="AE4" s="14" t="s">
        <v>33</v>
      </c>
      <c r="AF4" s="15" t="s">
        <v>34</v>
      </c>
      <c r="AG4" s="34" t="s">
        <v>35</v>
      </c>
    </row>
    <row r="5" spans="1:33" ht="96.75" customHeight="1" x14ac:dyDescent="0.2">
      <c r="A5" s="16">
        <v>1</v>
      </c>
      <c r="B5" s="67">
        <v>1</v>
      </c>
      <c r="C5" s="68" t="s">
        <v>36</v>
      </c>
      <c r="D5" s="68" t="s">
        <v>37</v>
      </c>
      <c r="E5" s="68" t="s">
        <v>38</v>
      </c>
      <c r="F5" s="69" t="s">
        <v>39</v>
      </c>
      <c r="G5" s="68" t="s">
        <v>40</v>
      </c>
      <c r="H5" s="69" t="s">
        <v>41</v>
      </c>
      <c r="I5" s="69" t="s">
        <v>42</v>
      </c>
      <c r="J5" s="68">
        <v>2017</v>
      </c>
      <c r="K5" s="70">
        <v>0</v>
      </c>
      <c r="L5" s="68" t="s">
        <v>43</v>
      </c>
      <c r="M5" s="71">
        <v>0</v>
      </c>
      <c r="N5" s="70">
        <v>0.15</v>
      </c>
      <c r="O5" s="70">
        <v>0.25</v>
      </c>
      <c r="P5" s="70">
        <v>0.3</v>
      </c>
      <c r="Q5" s="70">
        <v>0.35</v>
      </c>
      <c r="R5" s="72">
        <v>0.55000000000000004</v>
      </c>
      <c r="S5" s="72">
        <v>0.9</v>
      </c>
      <c r="T5" s="72">
        <v>0.9</v>
      </c>
      <c r="U5" s="208"/>
      <c r="V5" s="208" t="s">
        <v>44</v>
      </c>
      <c r="W5" s="210" t="s">
        <v>45</v>
      </c>
      <c r="X5" s="212" t="s">
        <v>43</v>
      </c>
      <c r="Y5" s="212" t="s">
        <v>43</v>
      </c>
      <c r="Z5" s="216">
        <v>580000000</v>
      </c>
      <c r="AA5" s="218">
        <v>3437470440</v>
      </c>
      <c r="AB5" s="218">
        <v>3540594553.1999998</v>
      </c>
      <c r="AC5" s="218">
        <v>3646812389.796</v>
      </c>
      <c r="AD5" s="218">
        <v>19643262326.527023</v>
      </c>
      <c r="AE5" s="218">
        <v>28056493571.474838</v>
      </c>
      <c r="AF5" s="220">
        <f>+SUM(Z5:AE6)</f>
        <v>58904633280.997864</v>
      </c>
      <c r="AG5" s="279" t="s">
        <v>183</v>
      </c>
    </row>
    <row r="6" spans="1:33" ht="84" customHeight="1" thickBot="1" x14ac:dyDescent="0.25">
      <c r="A6" s="16">
        <v>2</v>
      </c>
      <c r="B6" s="73">
        <v>1</v>
      </c>
      <c r="C6" s="74" t="s">
        <v>36</v>
      </c>
      <c r="D6" s="74" t="s">
        <v>37</v>
      </c>
      <c r="E6" s="74" t="s">
        <v>38</v>
      </c>
      <c r="F6" s="75" t="s">
        <v>39</v>
      </c>
      <c r="G6" s="74" t="s">
        <v>46</v>
      </c>
      <c r="H6" s="75" t="s">
        <v>47</v>
      </c>
      <c r="I6" s="75" t="s">
        <v>42</v>
      </c>
      <c r="J6" s="74">
        <v>2017</v>
      </c>
      <c r="K6" s="76">
        <v>0</v>
      </c>
      <c r="L6" s="74" t="s">
        <v>43</v>
      </c>
      <c r="M6" s="76">
        <v>0</v>
      </c>
      <c r="N6" s="77">
        <v>0.11</v>
      </c>
      <c r="O6" s="76">
        <v>0.17</v>
      </c>
      <c r="P6" s="76">
        <v>0.22</v>
      </c>
      <c r="Q6" s="76">
        <v>0.3</v>
      </c>
      <c r="R6" s="78">
        <v>0.8</v>
      </c>
      <c r="S6" s="79" t="s">
        <v>43</v>
      </c>
      <c r="T6" s="78">
        <v>0.8</v>
      </c>
      <c r="U6" s="209"/>
      <c r="V6" s="209"/>
      <c r="W6" s="211"/>
      <c r="X6" s="213"/>
      <c r="Y6" s="213"/>
      <c r="Z6" s="217"/>
      <c r="AA6" s="219"/>
      <c r="AB6" s="219"/>
      <c r="AC6" s="219"/>
      <c r="AD6" s="219"/>
      <c r="AE6" s="219"/>
      <c r="AF6" s="221"/>
      <c r="AG6" s="280"/>
    </row>
    <row r="7" spans="1:33" ht="85.5" customHeight="1" x14ac:dyDescent="0.2">
      <c r="A7" s="16">
        <v>5</v>
      </c>
      <c r="B7" s="67">
        <v>1</v>
      </c>
      <c r="C7" s="68" t="s">
        <v>36</v>
      </c>
      <c r="D7" s="68" t="s">
        <v>37</v>
      </c>
      <c r="E7" s="68" t="s">
        <v>48</v>
      </c>
      <c r="F7" s="69" t="s">
        <v>49</v>
      </c>
      <c r="G7" s="68" t="s">
        <v>50</v>
      </c>
      <c r="H7" s="69" t="s">
        <v>51</v>
      </c>
      <c r="I7" s="69" t="s">
        <v>42</v>
      </c>
      <c r="J7" s="68">
        <v>2017</v>
      </c>
      <c r="K7" s="80">
        <v>1.6E-2</v>
      </c>
      <c r="L7" s="68" t="s">
        <v>43</v>
      </c>
      <c r="M7" s="81">
        <v>3.3000000000000002E-2</v>
      </c>
      <c r="N7" s="70">
        <v>4.7E-2</v>
      </c>
      <c r="O7" s="81">
        <v>6.2E-2</v>
      </c>
      <c r="P7" s="81">
        <v>7.6999999999999999E-2</v>
      </c>
      <c r="Q7" s="81">
        <v>9.1999999999999998E-2</v>
      </c>
      <c r="R7" s="82">
        <v>0.152</v>
      </c>
      <c r="S7" s="82">
        <v>0.22499999999999998</v>
      </c>
      <c r="T7" s="82">
        <v>0.22499999999999998</v>
      </c>
      <c r="U7" s="287"/>
      <c r="V7" s="208" t="s">
        <v>52</v>
      </c>
      <c r="W7" s="83" t="s">
        <v>45</v>
      </c>
      <c r="X7" s="214" t="s">
        <v>43</v>
      </c>
      <c r="Y7" s="212" t="s">
        <v>53</v>
      </c>
      <c r="Z7" s="216">
        <v>5812012842</v>
      </c>
      <c r="AA7" s="218">
        <v>2000000000</v>
      </c>
      <c r="AB7" s="218">
        <v>4576000000</v>
      </c>
      <c r="AC7" s="218">
        <v>4713280000</v>
      </c>
      <c r="AD7" s="218">
        <v>27926474992.015598</v>
      </c>
      <c r="AE7" s="218">
        <v>39887415494.591446</v>
      </c>
      <c r="AF7" s="220">
        <f>+SUM(Z7:AE8)</f>
        <v>84915183328.60704</v>
      </c>
      <c r="AG7" s="281" t="s">
        <v>181</v>
      </c>
    </row>
    <row r="8" spans="1:33" ht="94.5" customHeight="1" thickBot="1" x14ac:dyDescent="0.25">
      <c r="A8" s="16">
        <v>6</v>
      </c>
      <c r="B8" s="73">
        <v>1</v>
      </c>
      <c r="C8" s="74" t="s">
        <v>36</v>
      </c>
      <c r="D8" s="74" t="s">
        <v>37</v>
      </c>
      <c r="E8" s="74" t="s">
        <v>48</v>
      </c>
      <c r="F8" s="75" t="s">
        <v>49</v>
      </c>
      <c r="G8" s="74" t="s">
        <v>54</v>
      </c>
      <c r="H8" s="75" t="s">
        <v>55</v>
      </c>
      <c r="I8" s="75" t="s">
        <v>42</v>
      </c>
      <c r="J8" s="74">
        <v>2017</v>
      </c>
      <c r="K8" s="76">
        <v>3.7999999999999999E-2</v>
      </c>
      <c r="L8" s="74" t="s">
        <v>43</v>
      </c>
      <c r="M8" s="76">
        <v>6.8000000000000005E-2</v>
      </c>
      <c r="N8" s="77">
        <v>9.8000000000000004E-2</v>
      </c>
      <c r="O8" s="84">
        <v>0.129</v>
      </c>
      <c r="P8" s="84">
        <v>0.159</v>
      </c>
      <c r="Q8" s="84">
        <v>0.189</v>
      </c>
      <c r="R8" s="85">
        <v>0.31</v>
      </c>
      <c r="S8" s="85" t="s">
        <v>43</v>
      </c>
      <c r="T8" s="85">
        <v>0.31</v>
      </c>
      <c r="U8" s="288"/>
      <c r="V8" s="209" t="s">
        <v>52</v>
      </c>
      <c r="W8" s="79" t="s">
        <v>45</v>
      </c>
      <c r="X8" s="215"/>
      <c r="Y8" s="213"/>
      <c r="Z8" s="217"/>
      <c r="AA8" s="219"/>
      <c r="AB8" s="219"/>
      <c r="AC8" s="219"/>
      <c r="AD8" s="219"/>
      <c r="AE8" s="219"/>
      <c r="AF8" s="221"/>
      <c r="AG8" s="282"/>
    </row>
    <row r="9" spans="1:33" ht="113.25" customHeight="1" thickBot="1" x14ac:dyDescent="0.25">
      <c r="A9" s="16">
        <v>7</v>
      </c>
      <c r="B9" s="67">
        <v>1</v>
      </c>
      <c r="C9" s="68" t="s">
        <v>36</v>
      </c>
      <c r="D9" s="68" t="s">
        <v>37</v>
      </c>
      <c r="E9" s="68" t="s">
        <v>48</v>
      </c>
      <c r="F9" s="69" t="s">
        <v>56</v>
      </c>
      <c r="G9" s="68" t="s">
        <v>57</v>
      </c>
      <c r="H9" s="69" t="s">
        <v>58</v>
      </c>
      <c r="I9" s="69" t="s">
        <v>42</v>
      </c>
      <c r="J9" s="68">
        <v>2017</v>
      </c>
      <c r="K9" s="81">
        <v>1.6E-2</v>
      </c>
      <c r="L9" s="68" t="s">
        <v>43</v>
      </c>
      <c r="M9" s="81">
        <v>3.3000000000000002E-2</v>
      </c>
      <c r="N9" s="70">
        <v>4.7E-2</v>
      </c>
      <c r="O9" s="81">
        <v>6.2E-2</v>
      </c>
      <c r="P9" s="81">
        <v>7.6999999999999999E-2</v>
      </c>
      <c r="Q9" s="81">
        <v>9.1999999999999998E-2</v>
      </c>
      <c r="R9" s="82">
        <v>0.152</v>
      </c>
      <c r="S9" s="82">
        <f>R9+7.3%</f>
        <v>0.22499999999999998</v>
      </c>
      <c r="T9" s="82">
        <f>S9</f>
        <v>0.22499999999999998</v>
      </c>
      <c r="U9" s="82"/>
      <c r="V9" s="82"/>
      <c r="W9" s="83" t="s">
        <v>45</v>
      </c>
      <c r="X9" s="214" t="s">
        <v>43</v>
      </c>
      <c r="Y9" s="212" t="s">
        <v>53</v>
      </c>
      <c r="Z9" s="216">
        <v>12339977857</v>
      </c>
      <c r="AA9" s="218">
        <v>3637600000</v>
      </c>
      <c r="AB9" s="218">
        <v>4225888000</v>
      </c>
      <c r="AC9" s="218">
        <v>4352664640</v>
      </c>
      <c r="AD9" s="218">
        <v>23445278836.430901</v>
      </c>
      <c r="AE9" s="218">
        <v>36261286813.264999</v>
      </c>
      <c r="AF9" s="220">
        <f>+SUM(Z9:AE10)</f>
        <v>84262696146.695892</v>
      </c>
      <c r="AG9" s="281" t="s">
        <v>184</v>
      </c>
    </row>
    <row r="10" spans="1:33" ht="131.25" customHeight="1" thickBot="1" x14ac:dyDescent="0.25">
      <c r="A10" s="16">
        <v>8</v>
      </c>
      <c r="B10" s="73">
        <v>1</v>
      </c>
      <c r="C10" s="74" t="s">
        <v>36</v>
      </c>
      <c r="D10" s="74" t="s">
        <v>37</v>
      </c>
      <c r="E10" s="74" t="s">
        <v>48</v>
      </c>
      <c r="F10" s="75" t="s">
        <v>56</v>
      </c>
      <c r="G10" s="74" t="s">
        <v>59</v>
      </c>
      <c r="H10" s="75" t="s">
        <v>60</v>
      </c>
      <c r="I10" s="75" t="s">
        <v>42</v>
      </c>
      <c r="J10" s="74">
        <v>2017</v>
      </c>
      <c r="K10" s="76">
        <v>3.7999999999999999E-2</v>
      </c>
      <c r="L10" s="74" t="s">
        <v>43</v>
      </c>
      <c r="M10" s="76">
        <v>6.8000000000000005E-2</v>
      </c>
      <c r="N10" s="77">
        <v>9.8000000000000004E-2</v>
      </c>
      <c r="O10" s="76">
        <v>0.129</v>
      </c>
      <c r="P10" s="76">
        <v>0.159</v>
      </c>
      <c r="Q10" s="76">
        <v>0.189</v>
      </c>
      <c r="R10" s="85">
        <v>0.31</v>
      </c>
      <c r="S10" s="85" t="s">
        <v>43</v>
      </c>
      <c r="T10" s="85">
        <v>0.31</v>
      </c>
      <c r="U10" s="85"/>
      <c r="V10" s="78"/>
      <c r="W10" s="83" t="s">
        <v>45</v>
      </c>
      <c r="X10" s="215"/>
      <c r="Y10" s="213"/>
      <c r="Z10" s="217"/>
      <c r="AA10" s="219"/>
      <c r="AB10" s="219"/>
      <c r="AC10" s="219"/>
      <c r="AD10" s="219"/>
      <c r="AE10" s="219"/>
      <c r="AF10" s="221"/>
      <c r="AG10" s="282"/>
    </row>
    <row r="11" spans="1:33" ht="51" x14ac:dyDescent="0.2">
      <c r="A11" s="16">
        <v>24</v>
      </c>
      <c r="B11" s="67">
        <v>1</v>
      </c>
      <c r="C11" s="68" t="s">
        <v>36</v>
      </c>
      <c r="D11" s="68" t="s">
        <v>62</v>
      </c>
      <c r="E11" s="68" t="s">
        <v>63</v>
      </c>
      <c r="F11" s="69" t="s">
        <v>64</v>
      </c>
      <c r="G11" s="68" t="s">
        <v>65</v>
      </c>
      <c r="H11" s="69" t="s">
        <v>66</v>
      </c>
      <c r="I11" s="69" t="s">
        <v>42</v>
      </c>
      <c r="J11" s="68">
        <v>2017</v>
      </c>
      <c r="K11" s="86">
        <v>20000</v>
      </c>
      <c r="L11" s="68" t="s">
        <v>43</v>
      </c>
      <c r="M11" s="86">
        <v>2000</v>
      </c>
      <c r="N11" s="87">
        <v>2000</v>
      </c>
      <c r="O11" s="88">
        <v>2000</v>
      </c>
      <c r="P11" s="88">
        <v>2000</v>
      </c>
      <c r="Q11" s="88">
        <v>2000</v>
      </c>
      <c r="R11" s="89">
        <v>8000</v>
      </c>
      <c r="S11" s="89">
        <v>4000</v>
      </c>
      <c r="T11" s="89">
        <v>22000</v>
      </c>
      <c r="U11" s="89"/>
      <c r="V11" s="72" t="s">
        <v>61</v>
      </c>
      <c r="W11" s="83" t="s">
        <v>45</v>
      </c>
      <c r="X11" s="68" t="s">
        <v>43</v>
      </c>
      <c r="Y11" s="90" t="s">
        <v>53</v>
      </c>
      <c r="Z11" s="216">
        <v>2100000000</v>
      </c>
      <c r="AA11" s="216">
        <v>1730400000</v>
      </c>
      <c r="AB11" s="216">
        <v>1782312000</v>
      </c>
      <c r="AC11" s="216">
        <v>1835781360</v>
      </c>
      <c r="AD11" s="216">
        <v>10877117896.846441</v>
      </c>
      <c r="AE11" s="216">
        <v>15535799668.924013</v>
      </c>
      <c r="AF11" s="220">
        <f>+SUM(Z11:AE14)</f>
        <v>33861410925.770454</v>
      </c>
      <c r="AG11" s="283" t="s">
        <v>185</v>
      </c>
    </row>
    <row r="12" spans="1:33" ht="72" customHeight="1" x14ac:dyDescent="0.2">
      <c r="A12" s="16">
        <v>25</v>
      </c>
      <c r="B12" s="91">
        <v>1</v>
      </c>
      <c r="C12" s="38" t="s">
        <v>36</v>
      </c>
      <c r="D12" s="38" t="s">
        <v>62</v>
      </c>
      <c r="E12" s="38" t="s">
        <v>63</v>
      </c>
      <c r="F12" s="39" t="s">
        <v>64</v>
      </c>
      <c r="G12" s="38" t="s">
        <v>67</v>
      </c>
      <c r="H12" s="39" t="s">
        <v>68</v>
      </c>
      <c r="I12" s="39" t="s">
        <v>69</v>
      </c>
      <c r="J12" s="38">
        <v>2017</v>
      </c>
      <c r="K12" s="43">
        <v>1000</v>
      </c>
      <c r="L12" s="38" t="s">
        <v>43</v>
      </c>
      <c r="M12" s="47">
        <v>500</v>
      </c>
      <c r="N12" s="48">
        <v>500</v>
      </c>
      <c r="O12" s="44">
        <v>500</v>
      </c>
      <c r="P12" s="44">
        <v>500</v>
      </c>
      <c r="Q12" s="44">
        <v>500</v>
      </c>
      <c r="R12" s="45">
        <v>2000</v>
      </c>
      <c r="S12" s="42" t="s">
        <v>43</v>
      </c>
      <c r="T12" s="45">
        <v>4500</v>
      </c>
      <c r="U12" s="45"/>
      <c r="V12" s="40" t="s">
        <v>61</v>
      </c>
      <c r="W12" s="41" t="s">
        <v>45</v>
      </c>
      <c r="X12" s="38" t="s">
        <v>43</v>
      </c>
      <c r="Y12" s="46" t="s">
        <v>53</v>
      </c>
      <c r="Z12" s="222"/>
      <c r="AA12" s="222"/>
      <c r="AB12" s="222"/>
      <c r="AC12" s="222"/>
      <c r="AD12" s="222"/>
      <c r="AE12" s="222"/>
      <c r="AF12" s="226"/>
      <c r="AG12" s="284"/>
    </row>
    <row r="13" spans="1:33" ht="78.75" customHeight="1" x14ac:dyDescent="0.2">
      <c r="A13" s="16">
        <v>9</v>
      </c>
      <c r="B13" s="91">
        <v>1</v>
      </c>
      <c r="C13" s="38" t="s">
        <v>36</v>
      </c>
      <c r="D13" s="38" t="s">
        <v>62</v>
      </c>
      <c r="E13" s="38" t="s">
        <v>63</v>
      </c>
      <c r="F13" s="39" t="s">
        <v>64</v>
      </c>
      <c r="G13" s="38" t="s">
        <v>70</v>
      </c>
      <c r="H13" s="39" t="s">
        <v>71</v>
      </c>
      <c r="I13" s="39" t="s">
        <v>42</v>
      </c>
      <c r="J13" s="38">
        <v>2016</v>
      </c>
      <c r="K13" s="49">
        <v>12.1</v>
      </c>
      <c r="L13" s="49">
        <v>12</v>
      </c>
      <c r="M13" s="49">
        <v>10.9</v>
      </c>
      <c r="N13" s="49">
        <v>10.9</v>
      </c>
      <c r="O13" s="49">
        <v>10.8</v>
      </c>
      <c r="P13" s="49">
        <v>10.7</v>
      </c>
      <c r="Q13" s="41">
        <v>10.6</v>
      </c>
      <c r="R13" s="41">
        <v>10.199999999999999</v>
      </c>
      <c r="S13" s="41">
        <v>9.6999999999999993</v>
      </c>
      <c r="T13" s="41">
        <v>9.6999999999999993</v>
      </c>
      <c r="U13" s="41"/>
      <c r="V13" s="40" t="s">
        <v>61</v>
      </c>
      <c r="W13" s="41" t="s">
        <v>45</v>
      </c>
      <c r="X13" s="38" t="s">
        <v>43</v>
      </c>
      <c r="Y13" s="46" t="s">
        <v>53</v>
      </c>
      <c r="Z13" s="222"/>
      <c r="AA13" s="222"/>
      <c r="AB13" s="222"/>
      <c r="AC13" s="222"/>
      <c r="AD13" s="222"/>
      <c r="AE13" s="222"/>
      <c r="AF13" s="226"/>
      <c r="AG13" s="284"/>
    </row>
    <row r="14" spans="1:33" ht="56.25" customHeight="1" thickBot="1" x14ac:dyDescent="0.25">
      <c r="A14" s="16">
        <v>28</v>
      </c>
      <c r="B14" s="73">
        <v>1</v>
      </c>
      <c r="C14" s="74" t="s">
        <v>36</v>
      </c>
      <c r="D14" s="74" t="s">
        <v>62</v>
      </c>
      <c r="E14" s="74" t="s">
        <v>63</v>
      </c>
      <c r="F14" s="75" t="s">
        <v>64</v>
      </c>
      <c r="G14" s="74" t="s">
        <v>72</v>
      </c>
      <c r="H14" s="75" t="s">
        <v>73</v>
      </c>
      <c r="I14" s="75" t="s">
        <v>42</v>
      </c>
      <c r="J14" s="74">
        <v>2016</v>
      </c>
      <c r="K14" s="92">
        <v>12.1</v>
      </c>
      <c r="L14" s="92">
        <v>12</v>
      </c>
      <c r="M14" s="92">
        <v>10.9</v>
      </c>
      <c r="N14" s="92">
        <v>10.9</v>
      </c>
      <c r="O14" s="92">
        <v>10.8</v>
      </c>
      <c r="P14" s="92">
        <v>10.7</v>
      </c>
      <c r="Q14" s="79">
        <v>10.6</v>
      </c>
      <c r="R14" s="79">
        <v>10.199999999999999</v>
      </c>
      <c r="S14" s="79">
        <v>9.6999999999999993</v>
      </c>
      <c r="T14" s="79">
        <v>9.6999999999999993</v>
      </c>
      <c r="U14" s="79"/>
      <c r="V14" s="78" t="s">
        <v>61</v>
      </c>
      <c r="W14" s="79" t="s">
        <v>45</v>
      </c>
      <c r="X14" s="74" t="s">
        <v>43</v>
      </c>
      <c r="Y14" s="93" t="s">
        <v>53</v>
      </c>
      <c r="Z14" s="217"/>
      <c r="AA14" s="217"/>
      <c r="AB14" s="217"/>
      <c r="AC14" s="217"/>
      <c r="AD14" s="217"/>
      <c r="AE14" s="217"/>
      <c r="AF14" s="221"/>
      <c r="AG14" s="285"/>
    </row>
    <row r="15" spans="1:33" ht="77.25" customHeight="1" thickBot="1" x14ac:dyDescent="0.25">
      <c r="A15" s="16">
        <v>31</v>
      </c>
      <c r="B15" s="94">
        <v>1</v>
      </c>
      <c r="C15" s="95" t="s">
        <v>36</v>
      </c>
      <c r="D15" s="95" t="s">
        <v>37</v>
      </c>
      <c r="E15" s="95" t="s">
        <v>48</v>
      </c>
      <c r="F15" s="96" t="s">
        <v>74</v>
      </c>
      <c r="G15" s="95" t="s">
        <v>75</v>
      </c>
      <c r="H15" s="96" t="s">
        <v>76</v>
      </c>
      <c r="I15" s="96" t="s">
        <v>42</v>
      </c>
      <c r="J15" s="95" t="s">
        <v>53</v>
      </c>
      <c r="K15" s="95" t="s">
        <v>43</v>
      </c>
      <c r="L15" s="95" t="s">
        <v>43</v>
      </c>
      <c r="M15" s="95" t="s">
        <v>43</v>
      </c>
      <c r="N15" s="97">
        <v>0.08</v>
      </c>
      <c r="O15" s="97">
        <v>0.16</v>
      </c>
      <c r="P15" s="97">
        <v>0.34</v>
      </c>
      <c r="Q15" s="97">
        <v>0.5</v>
      </c>
      <c r="R15" s="97">
        <v>0.82</v>
      </c>
      <c r="S15" s="98">
        <v>1</v>
      </c>
      <c r="T15" s="98">
        <v>1</v>
      </c>
      <c r="U15" s="98"/>
      <c r="V15" s="98"/>
      <c r="W15" s="99" t="s">
        <v>77</v>
      </c>
      <c r="X15" s="95" t="s">
        <v>43</v>
      </c>
      <c r="Y15" s="95" t="s">
        <v>43</v>
      </c>
      <c r="Z15" s="100">
        <v>63721000000</v>
      </c>
      <c r="AA15" s="100">
        <v>63675000000</v>
      </c>
      <c r="AB15" s="100">
        <v>65585250000</v>
      </c>
      <c r="AC15" s="100">
        <v>67552807500</v>
      </c>
      <c r="AD15" s="100">
        <v>349003553544.18243</v>
      </c>
      <c r="AE15" s="100">
        <v>512349934268.62</v>
      </c>
      <c r="AF15" s="101">
        <f t="shared" ref="AF15:AF24" si="0">+SUM(Z15:AE15)</f>
        <v>1121887545312.8022</v>
      </c>
      <c r="AG15" s="102" t="s">
        <v>186</v>
      </c>
    </row>
    <row r="16" spans="1:33" ht="192.75" customHeight="1" x14ac:dyDescent="0.2">
      <c r="A16" s="16">
        <v>10</v>
      </c>
      <c r="B16" s="67">
        <v>1</v>
      </c>
      <c r="C16" s="68" t="s">
        <v>36</v>
      </c>
      <c r="D16" s="68" t="s">
        <v>78</v>
      </c>
      <c r="E16" s="68" t="s">
        <v>79</v>
      </c>
      <c r="F16" s="69" t="s">
        <v>80</v>
      </c>
      <c r="G16" s="68" t="s">
        <v>81</v>
      </c>
      <c r="H16" s="69" t="s">
        <v>82</v>
      </c>
      <c r="I16" s="69" t="s">
        <v>42</v>
      </c>
      <c r="J16" s="68">
        <v>2019</v>
      </c>
      <c r="K16" s="103">
        <v>0</v>
      </c>
      <c r="L16" s="68" t="s">
        <v>43</v>
      </c>
      <c r="M16" s="68" t="s">
        <v>43</v>
      </c>
      <c r="N16" s="71" t="s">
        <v>43</v>
      </c>
      <c r="O16" s="104">
        <v>0</v>
      </c>
      <c r="P16" s="104">
        <v>0.75</v>
      </c>
      <c r="Q16" s="104">
        <v>0.8</v>
      </c>
      <c r="R16" s="104">
        <v>0.8</v>
      </c>
      <c r="S16" s="104">
        <v>0.8</v>
      </c>
      <c r="T16" s="104">
        <v>0.8</v>
      </c>
      <c r="U16" s="104"/>
      <c r="V16" s="104"/>
      <c r="W16" s="83" t="s">
        <v>77</v>
      </c>
      <c r="X16" s="68" t="s">
        <v>43</v>
      </c>
      <c r="Y16" s="68" t="s">
        <v>43</v>
      </c>
      <c r="Z16" s="105" t="s">
        <v>43</v>
      </c>
      <c r="AA16" s="105" t="s">
        <v>43</v>
      </c>
      <c r="AB16" s="106">
        <v>8032183135</v>
      </c>
      <c r="AC16" s="106">
        <v>0</v>
      </c>
      <c r="AD16" s="106">
        <v>9311501668</v>
      </c>
      <c r="AE16" s="106">
        <v>10794582477</v>
      </c>
      <c r="AF16" s="107">
        <f t="shared" si="0"/>
        <v>28138267280</v>
      </c>
      <c r="AG16" s="108" t="s">
        <v>83</v>
      </c>
    </row>
    <row r="17" spans="1:33" ht="120.75" customHeight="1" thickBot="1" x14ac:dyDescent="0.25">
      <c r="A17" s="16">
        <v>11</v>
      </c>
      <c r="B17" s="73">
        <v>1</v>
      </c>
      <c r="C17" s="74" t="s">
        <v>36</v>
      </c>
      <c r="D17" s="74" t="s">
        <v>78</v>
      </c>
      <c r="E17" s="74" t="s">
        <v>79</v>
      </c>
      <c r="F17" s="75" t="s">
        <v>80</v>
      </c>
      <c r="G17" s="74" t="s">
        <v>84</v>
      </c>
      <c r="H17" s="75" t="s">
        <v>85</v>
      </c>
      <c r="I17" s="75" t="s">
        <v>42</v>
      </c>
      <c r="J17" s="74">
        <v>2019</v>
      </c>
      <c r="K17" s="109">
        <v>0</v>
      </c>
      <c r="L17" s="74" t="s">
        <v>43</v>
      </c>
      <c r="M17" s="74" t="s">
        <v>43</v>
      </c>
      <c r="N17" s="110" t="s">
        <v>43</v>
      </c>
      <c r="O17" s="111">
        <v>0.7</v>
      </c>
      <c r="P17" s="111">
        <v>0.8</v>
      </c>
      <c r="Q17" s="111">
        <v>0.9</v>
      </c>
      <c r="R17" s="111">
        <v>0.9</v>
      </c>
      <c r="S17" s="111">
        <v>0.9</v>
      </c>
      <c r="T17" s="111">
        <v>0.9</v>
      </c>
      <c r="U17" s="111"/>
      <c r="V17" s="111"/>
      <c r="W17" s="79" t="s">
        <v>77</v>
      </c>
      <c r="X17" s="74" t="s">
        <v>43</v>
      </c>
      <c r="Y17" s="74" t="s">
        <v>43</v>
      </c>
      <c r="Z17" s="112">
        <v>5113000000</v>
      </c>
      <c r="AA17" s="112">
        <v>0</v>
      </c>
      <c r="AB17" s="112">
        <v>0</v>
      </c>
      <c r="AC17" s="112">
        <v>0</v>
      </c>
      <c r="AD17" s="112">
        <v>0</v>
      </c>
      <c r="AE17" s="112">
        <v>0</v>
      </c>
      <c r="AF17" s="113">
        <f t="shared" si="0"/>
        <v>5113000000</v>
      </c>
      <c r="AG17" s="114" t="s">
        <v>187</v>
      </c>
    </row>
    <row r="18" spans="1:33" ht="120.75" customHeight="1" thickBot="1" x14ac:dyDescent="0.25">
      <c r="A18" s="176"/>
      <c r="B18" s="177">
        <v>1</v>
      </c>
      <c r="C18" s="199" t="s">
        <v>36</v>
      </c>
      <c r="D18" s="199" t="s">
        <v>78</v>
      </c>
      <c r="E18" s="199" t="s">
        <v>79</v>
      </c>
      <c r="F18" s="200" t="s">
        <v>178</v>
      </c>
      <c r="G18" s="201" t="s">
        <v>75</v>
      </c>
      <c r="H18" s="200" t="s">
        <v>179</v>
      </c>
      <c r="I18" s="191" t="s">
        <v>42</v>
      </c>
      <c r="J18" s="190"/>
      <c r="K18" s="192"/>
      <c r="L18" s="190"/>
      <c r="M18" s="190"/>
      <c r="N18" s="193"/>
      <c r="O18" s="194"/>
      <c r="P18" s="194"/>
      <c r="Q18" s="194"/>
      <c r="R18" s="194"/>
      <c r="S18" s="194"/>
      <c r="T18" s="194"/>
      <c r="U18" s="194"/>
      <c r="V18" s="194"/>
      <c r="W18" s="195"/>
      <c r="X18" s="190"/>
      <c r="Y18" s="190"/>
      <c r="Z18" s="196"/>
      <c r="AA18" s="196"/>
      <c r="AB18" s="196"/>
      <c r="AC18" s="196"/>
      <c r="AD18" s="196"/>
      <c r="AE18" s="196"/>
      <c r="AF18" s="197"/>
      <c r="AG18" s="198"/>
    </row>
    <row r="19" spans="1:33" ht="71.25" customHeight="1" x14ac:dyDescent="0.2">
      <c r="A19" s="243">
        <v>16</v>
      </c>
      <c r="B19" s="246">
        <v>1</v>
      </c>
      <c r="C19" s="214" t="s">
        <v>36</v>
      </c>
      <c r="D19" s="214" t="s">
        <v>86</v>
      </c>
      <c r="E19" s="214" t="s">
        <v>87</v>
      </c>
      <c r="F19" s="214" t="s">
        <v>88</v>
      </c>
      <c r="G19" s="214" t="s">
        <v>89</v>
      </c>
      <c r="H19" s="248" t="s">
        <v>90</v>
      </c>
      <c r="I19" s="214" t="s">
        <v>42</v>
      </c>
      <c r="J19" s="214">
        <v>2017</v>
      </c>
      <c r="K19" s="236">
        <v>168</v>
      </c>
      <c r="L19" s="214" t="s">
        <v>43</v>
      </c>
      <c r="M19" s="229">
        <v>834</v>
      </c>
      <c r="N19" s="229">
        <v>849</v>
      </c>
      <c r="O19" s="229">
        <v>1711</v>
      </c>
      <c r="P19" s="231">
        <v>2499</v>
      </c>
      <c r="Q19" s="233">
        <v>1370</v>
      </c>
      <c r="R19" s="233">
        <v>5480</v>
      </c>
      <c r="S19" s="233">
        <v>4850</v>
      </c>
      <c r="T19" s="233">
        <f>+SUM(M19:S19)+K19</f>
        <v>17761</v>
      </c>
      <c r="U19" s="233"/>
      <c r="V19" s="233" t="s">
        <v>91</v>
      </c>
      <c r="W19" s="210" t="s">
        <v>92</v>
      </c>
      <c r="X19" s="259" t="s">
        <v>43</v>
      </c>
      <c r="Y19" s="261">
        <v>75996724151</v>
      </c>
      <c r="Z19" s="263">
        <v>100124164277</v>
      </c>
      <c r="AA19" s="227">
        <v>328151707466</v>
      </c>
      <c r="AB19" s="227">
        <v>232000000000</v>
      </c>
      <c r="AC19" s="227">
        <v>125000000000</v>
      </c>
      <c r="AD19" s="227">
        <v>500000000000</v>
      </c>
      <c r="AE19" s="227">
        <v>625000000000</v>
      </c>
      <c r="AF19" s="220">
        <f>+SUM(Z19:AE19)</f>
        <v>1910275871743</v>
      </c>
      <c r="AG19" s="281" t="s">
        <v>188</v>
      </c>
    </row>
    <row r="20" spans="1:33" ht="84.75" customHeight="1" x14ac:dyDescent="0.2">
      <c r="A20" s="244"/>
      <c r="B20" s="247"/>
      <c r="C20" s="235"/>
      <c r="D20" s="235"/>
      <c r="E20" s="235"/>
      <c r="F20" s="235"/>
      <c r="G20" s="235"/>
      <c r="H20" s="239"/>
      <c r="I20" s="235"/>
      <c r="J20" s="235"/>
      <c r="K20" s="237"/>
      <c r="L20" s="235"/>
      <c r="M20" s="230"/>
      <c r="N20" s="230"/>
      <c r="O20" s="230"/>
      <c r="P20" s="232"/>
      <c r="Q20" s="234"/>
      <c r="R20" s="234"/>
      <c r="S20" s="234"/>
      <c r="T20" s="234"/>
      <c r="U20" s="234"/>
      <c r="V20" s="234"/>
      <c r="W20" s="258"/>
      <c r="X20" s="260"/>
      <c r="Y20" s="262"/>
      <c r="Z20" s="264"/>
      <c r="AA20" s="228"/>
      <c r="AB20" s="228"/>
      <c r="AC20" s="228"/>
      <c r="AD20" s="228"/>
      <c r="AE20" s="228"/>
      <c r="AF20" s="226"/>
      <c r="AG20" s="286"/>
    </row>
    <row r="21" spans="1:33" ht="56.25" customHeight="1" x14ac:dyDescent="0.2">
      <c r="A21" s="245"/>
      <c r="B21" s="247"/>
      <c r="C21" s="235"/>
      <c r="D21" s="235"/>
      <c r="E21" s="235"/>
      <c r="F21" s="235"/>
      <c r="G21" s="235"/>
      <c r="H21" s="239"/>
      <c r="I21" s="235"/>
      <c r="J21" s="235"/>
      <c r="K21" s="237"/>
      <c r="L21" s="235"/>
      <c r="M21" s="230"/>
      <c r="N21" s="230"/>
      <c r="O21" s="230"/>
      <c r="P21" s="232"/>
      <c r="Q21" s="234"/>
      <c r="R21" s="234"/>
      <c r="S21" s="234"/>
      <c r="T21" s="234"/>
      <c r="U21" s="234"/>
      <c r="V21" s="234"/>
      <c r="W21" s="258" t="s">
        <v>172</v>
      </c>
      <c r="X21" s="260" t="s">
        <v>43</v>
      </c>
      <c r="Y21" s="262">
        <v>5575076452</v>
      </c>
      <c r="Z21" s="275">
        <v>23554882856</v>
      </c>
      <c r="AA21" s="228">
        <v>47500583381</v>
      </c>
      <c r="AB21" s="228">
        <v>56173003450</v>
      </c>
      <c r="AC21" s="228">
        <v>30000000000</v>
      </c>
      <c r="AD21" s="228">
        <v>120000000000</v>
      </c>
      <c r="AE21" s="228">
        <v>90000000000</v>
      </c>
      <c r="AF21" s="226">
        <f>+SUM(Z21:AE21)</f>
        <v>367228469687</v>
      </c>
      <c r="AG21" s="286"/>
    </row>
    <row r="22" spans="1:33" ht="95.25" customHeight="1" x14ac:dyDescent="0.2">
      <c r="A22" s="243">
        <v>17</v>
      </c>
      <c r="B22" s="247">
        <v>1</v>
      </c>
      <c r="C22" s="235" t="s">
        <v>36</v>
      </c>
      <c r="D22" s="235" t="s">
        <v>86</v>
      </c>
      <c r="E22" s="235" t="s">
        <v>87</v>
      </c>
      <c r="F22" s="235" t="s">
        <v>88</v>
      </c>
      <c r="G22" s="235" t="s">
        <v>94</v>
      </c>
      <c r="H22" s="239" t="s">
        <v>95</v>
      </c>
      <c r="I22" s="235" t="s">
        <v>42</v>
      </c>
      <c r="J22" s="235">
        <v>2017</v>
      </c>
      <c r="K22" s="237">
        <v>93</v>
      </c>
      <c r="L22" s="235" t="s">
        <v>43</v>
      </c>
      <c r="M22" s="230">
        <v>683</v>
      </c>
      <c r="N22" s="230">
        <v>616</v>
      </c>
      <c r="O22" s="230">
        <v>1029</v>
      </c>
      <c r="P22" s="232">
        <v>1299</v>
      </c>
      <c r="Q22" s="234">
        <v>343</v>
      </c>
      <c r="R22" s="234">
        <v>1987</v>
      </c>
      <c r="S22" s="234">
        <v>1325</v>
      </c>
      <c r="T22" s="234">
        <f>+SUM(M22:S22)+K22</f>
        <v>7375</v>
      </c>
      <c r="U22" s="234"/>
      <c r="V22" s="234" t="s">
        <v>91</v>
      </c>
      <c r="W22" s="258"/>
      <c r="X22" s="260"/>
      <c r="Y22" s="262"/>
      <c r="Z22" s="275"/>
      <c r="AA22" s="228"/>
      <c r="AB22" s="228"/>
      <c r="AC22" s="228"/>
      <c r="AD22" s="228"/>
      <c r="AE22" s="228"/>
      <c r="AF22" s="226"/>
      <c r="AG22" s="286"/>
    </row>
    <row r="23" spans="1:33" ht="132" customHeight="1" thickBot="1" x14ac:dyDescent="0.25">
      <c r="A23" s="245"/>
      <c r="B23" s="249"/>
      <c r="C23" s="215"/>
      <c r="D23" s="215"/>
      <c r="E23" s="215"/>
      <c r="F23" s="215"/>
      <c r="G23" s="215"/>
      <c r="H23" s="240"/>
      <c r="I23" s="215"/>
      <c r="J23" s="215"/>
      <c r="K23" s="241"/>
      <c r="L23" s="215"/>
      <c r="M23" s="242"/>
      <c r="N23" s="242"/>
      <c r="O23" s="242"/>
      <c r="P23" s="276"/>
      <c r="Q23" s="238"/>
      <c r="R23" s="238"/>
      <c r="S23" s="238"/>
      <c r="T23" s="238"/>
      <c r="U23" s="238"/>
      <c r="V23" s="238"/>
      <c r="W23" s="79" t="s">
        <v>93</v>
      </c>
      <c r="X23" s="115" t="s">
        <v>43</v>
      </c>
      <c r="Y23" s="116">
        <v>78044460935</v>
      </c>
      <c r="Z23" s="117">
        <v>76108006948</v>
      </c>
      <c r="AA23" s="118">
        <v>187258951141</v>
      </c>
      <c r="AB23" s="118">
        <v>36000000000</v>
      </c>
      <c r="AC23" s="118">
        <v>36000000000</v>
      </c>
      <c r="AD23" s="118">
        <v>144000000000</v>
      </c>
      <c r="AE23" s="118">
        <v>180000000000</v>
      </c>
      <c r="AF23" s="113">
        <f>+SUM(Z23:AE23)</f>
        <v>659366958089</v>
      </c>
      <c r="AG23" s="282"/>
    </row>
    <row r="24" spans="1:33" ht="270.75" customHeight="1" thickBot="1" x14ac:dyDescent="0.25">
      <c r="A24" s="33">
        <v>18</v>
      </c>
      <c r="B24" s="94">
        <v>1</v>
      </c>
      <c r="C24" s="95" t="s">
        <v>36</v>
      </c>
      <c r="D24" s="95" t="s">
        <v>86</v>
      </c>
      <c r="E24" s="95" t="s">
        <v>96</v>
      </c>
      <c r="F24" s="95" t="s">
        <v>97</v>
      </c>
      <c r="G24" s="95" t="s">
        <v>98</v>
      </c>
      <c r="H24" s="96" t="s">
        <v>99</v>
      </c>
      <c r="I24" s="95" t="s">
        <v>42</v>
      </c>
      <c r="J24" s="95">
        <v>2016</v>
      </c>
      <c r="K24" s="119">
        <v>94</v>
      </c>
      <c r="L24" s="119">
        <v>95</v>
      </c>
      <c r="M24" s="119">
        <v>95</v>
      </c>
      <c r="N24" s="120">
        <v>95</v>
      </c>
      <c r="O24" s="121">
        <v>95</v>
      </c>
      <c r="P24" s="121">
        <v>95</v>
      </c>
      <c r="Q24" s="121">
        <v>95</v>
      </c>
      <c r="R24" s="122">
        <v>95</v>
      </c>
      <c r="S24" s="122">
        <v>95</v>
      </c>
      <c r="T24" s="122">
        <v>95</v>
      </c>
      <c r="U24" s="122"/>
      <c r="V24" s="122"/>
      <c r="W24" s="99" t="s">
        <v>100</v>
      </c>
      <c r="X24" s="95" t="s">
        <v>53</v>
      </c>
      <c r="Y24" s="95" t="s">
        <v>53</v>
      </c>
      <c r="Z24" s="123">
        <v>287602945272.72046</v>
      </c>
      <c r="AA24" s="124">
        <v>295885200869.27948</v>
      </c>
      <c r="AB24" s="124">
        <v>304169986493.61932</v>
      </c>
      <c r="AC24" s="124">
        <v>312686746115.44067</v>
      </c>
      <c r="AD24" s="124">
        <v>1340785250155.6694</v>
      </c>
      <c r="AE24" s="124">
        <v>1898289376411.731</v>
      </c>
      <c r="AF24" s="123">
        <f t="shared" si="0"/>
        <v>4439419505318.4609</v>
      </c>
      <c r="AG24" s="125" t="s">
        <v>189</v>
      </c>
    </row>
    <row r="25" spans="1:33" ht="99.75" customHeight="1" thickBot="1" x14ac:dyDescent="0.25">
      <c r="A25" s="16">
        <v>19</v>
      </c>
      <c r="B25" s="126">
        <v>1</v>
      </c>
      <c r="C25" s="127" t="s">
        <v>36</v>
      </c>
      <c r="D25" s="127" t="s">
        <v>86</v>
      </c>
      <c r="E25" s="127" t="s">
        <v>96</v>
      </c>
      <c r="F25" s="128" t="s">
        <v>101</v>
      </c>
      <c r="G25" s="127" t="s">
        <v>102</v>
      </c>
      <c r="H25" s="128" t="s">
        <v>103</v>
      </c>
      <c r="I25" s="128" t="s">
        <v>42</v>
      </c>
      <c r="J25" s="127">
        <v>2017</v>
      </c>
      <c r="K25" s="129">
        <v>0.72</v>
      </c>
      <c r="L25" s="127" t="s">
        <v>43</v>
      </c>
      <c r="M25" s="129">
        <v>0.74</v>
      </c>
      <c r="N25" s="130">
        <v>0.74</v>
      </c>
      <c r="O25" s="129">
        <v>1</v>
      </c>
      <c r="P25" s="129">
        <v>1</v>
      </c>
      <c r="Q25" s="129">
        <v>1</v>
      </c>
      <c r="R25" s="131">
        <v>1</v>
      </c>
      <c r="S25" s="131">
        <v>1</v>
      </c>
      <c r="T25" s="131">
        <v>1</v>
      </c>
      <c r="U25" s="131"/>
      <c r="V25" s="131"/>
      <c r="W25" s="132" t="s">
        <v>43</v>
      </c>
      <c r="X25" s="127" t="s">
        <v>43</v>
      </c>
      <c r="Y25" s="127" t="s">
        <v>43</v>
      </c>
      <c r="Z25" s="132" t="s">
        <v>43</v>
      </c>
      <c r="AA25" s="132" t="s">
        <v>43</v>
      </c>
      <c r="AB25" s="132" t="s">
        <v>43</v>
      </c>
      <c r="AC25" s="132" t="s">
        <v>43</v>
      </c>
      <c r="AD25" s="132" t="s">
        <v>43</v>
      </c>
      <c r="AE25" s="132" t="s">
        <v>43</v>
      </c>
      <c r="AF25" s="133"/>
      <c r="AG25" s="134" t="s">
        <v>190</v>
      </c>
    </row>
    <row r="26" spans="1:33" ht="69.75" customHeight="1" x14ac:dyDescent="0.2">
      <c r="A26" s="16">
        <v>12</v>
      </c>
      <c r="B26" s="67">
        <v>1</v>
      </c>
      <c r="C26" s="68" t="s">
        <v>36</v>
      </c>
      <c r="D26" s="68" t="s">
        <v>86</v>
      </c>
      <c r="E26" s="68" t="s">
        <v>104</v>
      </c>
      <c r="F26" s="69" t="s">
        <v>105</v>
      </c>
      <c r="G26" s="68" t="s">
        <v>106</v>
      </c>
      <c r="H26" s="69" t="s">
        <v>107</v>
      </c>
      <c r="I26" s="69" t="s">
        <v>42</v>
      </c>
      <c r="J26" s="68">
        <v>2016</v>
      </c>
      <c r="K26" s="137">
        <v>1</v>
      </c>
      <c r="L26" s="137">
        <v>1</v>
      </c>
      <c r="M26" s="137">
        <v>1</v>
      </c>
      <c r="N26" s="138">
        <v>1</v>
      </c>
      <c r="O26" s="137">
        <v>1</v>
      </c>
      <c r="P26" s="137">
        <v>1</v>
      </c>
      <c r="Q26" s="137">
        <v>1</v>
      </c>
      <c r="R26" s="104">
        <v>1</v>
      </c>
      <c r="S26" s="104">
        <v>1</v>
      </c>
      <c r="T26" s="104">
        <v>1</v>
      </c>
      <c r="U26" s="104"/>
      <c r="V26" s="104"/>
      <c r="W26" s="210" t="s">
        <v>77</v>
      </c>
      <c r="X26" s="139"/>
      <c r="Y26" s="139"/>
      <c r="Z26" s="140">
        <v>135818393364</v>
      </c>
      <c r="AA26" s="140">
        <v>139892945164.92001</v>
      </c>
      <c r="AB26" s="140">
        <v>144089733519.86758</v>
      </c>
      <c r="AC26" s="140">
        <v>148412425525.46356</v>
      </c>
      <c r="AD26" s="140">
        <v>843258161847.78674</v>
      </c>
      <c r="AE26" s="140">
        <v>913440411540.35632</v>
      </c>
      <c r="AF26" s="141">
        <f>+SUM(Z26:AE27)</f>
        <v>2324912070962.3945</v>
      </c>
      <c r="AG26" s="292" t="s">
        <v>191</v>
      </c>
    </row>
    <row r="27" spans="1:33" ht="89.25" customHeight="1" thickBot="1" x14ac:dyDescent="0.25">
      <c r="A27" s="16">
        <v>13</v>
      </c>
      <c r="B27" s="73">
        <v>1</v>
      </c>
      <c r="C27" s="74" t="s">
        <v>36</v>
      </c>
      <c r="D27" s="74" t="s">
        <v>86</v>
      </c>
      <c r="E27" s="74" t="s">
        <v>87</v>
      </c>
      <c r="F27" s="75" t="s">
        <v>105</v>
      </c>
      <c r="G27" s="74" t="s">
        <v>108</v>
      </c>
      <c r="H27" s="75" t="s">
        <v>109</v>
      </c>
      <c r="I27" s="75" t="s">
        <v>42</v>
      </c>
      <c r="J27" s="74">
        <v>2016</v>
      </c>
      <c r="K27" s="84">
        <v>1</v>
      </c>
      <c r="L27" s="84">
        <v>1</v>
      </c>
      <c r="M27" s="84">
        <v>1</v>
      </c>
      <c r="N27" s="142">
        <v>1</v>
      </c>
      <c r="O27" s="84">
        <v>1</v>
      </c>
      <c r="P27" s="84">
        <v>1</v>
      </c>
      <c r="Q27" s="84">
        <v>1</v>
      </c>
      <c r="R27" s="111">
        <v>1</v>
      </c>
      <c r="S27" s="79" t="s">
        <v>43</v>
      </c>
      <c r="T27" s="111">
        <v>1</v>
      </c>
      <c r="U27" s="111"/>
      <c r="V27" s="111"/>
      <c r="W27" s="211"/>
      <c r="X27" s="143"/>
      <c r="Y27" s="143"/>
      <c r="Z27" s="144" t="s">
        <v>150</v>
      </c>
      <c r="AA27" s="144" t="s">
        <v>150</v>
      </c>
      <c r="AB27" s="144" t="s">
        <v>150</v>
      </c>
      <c r="AC27" s="144" t="s">
        <v>150</v>
      </c>
      <c r="AD27" s="144" t="s">
        <v>150</v>
      </c>
      <c r="AE27" s="144" t="s">
        <v>150</v>
      </c>
      <c r="AF27" s="145" t="s">
        <v>150</v>
      </c>
      <c r="AG27" s="293"/>
    </row>
    <row r="28" spans="1:33" ht="114.75" x14ac:dyDescent="0.2">
      <c r="A28" s="16">
        <v>20</v>
      </c>
      <c r="B28" s="64">
        <v>1</v>
      </c>
      <c r="C28" s="64" t="s">
        <v>36</v>
      </c>
      <c r="D28" s="64" t="s">
        <v>110</v>
      </c>
      <c r="E28" s="64" t="s">
        <v>111</v>
      </c>
      <c r="F28" s="65" t="s">
        <v>112</v>
      </c>
      <c r="G28" s="64" t="s">
        <v>113</v>
      </c>
      <c r="H28" s="65" t="s">
        <v>114</v>
      </c>
      <c r="I28" s="65" t="s">
        <v>69</v>
      </c>
      <c r="J28" s="64">
        <v>2018</v>
      </c>
      <c r="K28" s="135" t="s">
        <v>115</v>
      </c>
      <c r="L28" s="135" t="s">
        <v>43</v>
      </c>
      <c r="M28" s="135" t="s">
        <v>43</v>
      </c>
      <c r="N28" s="136">
        <v>9000</v>
      </c>
      <c r="O28" s="136">
        <v>5000</v>
      </c>
      <c r="P28" s="136">
        <v>5000</v>
      </c>
      <c r="Q28" s="136">
        <v>5000</v>
      </c>
      <c r="R28" s="136">
        <v>20000</v>
      </c>
      <c r="S28" s="136">
        <v>20000</v>
      </c>
      <c r="T28" s="136">
        <v>64000</v>
      </c>
      <c r="U28" s="136"/>
      <c r="V28" s="66" t="s">
        <v>116</v>
      </c>
      <c r="W28" s="269" t="s">
        <v>45</v>
      </c>
      <c r="X28" s="271" t="s">
        <v>43</v>
      </c>
      <c r="Y28" s="271" t="s">
        <v>43</v>
      </c>
      <c r="Z28" s="273">
        <v>37311000000</v>
      </c>
      <c r="AA28" s="273">
        <v>33600000000</v>
      </c>
      <c r="AB28" s="273">
        <v>34608000000</v>
      </c>
      <c r="AC28" s="273">
        <v>37600000000</v>
      </c>
      <c r="AD28" s="273">
        <v>187744738105.89001</v>
      </c>
      <c r="AE28" s="273">
        <v>268156019615.57819</v>
      </c>
      <c r="AF28" s="267">
        <f>+SUM(Z28:AE29)</f>
        <v>599019757721.46826</v>
      </c>
      <c r="AG28" s="289" t="s">
        <v>192</v>
      </c>
    </row>
    <row r="29" spans="1:33" ht="115.5" thickBot="1" x14ac:dyDescent="0.25">
      <c r="A29" s="16">
        <v>21</v>
      </c>
      <c r="B29" s="146">
        <v>1</v>
      </c>
      <c r="C29" s="146" t="s">
        <v>36</v>
      </c>
      <c r="D29" s="146" t="s">
        <v>110</v>
      </c>
      <c r="E29" s="146" t="s">
        <v>111</v>
      </c>
      <c r="F29" s="147" t="s">
        <v>112</v>
      </c>
      <c r="G29" s="146" t="s">
        <v>117</v>
      </c>
      <c r="H29" s="147" t="s">
        <v>118</v>
      </c>
      <c r="I29" s="147" t="s">
        <v>69</v>
      </c>
      <c r="J29" s="146">
        <v>2018</v>
      </c>
      <c r="K29" s="148" t="s">
        <v>115</v>
      </c>
      <c r="L29" s="148" t="s">
        <v>43</v>
      </c>
      <c r="M29" s="148" t="s">
        <v>43</v>
      </c>
      <c r="N29" s="149">
        <v>11000</v>
      </c>
      <c r="O29" s="149">
        <v>5000</v>
      </c>
      <c r="P29" s="149">
        <v>5000</v>
      </c>
      <c r="Q29" s="149">
        <v>5000</v>
      </c>
      <c r="R29" s="149">
        <v>20000</v>
      </c>
      <c r="S29" s="149" t="s">
        <v>43</v>
      </c>
      <c r="T29" s="149">
        <v>46000</v>
      </c>
      <c r="U29" s="149"/>
      <c r="V29" s="150" t="s">
        <v>116</v>
      </c>
      <c r="W29" s="270"/>
      <c r="X29" s="272"/>
      <c r="Y29" s="272"/>
      <c r="Z29" s="274"/>
      <c r="AA29" s="274"/>
      <c r="AB29" s="274"/>
      <c r="AC29" s="274"/>
      <c r="AD29" s="274"/>
      <c r="AE29" s="274"/>
      <c r="AF29" s="268"/>
      <c r="AG29" s="290"/>
    </row>
    <row r="30" spans="1:33" ht="89.25" x14ac:dyDescent="0.2">
      <c r="A30" s="16">
        <v>14</v>
      </c>
      <c r="B30" s="67">
        <v>1</v>
      </c>
      <c r="C30" s="68" t="s">
        <v>36</v>
      </c>
      <c r="D30" s="68" t="s">
        <v>110</v>
      </c>
      <c r="E30" s="68" t="s">
        <v>119</v>
      </c>
      <c r="F30" s="69" t="s">
        <v>120</v>
      </c>
      <c r="G30" s="68" t="s">
        <v>121</v>
      </c>
      <c r="H30" s="69" t="s">
        <v>122</v>
      </c>
      <c r="I30" s="69" t="s">
        <v>42</v>
      </c>
      <c r="J30" s="68">
        <v>2018</v>
      </c>
      <c r="K30" s="103">
        <v>0</v>
      </c>
      <c r="L30" s="68" t="s">
        <v>43</v>
      </c>
      <c r="M30" s="68" t="s">
        <v>43</v>
      </c>
      <c r="N30" s="151">
        <v>250</v>
      </c>
      <c r="O30" s="88">
        <v>250</v>
      </c>
      <c r="P30" s="88">
        <v>250</v>
      </c>
      <c r="Q30" s="88">
        <v>250</v>
      </c>
      <c r="R30" s="152">
        <v>1000</v>
      </c>
      <c r="S30" s="152">
        <v>1250</v>
      </c>
      <c r="T30" s="153">
        <f>N30+O30+P30+Q30+R30+S30</f>
        <v>3250</v>
      </c>
      <c r="U30" s="154"/>
      <c r="V30" s="83"/>
      <c r="W30" s="83" t="s">
        <v>45</v>
      </c>
      <c r="X30" s="68" t="s">
        <v>43</v>
      </c>
      <c r="Y30" s="68" t="s">
        <v>43</v>
      </c>
      <c r="Z30" s="216">
        <v>2734000000</v>
      </c>
      <c r="AA30" s="216">
        <v>2187200000</v>
      </c>
      <c r="AB30" s="216">
        <v>2187200000</v>
      </c>
      <c r="AC30" s="216">
        <v>2400000000</v>
      </c>
      <c r="AD30" s="216">
        <v>10800000000</v>
      </c>
      <c r="AE30" s="216">
        <v>13500000000</v>
      </c>
      <c r="AF30" s="223">
        <f>+SUM(Z30:AE32)</f>
        <v>33808400000</v>
      </c>
      <c r="AG30" s="277" t="s">
        <v>193</v>
      </c>
    </row>
    <row r="31" spans="1:33" ht="89.25" x14ac:dyDescent="0.2">
      <c r="A31" s="16">
        <v>15</v>
      </c>
      <c r="B31" s="91">
        <v>1</v>
      </c>
      <c r="C31" s="38" t="s">
        <v>36</v>
      </c>
      <c r="D31" s="38" t="s">
        <v>110</v>
      </c>
      <c r="E31" s="38" t="s">
        <v>119</v>
      </c>
      <c r="F31" s="39" t="s">
        <v>120</v>
      </c>
      <c r="G31" s="38" t="s">
        <v>123</v>
      </c>
      <c r="H31" s="39" t="s">
        <v>124</v>
      </c>
      <c r="I31" s="39" t="s">
        <v>42</v>
      </c>
      <c r="J31" s="38">
        <v>2018</v>
      </c>
      <c r="K31" s="50">
        <v>0</v>
      </c>
      <c r="L31" s="38" t="s">
        <v>43</v>
      </c>
      <c r="M31" s="38" t="s">
        <v>43</v>
      </c>
      <c r="N31" s="51">
        <v>350</v>
      </c>
      <c r="O31" s="44">
        <v>350</v>
      </c>
      <c r="P31" s="44">
        <v>350</v>
      </c>
      <c r="Q31" s="44">
        <v>350</v>
      </c>
      <c r="R31" s="52">
        <v>1400</v>
      </c>
      <c r="S31" s="38" t="s">
        <v>43</v>
      </c>
      <c r="T31" s="53">
        <f>N31+O31+P31+Q31</f>
        <v>1400</v>
      </c>
      <c r="U31" s="54"/>
      <c r="V31" s="41"/>
      <c r="W31" s="41" t="s">
        <v>45</v>
      </c>
      <c r="X31" s="38" t="s">
        <v>43</v>
      </c>
      <c r="Y31" s="38" t="s">
        <v>43</v>
      </c>
      <c r="Z31" s="222"/>
      <c r="AA31" s="222"/>
      <c r="AB31" s="222"/>
      <c r="AC31" s="222"/>
      <c r="AD31" s="222"/>
      <c r="AE31" s="222"/>
      <c r="AF31" s="224"/>
      <c r="AG31" s="291"/>
    </row>
    <row r="32" spans="1:33" ht="90" thickBot="1" x14ac:dyDescent="0.25">
      <c r="A32" s="16">
        <v>22</v>
      </c>
      <c r="B32" s="73">
        <v>1</v>
      </c>
      <c r="C32" s="74" t="s">
        <v>36</v>
      </c>
      <c r="D32" s="74" t="s">
        <v>110</v>
      </c>
      <c r="E32" s="74" t="s">
        <v>125</v>
      </c>
      <c r="F32" s="75" t="s">
        <v>126</v>
      </c>
      <c r="G32" s="74" t="s">
        <v>127</v>
      </c>
      <c r="H32" s="75" t="s">
        <v>128</v>
      </c>
      <c r="I32" s="75" t="s">
        <v>42</v>
      </c>
      <c r="J32" s="74">
        <v>2017</v>
      </c>
      <c r="K32" s="109">
        <v>0</v>
      </c>
      <c r="L32" s="74" t="s">
        <v>43</v>
      </c>
      <c r="M32" s="155">
        <v>5</v>
      </c>
      <c r="N32" s="156">
        <v>4</v>
      </c>
      <c r="O32" s="157">
        <v>4</v>
      </c>
      <c r="P32" s="157">
        <v>4</v>
      </c>
      <c r="Q32" s="157">
        <v>3</v>
      </c>
      <c r="R32" s="158">
        <v>4</v>
      </c>
      <c r="S32" s="158">
        <v>4</v>
      </c>
      <c r="T32" s="158">
        <v>28</v>
      </c>
      <c r="U32" s="159"/>
      <c r="V32" s="79" t="s">
        <v>129</v>
      </c>
      <c r="W32" s="79" t="s">
        <v>45</v>
      </c>
      <c r="X32" s="74" t="s">
        <v>43</v>
      </c>
      <c r="Y32" s="74" t="s">
        <v>43</v>
      </c>
      <c r="Z32" s="217"/>
      <c r="AA32" s="217"/>
      <c r="AB32" s="217"/>
      <c r="AC32" s="217"/>
      <c r="AD32" s="217"/>
      <c r="AE32" s="217"/>
      <c r="AF32" s="225"/>
      <c r="AG32" s="278"/>
    </row>
    <row r="33" spans="1:33" ht="102" x14ac:dyDescent="0.2">
      <c r="A33" s="16">
        <v>23</v>
      </c>
      <c r="B33" s="67">
        <v>1</v>
      </c>
      <c r="C33" s="68" t="s">
        <v>36</v>
      </c>
      <c r="D33" s="68" t="s">
        <v>130</v>
      </c>
      <c r="E33" s="68" t="s">
        <v>131</v>
      </c>
      <c r="F33" s="69" t="s">
        <v>132</v>
      </c>
      <c r="G33" s="68" t="s">
        <v>133</v>
      </c>
      <c r="H33" s="69" t="s">
        <v>134</v>
      </c>
      <c r="I33" s="69" t="s">
        <v>42</v>
      </c>
      <c r="J33" s="68">
        <v>2016</v>
      </c>
      <c r="K33" s="160" t="s">
        <v>115</v>
      </c>
      <c r="L33" s="161">
        <v>0</v>
      </c>
      <c r="M33" s="161">
        <v>0</v>
      </c>
      <c r="N33" s="162">
        <v>1</v>
      </c>
      <c r="O33" s="88">
        <v>1</v>
      </c>
      <c r="P33" s="88">
        <v>1</v>
      </c>
      <c r="Q33" s="88">
        <v>1</v>
      </c>
      <c r="R33" s="88">
        <v>1</v>
      </c>
      <c r="S33" s="88">
        <v>1</v>
      </c>
      <c r="T33" s="152">
        <v>1</v>
      </c>
      <c r="U33" s="163"/>
      <c r="V33" s="83"/>
      <c r="W33" s="210" t="s">
        <v>135</v>
      </c>
      <c r="X33" s="212">
        <v>0</v>
      </c>
      <c r="Y33" s="212">
        <v>0</v>
      </c>
      <c r="Z33" s="216">
        <v>0</v>
      </c>
      <c r="AA33" s="216">
        <v>62749155.200000003</v>
      </c>
      <c r="AB33" s="216">
        <v>40000000</v>
      </c>
      <c r="AC33" s="216">
        <v>40000000</v>
      </c>
      <c r="AD33" s="216">
        <v>180000000</v>
      </c>
      <c r="AE33" s="216">
        <v>225000000</v>
      </c>
      <c r="AF33" s="265">
        <f>+SUM(Z33:AE34)</f>
        <v>547749155.20000005</v>
      </c>
      <c r="AG33" s="277" t="s">
        <v>194</v>
      </c>
    </row>
    <row r="34" spans="1:33" ht="77.25" thickBot="1" x14ac:dyDescent="0.25">
      <c r="A34" s="16">
        <v>26</v>
      </c>
      <c r="B34" s="73">
        <v>1</v>
      </c>
      <c r="C34" s="74" t="s">
        <v>36</v>
      </c>
      <c r="D34" s="74" t="s">
        <v>130</v>
      </c>
      <c r="E34" s="74" t="s">
        <v>131</v>
      </c>
      <c r="F34" s="75" t="s">
        <v>136</v>
      </c>
      <c r="G34" s="74" t="s">
        <v>137</v>
      </c>
      <c r="H34" s="75" t="s">
        <v>138</v>
      </c>
      <c r="I34" s="75" t="s">
        <v>42</v>
      </c>
      <c r="J34" s="74">
        <v>2016</v>
      </c>
      <c r="K34" s="74" t="s">
        <v>53</v>
      </c>
      <c r="L34" s="164">
        <v>0</v>
      </c>
      <c r="M34" s="164">
        <v>0</v>
      </c>
      <c r="N34" s="156">
        <v>1</v>
      </c>
      <c r="O34" s="157">
        <v>1</v>
      </c>
      <c r="P34" s="157">
        <v>1</v>
      </c>
      <c r="Q34" s="157">
        <v>1</v>
      </c>
      <c r="R34" s="157">
        <v>1</v>
      </c>
      <c r="S34" s="157">
        <v>1</v>
      </c>
      <c r="T34" s="158">
        <v>1</v>
      </c>
      <c r="U34" s="159"/>
      <c r="V34" s="79"/>
      <c r="W34" s="211"/>
      <c r="X34" s="213"/>
      <c r="Y34" s="213"/>
      <c r="Z34" s="217"/>
      <c r="AA34" s="217"/>
      <c r="AB34" s="217"/>
      <c r="AC34" s="217"/>
      <c r="AD34" s="217"/>
      <c r="AE34" s="217"/>
      <c r="AF34" s="266"/>
      <c r="AG34" s="278"/>
    </row>
    <row r="35" spans="1:33" ht="183" customHeight="1" x14ac:dyDescent="0.2">
      <c r="B35" s="182">
        <v>1</v>
      </c>
      <c r="C35" s="183" t="s">
        <v>36</v>
      </c>
      <c r="D35" s="183" t="s">
        <v>165</v>
      </c>
      <c r="E35" s="183" t="s">
        <v>166</v>
      </c>
      <c r="F35" s="183" t="s">
        <v>151</v>
      </c>
      <c r="G35" s="183" t="s">
        <v>152</v>
      </c>
      <c r="H35" s="183" t="s">
        <v>153</v>
      </c>
      <c r="I35" s="183" t="s">
        <v>154</v>
      </c>
      <c r="J35" s="184"/>
      <c r="K35" s="183" t="s">
        <v>53</v>
      </c>
      <c r="L35" s="183" t="s">
        <v>43</v>
      </c>
      <c r="M35" s="186">
        <v>0.30611370679880434</v>
      </c>
      <c r="N35" s="186">
        <v>0.36614511413798628</v>
      </c>
      <c r="O35" s="186">
        <v>0.35397737688760994</v>
      </c>
      <c r="P35" s="186">
        <v>0.36842788810864424</v>
      </c>
      <c r="Q35" s="186">
        <v>0.38915278334326181</v>
      </c>
      <c r="R35" s="185">
        <v>0.45859034172370772</v>
      </c>
      <c r="S35" s="185">
        <v>0.48380964551696165</v>
      </c>
      <c r="T35" s="185">
        <v>0.48380964551696165</v>
      </c>
      <c r="U35" s="184"/>
      <c r="V35" s="184"/>
      <c r="W35" s="55" t="s">
        <v>170</v>
      </c>
      <c r="X35" s="181" t="s">
        <v>53</v>
      </c>
      <c r="Y35" s="189">
        <v>960000000</v>
      </c>
      <c r="Z35" s="56">
        <v>1377400000</v>
      </c>
      <c r="AA35" s="56">
        <v>1418722000</v>
      </c>
      <c r="AB35" s="179">
        <v>1418722000</v>
      </c>
      <c r="AC35" s="179">
        <v>1418722000</v>
      </c>
      <c r="AD35" s="68" t="s">
        <v>43</v>
      </c>
      <c r="AE35" s="68" t="s">
        <v>43</v>
      </c>
      <c r="AF35" s="68"/>
      <c r="AG35" s="180" t="s">
        <v>195</v>
      </c>
    </row>
    <row r="36" spans="1:33" ht="93.75" customHeight="1" x14ac:dyDescent="0.2">
      <c r="B36" s="165">
        <v>1</v>
      </c>
      <c r="C36" s="57" t="s">
        <v>36</v>
      </c>
      <c r="D36" s="57" t="s">
        <v>165</v>
      </c>
      <c r="E36" s="57" t="s">
        <v>166</v>
      </c>
      <c r="F36" s="58" t="s">
        <v>151</v>
      </c>
      <c r="G36" s="57" t="s">
        <v>155</v>
      </c>
      <c r="H36" s="58" t="s">
        <v>156</v>
      </c>
      <c r="I36" s="58" t="s">
        <v>154</v>
      </c>
      <c r="J36" s="59"/>
      <c r="K36" s="57" t="s">
        <v>53</v>
      </c>
      <c r="L36" s="57" t="s">
        <v>43</v>
      </c>
      <c r="M36" s="60">
        <v>0.28392618486490162</v>
      </c>
      <c r="N36" s="60">
        <v>0.34759881452047092</v>
      </c>
      <c r="O36" s="60">
        <v>0.40198137985568416</v>
      </c>
      <c r="P36" s="60">
        <v>0.50230658045327314</v>
      </c>
      <c r="Q36" s="60">
        <v>0.55488216596935425</v>
      </c>
      <c r="R36" s="61">
        <v>0.75293974586611934</v>
      </c>
      <c r="S36" s="61">
        <v>1</v>
      </c>
      <c r="T36" s="61">
        <v>1</v>
      </c>
      <c r="U36" s="59"/>
      <c r="V36" s="59"/>
      <c r="W36" s="55" t="s">
        <v>162</v>
      </c>
      <c r="X36" s="38" t="s">
        <v>53</v>
      </c>
      <c r="Y36" s="38" t="s">
        <v>53</v>
      </c>
      <c r="Z36" s="56">
        <v>944957938405</v>
      </c>
      <c r="AA36" s="56">
        <v>1120556422551.8999</v>
      </c>
      <c r="AB36" s="56">
        <v>1308546596662.1899</v>
      </c>
      <c r="AC36" s="56">
        <v>1497817081057.9099</v>
      </c>
      <c r="AD36" s="38" t="s">
        <v>43</v>
      </c>
      <c r="AE36" s="38" t="s">
        <v>43</v>
      </c>
      <c r="AF36" s="38"/>
      <c r="AG36" s="187" t="s">
        <v>177</v>
      </c>
    </row>
    <row r="37" spans="1:33" ht="69.75" customHeight="1" x14ac:dyDescent="0.25">
      <c r="B37" s="165">
        <v>1</v>
      </c>
      <c r="C37" s="57" t="s">
        <v>36</v>
      </c>
      <c r="D37" s="57" t="s">
        <v>165</v>
      </c>
      <c r="E37" s="57" t="s">
        <v>166</v>
      </c>
      <c r="F37" s="58" t="s">
        <v>151</v>
      </c>
      <c r="G37" s="57" t="s">
        <v>157</v>
      </c>
      <c r="H37" s="58" t="s">
        <v>158</v>
      </c>
      <c r="I37" s="58" t="s">
        <v>154</v>
      </c>
      <c r="J37" s="59"/>
      <c r="K37" s="57" t="s">
        <v>53</v>
      </c>
      <c r="L37" s="57" t="s">
        <v>43</v>
      </c>
      <c r="M37" s="60">
        <v>0.28290622950819672</v>
      </c>
      <c r="N37" s="60">
        <v>0.34504104252171919</v>
      </c>
      <c r="O37" s="60">
        <v>0.32797468606578817</v>
      </c>
      <c r="P37" s="60">
        <v>0.35412343043338207</v>
      </c>
      <c r="Q37" s="60">
        <v>0.39272613886904167</v>
      </c>
      <c r="R37" s="61">
        <v>0.4356562472283122</v>
      </c>
      <c r="S37" s="62" t="s">
        <v>43</v>
      </c>
      <c r="T37" s="63"/>
      <c r="U37" s="59"/>
      <c r="V37" s="59"/>
      <c r="W37" s="55" t="s">
        <v>163</v>
      </c>
      <c r="X37" s="38" t="s">
        <v>53</v>
      </c>
      <c r="Y37" s="38" t="s">
        <v>53</v>
      </c>
      <c r="Z37" s="56">
        <v>99956198899</v>
      </c>
      <c r="AA37" s="56">
        <v>92934102786.709503</v>
      </c>
      <c r="AB37" s="56">
        <v>94175666293</v>
      </c>
      <c r="AC37" s="56">
        <v>94175666293</v>
      </c>
      <c r="AD37" s="38" t="s">
        <v>43</v>
      </c>
      <c r="AE37" s="38" t="s">
        <v>43</v>
      </c>
      <c r="AF37" s="38"/>
      <c r="AG37" s="187" t="s">
        <v>176</v>
      </c>
    </row>
    <row r="38" spans="1:33" ht="75.75" customHeight="1" thickBot="1" x14ac:dyDescent="0.25">
      <c r="B38" s="166">
        <v>4</v>
      </c>
      <c r="C38" s="167" t="s">
        <v>167</v>
      </c>
      <c r="D38" s="167" t="s">
        <v>168</v>
      </c>
      <c r="E38" s="167" t="s">
        <v>169</v>
      </c>
      <c r="F38" s="168" t="s">
        <v>159</v>
      </c>
      <c r="G38" s="167" t="s">
        <v>160</v>
      </c>
      <c r="H38" s="168" t="s">
        <v>161</v>
      </c>
      <c r="I38" s="168" t="s">
        <v>154</v>
      </c>
      <c r="J38" s="169"/>
      <c r="K38" s="167" t="s">
        <v>53</v>
      </c>
      <c r="L38" s="167" t="s">
        <v>43</v>
      </c>
      <c r="M38" s="170">
        <v>0.241845160235448</v>
      </c>
      <c r="N38" s="170">
        <v>0.28518435632955602</v>
      </c>
      <c r="O38" s="170">
        <v>0.27195511700833536</v>
      </c>
      <c r="P38" s="170">
        <v>0.29195838776428507</v>
      </c>
      <c r="Q38" s="170">
        <v>0.30468686552882618</v>
      </c>
      <c r="R38" s="171">
        <v>0.34819933446126339</v>
      </c>
      <c r="S38" s="171">
        <v>0.35290570410420713</v>
      </c>
      <c r="T38" s="171">
        <v>0.35290570410420713</v>
      </c>
      <c r="U38" s="169"/>
      <c r="V38" s="169"/>
      <c r="W38" s="172" t="s">
        <v>164</v>
      </c>
      <c r="X38" s="74" t="s">
        <v>53</v>
      </c>
      <c r="Y38" s="74" t="s">
        <v>53</v>
      </c>
      <c r="Z38" s="173">
        <v>87600000</v>
      </c>
      <c r="AA38" s="173">
        <v>91980000</v>
      </c>
      <c r="AB38" s="173">
        <v>96579000</v>
      </c>
      <c r="AC38" s="173">
        <v>101407950</v>
      </c>
      <c r="AD38" s="74" t="s">
        <v>43</v>
      </c>
      <c r="AE38" s="74" t="s">
        <v>43</v>
      </c>
      <c r="AF38" s="74"/>
      <c r="AG38" s="178" t="s">
        <v>175</v>
      </c>
    </row>
    <row r="39" spans="1:33" ht="15" customHeight="1" x14ac:dyDescent="0.2">
      <c r="AB39" s="17"/>
    </row>
    <row r="40" spans="1:33" ht="15" customHeight="1" x14ac:dyDescent="0.2"/>
    <row r="41" spans="1:33" ht="15" customHeight="1" x14ac:dyDescent="0.2">
      <c r="Z41" s="202"/>
      <c r="AA41" s="202"/>
      <c r="AB41" s="202"/>
      <c r="AC41" s="202"/>
      <c r="AD41" s="202"/>
      <c r="AE41" s="202"/>
      <c r="AF41" s="202"/>
    </row>
    <row r="42" spans="1:33" ht="15" customHeight="1" x14ac:dyDescent="0.2"/>
    <row r="43" spans="1:33" ht="35.25" customHeight="1" x14ac:dyDescent="0.2">
      <c r="W43" s="250" t="s">
        <v>139</v>
      </c>
      <c r="X43" s="14" t="s">
        <v>26</v>
      </c>
      <c r="Y43" s="14" t="s">
        <v>27</v>
      </c>
      <c r="Z43" s="14" t="s">
        <v>28</v>
      </c>
      <c r="AA43" s="14" t="s">
        <v>29</v>
      </c>
      <c r="AB43" s="14" t="s">
        <v>30</v>
      </c>
      <c r="AC43" s="14" t="s">
        <v>31</v>
      </c>
      <c r="AD43" s="14" t="s">
        <v>32</v>
      </c>
      <c r="AE43" s="14" t="s">
        <v>33</v>
      </c>
      <c r="AF43" s="15" t="s">
        <v>140</v>
      </c>
      <c r="AG43" s="188"/>
    </row>
    <row r="44" spans="1:33" ht="15" customHeight="1" x14ac:dyDescent="0.2">
      <c r="W44" s="251"/>
      <c r="X44" s="18"/>
      <c r="Y44" s="19"/>
      <c r="Z44" s="20">
        <v>1855746730057.6201</v>
      </c>
      <c r="AA44" s="20">
        <v>1859950516356.447</v>
      </c>
      <c r="AB44" s="20">
        <v>1982707250435.9722</v>
      </c>
      <c r="AC44" s="20">
        <v>2062015540453.4111</v>
      </c>
      <c r="AD44" s="20">
        <v>8885505006144.2969</v>
      </c>
      <c r="AE44" s="20">
        <v>12691176747537.289</v>
      </c>
      <c r="AF44" s="20">
        <f>SUM(Z44:AE44)</f>
        <v>29337101790985.035</v>
      </c>
      <c r="AG44" s="35"/>
    </row>
    <row r="45" spans="1:33" ht="96.75" customHeight="1" x14ac:dyDescent="0.2">
      <c r="W45" s="252" t="s">
        <v>174</v>
      </c>
      <c r="X45" s="253"/>
      <c r="Y45" s="253"/>
      <c r="Z45" s="253"/>
      <c r="AA45" s="253"/>
      <c r="AB45" s="253"/>
      <c r="AC45" s="253"/>
      <c r="AD45" s="253"/>
      <c r="AE45" s="253"/>
      <c r="AF45" s="254"/>
      <c r="AG45" s="36"/>
    </row>
    <row r="46" spans="1:33" ht="37.5" customHeight="1" x14ac:dyDescent="0.2">
      <c r="W46" s="255" t="s">
        <v>180</v>
      </c>
      <c r="X46" s="256"/>
      <c r="Y46" s="256"/>
      <c r="Z46" s="256"/>
      <c r="AA46" s="256"/>
      <c r="AB46" s="256"/>
      <c r="AC46" s="256"/>
      <c r="AD46" s="256"/>
      <c r="AE46" s="256"/>
      <c r="AF46" s="257"/>
      <c r="AG46" s="37"/>
    </row>
    <row r="48" spans="1:33" ht="15" x14ac:dyDescent="0.25">
      <c r="AE48" s="21" t="s">
        <v>141</v>
      </c>
      <c r="AF48" s="174" t="s">
        <v>142</v>
      </c>
      <c r="AG48" s="175" t="s">
        <v>143</v>
      </c>
    </row>
    <row r="49" spans="29:33" ht="48" customHeight="1" x14ac:dyDescent="0.2">
      <c r="AE49" s="22" t="s">
        <v>144</v>
      </c>
      <c r="AF49" s="24">
        <f>+SUM(Z36:AC38)</f>
        <v>5253497239898.71</v>
      </c>
      <c r="AG49" s="23" t="s">
        <v>173</v>
      </c>
    </row>
    <row r="50" spans="29:33" ht="42.75" x14ac:dyDescent="0.2">
      <c r="AC50" s="17"/>
      <c r="AE50" s="25" t="s">
        <v>145</v>
      </c>
      <c r="AF50" s="26">
        <f>+AF5+AF7+AF9+AF11+AF19+AF21+AF23+AF5+AF24+AF28+AF30+AF33</f>
        <v>8330515268677.1982</v>
      </c>
      <c r="AG50" s="23" t="s">
        <v>146</v>
      </c>
    </row>
    <row r="51" spans="29:33" ht="28.5" x14ac:dyDescent="0.2">
      <c r="AC51" s="27"/>
      <c r="AE51" s="22" t="s">
        <v>147</v>
      </c>
      <c r="AF51" s="28">
        <f>+AF44+AF26+AF16+AF17</f>
        <v>31695265129227.43</v>
      </c>
      <c r="AG51" s="23" t="s">
        <v>182</v>
      </c>
    </row>
    <row r="52" spans="29:33" ht="15" x14ac:dyDescent="0.2">
      <c r="AC52" s="6"/>
      <c r="AE52" s="29" t="s">
        <v>148</v>
      </c>
      <c r="AF52" s="30">
        <f>+AF49+AF50+AF51</f>
        <v>45279277637803.336</v>
      </c>
      <c r="AG52" s="31"/>
    </row>
    <row r="53" spans="29:33" ht="42.75" x14ac:dyDescent="0.2">
      <c r="AE53" s="32" t="s">
        <v>149</v>
      </c>
      <c r="AF53" s="22">
        <f>+AF15</f>
        <v>1121887545312.8022</v>
      </c>
      <c r="AG53" s="23"/>
    </row>
    <row r="54" spans="29:33" x14ac:dyDescent="0.2">
      <c r="AD54" s="27"/>
      <c r="AF54" s="27"/>
      <c r="AG54" s="27"/>
    </row>
    <row r="55" spans="29:33" x14ac:dyDescent="0.2">
      <c r="AD55" s="27"/>
      <c r="AF55" s="27"/>
      <c r="AG55" s="27"/>
    </row>
    <row r="57" spans="29:33" x14ac:dyDescent="0.2">
      <c r="AF57" s="202"/>
    </row>
    <row r="58" spans="29:33" x14ac:dyDescent="0.2">
      <c r="AF58" s="202"/>
    </row>
    <row r="59" spans="29:33" x14ac:dyDescent="0.2">
      <c r="AF59" s="202"/>
    </row>
    <row r="60" spans="29:33" x14ac:dyDescent="0.2">
      <c r="AF60" s="202"/>
    </row>
    <row r="61" spans="29:33" x14ac:dyDescent="0.2">
      <c r="AF61" s="202"/>
    </row>
  </sheetData>
  <autoFilter ref="B4:AG34" xr:uid="{2E30C762-BE95-4B64-90C6-B3602B47810E}"/>
  <mergeCells count="148">
    <mergeCell ref="AG33:AG34"/>
    <mergeCell ref="U22:U23"/>
    <mergeCell ref="AG5:AG6"/>
    <mergeCell ref="AG7:AG8"/>
    <mergeCell ref="AG9:AG10"/>
    <mergeCell ref="AG11:AG14"/>
    <mergeCell ref="AG19:AG23"/>
    <mergeCell ref="T22:T23"/>
    <mergeCell ref="V22:V23"/>
    <mergeCell ref="T19:T21"/>
    <mergeCell ref="X9:X10"/>
    <mergeCell ref="Y9:Y10"/>
    <mergeCell ref="U7:U8"/>
    <mergeCell ref="V7:V8"/>
    <mergeCell ref="AG28:AG29"/>
    <mergeCell ref="AG30:AG32"/>
    <mergeCell ref="AG26:AG27"/>
    <mergeCell ref="AB28:AB29"/>
    <mergeCell ref="AC28:AC29"/>
    <mergeCell ref="AD28:AD29"/>
    <mergeCell ref="AE28:AE29"/>
    <mergeCell ref="W26:W27"/>
    <mergeCell ref="N22:N23"/>
    <mergeCell ref="O22:O23"/>
    <mergeCell ref="P22:P23"/>
    <mergeCell ref="Q22:Q23"/>
    <mergeCell ref="AE21:AE22"/>
    <mergeCell ref="AF21:AF22"/>
    <mergeCell ref="AE19:AE20"/>
    <mergeCell ref="AF19:AF20"/>
    <mergeCell ref="X21:X22"/>
    <mergeCell ref="Y21:Y22"/>
    <mergeCell ref="Z21:Z22"/>
    <mergeCell ref="AA21:AA22"/>
    <mergeCell ref="AB21:AB22"/>
    <mergeCell ref="AC21:AC22"/>
    <mergeCell ref="AD21:AD22"/>
    <mergeCell ref="W43:W44"/>
    <mergeCell ref="W45:AF45"/>
    <mergeCell ref="W46:AF46"/>
    <mergeCell ref="W19:W20"/>
    <mergeCell ref="W21:W22"/>
    <mergeCell ref="X19:X20"/>
    <mergeCell ref="Y19:Y20"/>
    <mergeCell ref="Z19:Z20"/>
    <mergeCell ref="AC33:AC34"/>
    <mergeCell ref="AD33:AD34"/>
    <mergeCell ref="AE33:AE34"/>
    <mergeCell ref="AF33:AF34"/>
    <mergeCell ref="W33:W34"/>
    <mergeCell ref="X33:X34"/>
    <mergeCell ref="Y33:Y34"/>
    <mergeCell ref="Z33:Z34"/>
    <mergeCell ref="AA33:AA34"/>
    <mergeCell ref="AB33:AB34"/>
    <mergeCell ref="AF28:AF29"/>
    <mergeCell ref="W28:W29"/>
    <mergeCell ref="X28:X29"/>
    <mergeCell ref="Y28:Y29"/>
    <mergeCell ref="Z28:Z29"/>
    <mergeCell ref="AA28:AA29"/>
    <mergeCell ref="A19:A21"/>
    <mergeCell ref="B19:B21"/>
    <mergeCell ref="C19:C21"/>
    <mergeCell ref="D19:D21"/>
    <mergeCell ref="E19:E21"/>
    <mergeCell ref="F19:F21"/>
    <mergeCell ref="G19:G21"/>
    <mergeCell ref="H19:H21"/>
    <mergeCell ref="A22:A23"/>
    <mergeCell ref="B22:B23"/>
    <mergeCell ref="C22:C23"/>
    <mergeCell ref="D22:D23"/>
    <mergeCell ref="E22:E23"/>
    <mergeCell ref="F22:F23"/>
    <mergeCell ref="G22:G23"/>
    <mergeCell ref="I19:I21"/>
    <mergeCell ref="J19:J21"/>
    <mergeCell ref="K19:K21"/>
    <mergeCell ref="L19:L21"/>
    <mergeCell ref="M19:M21"/>
    <mergeCell ref="N19:N21"/>
    <mergeCell ref="R22:R23"/>
    <mergeCell ref="S22:S23"/>
    <mergeCell ref="H22:H23"/>
    <mergeCell ref="I22:I23"/>
    <mergeCell ref="J22:J23"/>
    <mergeCell ref="K22:K23"/>
    <mergeCell ref="L22:L23"/>
    <mergeCell ref="M22:M23"/>
    <mergeCell ref="S19:S21"/>
    <mergeCell ref="O19:O21"/>
    <mergeCell ref="P19:P21"/>
    <mergeCell ref="Q19:Q21"/>
    <mergeCell ref="R19:R21"/>
    <mergeCell ref="Z11:Z14"/>
    <mergeCell ref="AA11:AA14"/>
    <mergeCell ref="AB11:AB14"/>
    <mergeCell ref="AC11:AC14"/>
    <mergeCell ref="AD11:AD14"/>
    <mergeCell ref="U19:U21"/>
    <mergeCell ref="V19:V21"/>
    <mergeCell ref="AA19:AA20"/>
    <mergeCell ref="AB19:AB20"/>
    <mergeCell ref="AE9:AE10"/>
    <mergeCell ref="AF9:AF10"/>
    <mergeCell ref="Z9:Z10"/>
    <mergeCell ref="AA9:AA10"/>
    <mergeCell ref="AB9:AB10"/>
    <mergeCell ref="AC9:AC10"/>
    <mergeCell ref="AE11:AE14"/>
    <mergeCell ref="AF11:AF14"/>
    <mergeCell ref="AC19:AC20"/>
    <mergeCell ref="AD19:AD20"/>
    <mergeCell ref="X7:X8"/>
    <mergeCell ref="Y7:Y8"/>
    <mergeCell ref="Z7:Z8"/>
    <mergeCell ref="AA7:AA8"/>
    <mergeCell ref="AF5:AF6"/>
    <mergeCell ref="Z30:Z32"/>
    <mergeCell ref="AA30:AA32"/>
    <mergeCell ref="AB30:AB32"/>
    <mergeCell ref="AC30:AC32"/>
    <mergeCell ref="AD30:AD32"/>
    <mergeCell ref="AE30:AE32"/>
    <mergeCell ref="AF30:AF32"/>
    <mergeCell ref="AB7:AB8"/>
    <mergeCell ref="AC7:AC8"/>
    <mergeCell ref="AD7:AD8"/>
    <mergeCell ref="AE7:AE8"/>
    <mergeCell ref="AF7:AF8"/>
    <mergeCell ref="Z5:Z6"/>
    <mergeCell ref="AA5:AA6"/>
    <mergeCell ref="AB5:AB6"/>
    <mergeCell ref="AC5:AC6"/>
    <mergeCell ref="AD5:AD6"/>
    <mergeCell ref="AE5:AE6"/>
    <mergeCell ref="AD9:AD10"/>
    <mergeCell ref="B1:I1"/>
    <mergeCell ref="B2:F2"/>
    <mergeCell ref="B3:E3"/>
    <mergeCell ref="F3:T3"/>
    <mergeCell ref="W3:AE3"/>
    <mergeCell ref="U5:U6"/>
    <mergeCell ref="V5:V6"/>
    <mergeCell ref="W5:W6"/>
    <mergeCell ref="X5:X6"/>
    <mergeCell ref="Y5:Y6"/>
  </mergeCells>
  <dataValidations disablePrompts="1" count="1">
    <dataValidation type="decimal" allowBlank="1" showErrorMessage="1" error="Favor poner valores numéricos" sqref="K5:K12 M5:Q12 R25:V25 R26:S26 L26:P27 T26:V27 R27 Y30:Y32 K16:K19 L33 K30:K32 M30:Q34 N28:Q28 Q16:V18 M19:Q19 K22 M22:Q22 K24:V24 M25:P25 Q25:Q27 K25:K27 Z7 M37:P38 Q38 M36:Q36 M35:P35" xr:uid="{98B591E5-B1D2-4CA3-887E-8DC798CD5D71}">
      <formula1>-100000000000</formula1>
      <formula2>1E+52</formula2>
    </dataValidation>
  </dataValidations>
  <pageMargins left="0.7" right="0.7" top="0.75" bottom="0.75" header="0.3" footer="0.3"/>
  <pageSetup paperSize="9" orientation="portrait" r:id="rId1"/>
  <ignoredErrors>
    <ignoredError sqref="AF23 AF21 AF19" formulaRange="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DD974732ABC4B42AF9CB21910027B10" ma:contentTypeVersion="10" ma:contentTypeDescription="Crear nuevo documento." ma:contentTypeScope="" ma:versionID="7cb9e6d7dbb57eb8795814a1452fb09f">
  <xsd:schema xmlns:xsd="http://www.w3.org/2001/XMLSchema" xmlns:xs="http://www.w3.org/2001/XMLSchema" xmlns:p="http://schemas.microsoft.com/office/2006/metadata/properties" xmlns:ns2="34b6ca97-26f1-457d-95c5-fb93e8e8f575" xmlns:ns3="87fcc7a7-17de-4d03-b7f7-c0b6bf6aa0bd" targetNamespace="http://schemas.microsoft.com/office/2006/metadata/properties" ma:root="true" ma:fieldsID="5ee1c2c8723d54eb7bd6acb6a4fa631c" ns2:_="" ns3:_="">
    <xsd:import namespace="34b6ca97-26f1-457d-95c5-fb93e8e8f575"/>
    <xsd:import namespace="87fcc7a7-17de-4d03-b7f7-c0b6bf6aa0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b6ca97-26f1-457d-95c5-fb93e8e8f5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fcc7a7-17de-4d03-b7f7-c0b6bf6aa0b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A54C9-F21E-460A-8E66-E0BFA2A6EE46}">
  <ds:schemaRefs>
    <ds:schemaRef ds:uri="http://schemas.microsoft.com/sharepoint/v3/contenttype/forms"/>
  </ds:schemaRefs>
</ds:datastoreItem>
</file>

<file path=customXml/itemProps2.xml><?xml version="1.0" encoding="utf-8"?>
<ds:datastoreItem xmlns:ds="http://schemas.openxmlformats.org/officeDocument/2006/customXml" ds:itemID="{B8358F8C-20DF-440C-A272-BA66C93E4BB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B6D8378-2460-4A5F-9006-398CB8045A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b6ca97-26f1-457d-95c5-fb93e8e8f575"/>
    <ds:schemaRef ds:uri="87fcc7a7-17de-4d03-b7f7-c0b6bf6aa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PEER_MEN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Erika Milena Salcedo Silva</cp:lastModifiedBy>
  <dcterms:created xsi:type="dcterms:W3CDTF">2020-12-02T20:40:36Z</dcterms:created>
  <dcterms:modified xsi:type="dcterms:W3CDTF">2020-12-07T16:46:43Z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0x0101007DD974732ABC4B42AF9CB21910027B10</vt:lpwstr>
  </property>
</Properties>
</file>