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fperez_mineducacion_gov_co/Documents/MEN 2025/Julio/"/>
    </mc:Choice>
  </mc:AlternateContent>
  <xr:revisionPtr revIDLastSave="546" documentId="14_{B6F0D242-12F9-4187-9526-B6A6D158F502}" xr6:coauthVersionLast="47" xr6:coauthVersionMax="47" xr10:uidLastSave="{74743822-F112-4472-A2E2-737AF91DD4EF}"/>
  <bookViews>
    <workbookView xWindow="-120" yWindow="-120" windowWidth="29040" windowHeight="15840" xr2:uid="{20855578-A4B2-46D5-8E0F-F36660971A96}"/>
  </bookViews>
  <sheets>
    <sheet name="Criterios" sheetId="7" r:id="rId1"/>
    <sheet name="Seguimiento PAS II Trimestre" sheetId="3" r:id="rId2"/>
    <sheet name="Por Entidad" sheetId="4" r:id="rId3"/>
    <sheet name="Por actividad" sheetId="8" r:id="rId4"/>
    <sheet name="Por eje" sheetId="9" r:id="rId5"/>
  </sheets>
  <externalReferences>
    <externalReference r:id="rId6"/>
  </externalReferences>
  <definedNames>
    <definedName name="_xlnm._FilterDatabase" localSheetId="1" hidden="1">'Seguimiento PAS II Trimestre'!$A$3:$U$16</definedName>
    <definedName name="_Hlk5366876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0" i="3" l="1"/>
  <c r="V8" i="3"/>
  <c r="V6" i="3"/>
  <c r="V7" i="3"/>
  <c r="O9" i="7" l="1"/>
  <c r="O6" i="3" s="1"/>
  <c r="N9" i="7"/>
  <c r="N6" i="3" s="1"/>
  <c r="M9" i="7"/>
  <c r="M6" i="3" s="1"/>
  <c r="L9" i="7"/>
  <c r="L6" i="3" s="1"/>
  <c r="K41" i="7"/>
  <c r="L41" i="7"/>
  <c r="L10" i="3" s="1"/>
  <c r="M41" i="7"/>
  <c r="M10" i="3" s="1"/>
  <c r="N41" i="7"/>
  <c r="N10" i="3" s="1"/>
  <c r="O41" i="7"/>
  <c r="O10" i="3" s="1"/>
  <c r="P41" i="7"/>
  <c r="P10" i="3" s="1"/>
  <c r="Q41" i="7"/>
  <c r="Q10" i="3" s="1"/>
  <c r="R41" i="7"/>
  <c r="R10" i="3" s="1"/>
  <c r="S41" i="7"/>
  <c r="S10" i="3" s="1"/>
  <c r="T13" i="3"/>
  <c r="T12" i="3"/>
  <c r="T11" i="3"/>
  <c r="K10" i="3"/>
  <c r="P33" i="7"/>
  <c r="P9" i="3" s="1"/>
  <c r="P25" i="7"/>
  <c r="P8" i="3" s="1"/>
  <c r="P17" i="7"/>
  <c r="P7" i="3" s="1"/>
  <c r="P9" i="7"/>
  <c r="P6" i="3" s="1"/>
  <c r="O33" i="7"/>
  <c r="O9" i="3" s="1"/>
  <c r="O25" i="7"/>
  <c r="O8" i="3" s="1"/>
  <c r="O17" i="7"/>
  <c r="O7" i="3" s="1"/>
  <c r="M33" i="7"/>
  <c r="M9" i="3" s="1"/>
  <c r="M25" i="7"/>
  <c r="M8" i="3" s="1"/>
  <c r="M17" i="7"/>
  <c r="M7" i="3" s="1"/>
  <c r="S33" i="7"/>
  <c r="S9" i="3" s="1"/>
  <c r="R33" i="7"/>
  <c r="R9" i="3" s="1"/>
  <c r="Q33" i="7"/>
  <c r="Q9" i="3" s="1"/>
  <c r="N33" i="7"/>
  <c r="N9" i="3" s="1"/>
  <c r="L33" i="7"/>
  <c r="L9" i="3" s="1"/>
  <c r="K33" i="7"/>
  <c r="K9" i="3" s="1"/>
  <c r="S25" i="7"/>
  <c r="S8" i="3" s="1"/>
  <c r="R25" i="7"/>
  <c r="R8" i="3" s="1"/>
  <c r="Q25" i="7"/>
  <c r="Q8" i="3" s="1"/>
  <c r="N25" i="7"/>
  <c r="N8" i="3" s="1"/>
  <c r="L25" i="7"/>
  <c r="L8" i="3" s="1"/>
  <c r="K25" i="7"/>
  <c r="K8" i="3" s="1"/>
  <c r="S17" i="7"/>
  <c r="S7" i="3" s="1"/>
  <c r="R17" i="7"/>
  <c r="R7" i="3" s="1"/>
  <c r="Q17" i="7"/>
  <c r="Q7" i="3" s="1"/>
  <c r="N17" i="7"/>
  <c r="N7" i="3" s="1"/>
  <c r="L17" i="7"/>
  <c r="L7" i="3" s="1"/>
  <c r="K17" i="7"/>
  <c r="K7" i="3" s="1"/>
  <c r="S9" i="7"/>
  <c r="S6" i="3" s="1"/>
  <c r="R9" i="7"/>
  <c r="R6" i="3" s="1"/>
  <c r="Q9" i="7"/>
  <c r="Q6" i="3" s="1"/>
  <c r="K9" i="7"/>
  <c r="K6" i="3" s="1"/>
  <c r="O14" i="3" l="1"/>
  <c r="S14" i="3"/>
  <c r="R14" i="3"/>
  <c r="P14" i="3"/>
  <c r="M14" i="3"/>
  <c r="T6" i="3"/>
  <c r="U6" i="3" s="1"/>
  <c r="K14" i="3"/>
  <c r="L14" i="3"/>
  <c r="N14" i="3"/>
  <c r="Q14" i="3"/>
  <c r="T7" i="3"/>
  <c r="U7" i="3" s="1"/>
  <c r="T8" i="3"/>
  <c r="T9" i="3"/>
  <c r="U9" i="3" s="1"/>
  <c r="T10" i="3"/>
  <c r="U10" i="3" s="1"/>
  <c r="U11" i="3"/>
  <c r="V11" i="3" s="1"/>
  <c r="U12" i="3"/>
  <c r="V12" i="3" s="1"/>
  <c r="U13" i="3"/>
  <c r="V13" i="3" s="1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G6" i="3"/>
  <c r="F6" i="3"/>
  <c r="E6" i="3"/>
  <c r="U8" i="3" l="1"/>
  <c r="T14" i="3"/>
  <c r="U14" i="3" l="1"/>
  <c r="V14" i="3" s="1"/>
</calcChain>
</file>

<file path=xl/sharedStrings.xml><?xml version="1.0" encoding="utf-8"?>
<sst xmlns="http://schemas.openxmlformats.org/spreadsheetml/2006/main" count="150" uniqueCount="79">
  <si>
    <t>MEN</t>
  </si>
  <si>
    <t>ITFIP</t>
  </si>
  <si>
    <t>INTENALCO</t>
  </si>
  <si>
    <t>INFOTEP SAN JUAN</t>
  </si>
  <si>
    <t>INFOTEP SAI</t>
  </si>
  <si>
    <t>ICFES</t>
  </si>
  <si>
    <t>FODESEP</t>
  </si>
  <si>
    <t>Eje de acción</t>
  </si>
  <si>
    <t>Objetivo estratégico</t>
  </si>
  <si>
    <t>Actividad</t>
  </si>
  <si>
    <t>Evidencia de cumplimiento</t>
  </si>
  <si>
    <t>Nombre del indicador</t>
  </si>
  <si>
    <t>Fórmula del indicador</t>
  </si>
  <si>
    <t>Unidad de medida</t>
  </si>
  <si>
    <t>ETITC</t>
  </si>
  <si>
    <t>Cultura organizacional</t>
  </si>
  <si>
    <t>Fortalecer la cultura organizacional mediante la implementación de un modelo que promueva el trabajo colaborativo, la exploración, reconociendo al talento humano como eje fundamental a través del desarrollo y liderazgo inspirador.</t>
  </si>
  <si>
    <t>Realizar la caracterización de la cultura organizacional de la entidad, alineada con los valores y objetivos estratégicos de la entidad</t>
  </si>
  <si>
    <t xml:space="preserve">Un documento de caracterización entregado </t>
  </si>
  <si>
    <t xml:space="preserve">
Elaborar  el plan de trabajo del modelo de cultura organizacional de acuerdo con los resultados del diagnóstico</t>
  </si>
  <si>
    <t>Un plan de trabajo diseñado</t>
  </si>
  <si>
    <t>Modelo de voz de la ciudadanía</t>
  </si>
  <si>
    <t>Mejorar la experiencia ciudadana y la relación con los grupos de valor mediante la implementación de un modelo de voz que facilite la interacción inclusiva, transparente y eficiente, articulando necesidades, simplificando trámites y fomentando la participación y rendición de cuentas.</t>
  </si>
  <si>
    <t>Diseñar una estrategia de comunicación de acuerdo con los canales de participación establecidos por la entidad, que faciliten la interacción con los grupos de valor y la mejora de la experiencia de servicio de la Entidad</t>
  </si>
  <si>
    <t>Un documento Estrategia de comunicación diseñada</t>
  </si>
  <si>
    <t>Modelos operativos flexibles</t>
  </si>
  <si>
    <t>Rediseñar los modelos operativos para fortalecer la gestión de las entidades, fomentando la autoevaluación, el autocontrol y la medición de indicadores, adaptándolos según las necesidades del nuevo contexto sectorial.</t>
  </si>
  <si>
    <t>Elaborar  diagnóstico sobre el contexto institucional de la entidad</t>
  </si>
  <si>
    <t xml:space="preserve">Un documento técnico sobre el contexto institucional </t>
  </si>
  <si>
    <t>Diseñar un plan de trabajo de acuerdo a la priorización de las actividades identificadas en el contexto institucional</t>
  </si>
  <si>
    <t xml:space="preserve">Un plan de trabajo diseñado </t>
  </si>
  <si>
    <t>Implementar un plan de trabajo de acuerdo a la priorización de las actividades identificadas en el contexto institucional</t>
  </si>
  <si>
    <t>Dos informes semestrales</t>
  </si>
  <si>
    <t>Implementar un plan de trabajo derivado del diagnóstico de las necesidades de la política de gestión del conocimiento de la entidad</t>
  </si>
  <si>
    <t>Evaluar la implementación del plan de trabajo identificado por la Entidad</t>
  </si>
  <si>
    <t>Un Informe de evaluación</t>
  </si>
  <si>
    <t xml:space="preserve">PORCENTAJE DE AVANCE POR TRIMESTRE EN CADA  ENTIDAD 2025 </t>
  </si>
  <si>
    <t>UApA</t>
  </si>
  <si>
    <t>% Acumulado por actividad 2025</t>
  </si>
  <si>
    <t>N/A</t>
  </si>
  <si>
    <t>% Proyectado</t>
  </si>
  <si>
    <t>% de cumplimiento por actividad</t>
  </si>
  <si>
    <t>Actividad 1</t>
  </si>
  <si>
    <t>Actividad 2</t>
  </si>
  <si>
    <t>Actividad 3</t>
  </si>
  <si>
    <t>Actividad 4</t>
  </si>
  <si>
    <t>Actividad 5</t>
  </si>
  <si>
    <t>Ejes de Acción</t>
  </si>
  <si>
    <t>Eje 1</t>
  </si>
  <si>
    <t>Eje 3</t>
  </si>
  <si>
    <t>% Acumulado por eje de acción2025</t>
  </si>
  <si>
    <t>INFOTEP 
SAI</t>
  </si>
  <si>
    <t>INFOTEP
SAN JUAN</t>
  </si>
  <si>
    <t>Si se entrega o sube a tiempo</t>
  </si>
  <si>
    <t>Criterio 1</t>
  </si>
  <si>
    <t>Si se entrega despues</t>
  </si>
  <si>
    <t>Criterio 2</t>
  </si>
  <si>
    <t>Si no entrega</t>
  </si>
  <si>
    <t>Criterio 3</t>
  </si>
  <si>
    <t>Total</t>
  </si>
  <si>
    <t>Cumplimiento de requisitos exigidos en el producto</t>
  </si>
  <si>
    <t>Si cumple la totalidad de requisitos</t>
  </si>
  <si>
    <t>Si cumple con la mayoría de los requisitos</t>
  </si>
  <si>
    <t>Si no cumple los requisitos</t>
  </si>
  <si>
    <t>Atención de observaciones</t>
  </si>
  <si>
    <t>Si no tiene observaciones o si las observaciones son atendidas correctamente</t>
  </si>
  <si>
    <t>Si atiende las observaciones de forma incompleta</t>
  </si>
  <si>
    <t>Si no atiende las observaciones</t>
  </si>
  <si>
    <t>Actividad 1 -Ejecutar el plan de trabajo del modelo de cultura</t>
  </si>
  <si>
    <t xml:space="preserve">Actividad 2 - implementación de la estrategia de comunicación </t>
  </si>
  <si>
    <t>Actividad 3 -Realizar un grupo focal para identificar oportunidades de mejora</t>
  </si>
  <si>
    <t>Actividad 5 - Implementar un plan de trabajo derivado del diagnóstico de las necesidades de la política de gestión del conocimiento de la entidad</t>
  </si>
  <si>
    <t>Actividad 4 -Implementar un plan de trabajo de acuerdo a la priorización de las actividades identificadas en el contexto institucional</t>
  </si>
  <si>
    <t>Subir la información en el plazo</t>
  </si>
  <si>
    <t>II TRIMESTRE</t>
  </si>
  <si>
    <t>II TRIM</t>
  </si>
  <si>
    <t>Segundo trimestre de 2025</t>
  </si>
  <si>
    <t>eje 2</t>
  </si>
  <si>
    <t>Eje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</si>
</sst>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2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color rgb="FFFFFFFF"/>
      <name val="Calibri"/>
      <family val="2"/>
    </font>
    <font>
      <b/>
      <sz val="12"/>
      <color theme="1"/>
      <name val="Vendana"/>
    </font>
    <font>
      <sz val="12"/>
      <color theme="1"/>
      <name val="Vendana"/>
    </font>
    <font>
      <sz val="12"/>
      <name val="Vendana"/>
    </font>
    <font>
      <sz val="12"/>
      <name val="Calibri"/>
      <family val="2"/>
    </font>
    <font>
      <sz val="14"/>
      <name val="Calibri"/>
      <family val="2"/>
    </font>
    <font>
      <sz val="16"/>
      <name val="Arial Black"/>
      <family val="2"/>
    </font>
    <font>
      <b/>
      <sz val="18"/>
      <name val="Arial"/>
      <family val="2"/>
    </font>
    <font>
      <sz val="26"/>
      <name val="Arial"/>
      <family val="2"/>
    </font>
    <font>
      <b/>
      <sz val="20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20"/>
      <color theme="0"/>
      <name val="Calibri"/>
      <family val="2"/>
    </font>
    <font>
      <sz val="12"/>
      <color theme="0"/>
      <name val="Arial"/>
      <family val="2"/>
    </font>
    <font>
      <sz val="10"/>
      <name val="Arial"/>
    </font>
    <font>
      <b/>
      <sz val="10"/>
      <name val="Arial"/>
    </font>
    <font>
      <b/>
      <sz val="13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CC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3366CC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</cellStyleXfs>
  <cellXfs count="81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horizontal="justify"/>
    </xf>
    <xf numFmtId="0" fontId="4" fillId="0" borderId="0" xfId="0" applyFont="1"/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5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10" fontId="14" fillId="0" borderId="0" xfId="0" applyNumberFormat="1" applyFont="1"/>
    <xf numFmtId="0" fontId="15" fillId="5" borderId="1" xfId="0" applyFont="1" applyFill="1" applyBorder="1" applyAlignment="1">
      <alignment horizontal="center" vertical="center" wrapText="1"/>
    </xf>
    <xf numFmtId="9" fontId="16" fillId="5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justify" vertical="center" wrapText="1"/>
    </xf>
    <xf numFmtId="0" fontId="8" fillId="6" borderId="1" xfId="0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9" fillId="0" borderId="0" xfId="3"/>
    <xf numFmtId="0" fontId="20" fillId="0" borderId="0" xfId="3" applyFont="1" applyAlignment="1">
      <alignment horizontal="center"/>
    </xf>
    <xf numFmtId="0" fontId="20" fillId="0" borderId="0" xfId="3" applyFont="1"/>
    <xf numFmtId="0" fontId="20" fillId="0" borderId="14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19" fillId="0" borderId="15" xfId="3" applyBorder="1"/>
    <xf numFmtId="0" fontId="19" fillId="0" borderId="15" xfId="3" applyBorder="1" applyAlignment="1">
      <alignment horizontal="center"/>
    </xf>
    <xf numFmtId="0" fontId="19" fillId="0" borderId="16" xfId="3" applyBorder="1" applyAlignment="1">
      <alignment horizontal="center"/>
    </xf>
    <xf numFmtId="0" fontId="20" fillId="0" borderId="0" xfId="3" applyFont="1" applyAlignment="1">
      <alignment horizontal="right"/>
    </xf>
    <xf numFmtId="0" fontId="20" fillId="0" borderId="17" xfId="3" applyFont="1" applyBorder="1" applyAlignment="1">
      <alignment horizontal="center"/>
    </xf>
    <xf numFmtId="1" fontId="20" fillId="0" borderId="17" xfId="3" applyNumberFormat="1" applyFont="1" applyBorder="1" applyAlignment="1">
      <alignment horizontal="center"/>
    </xf>
    <xf numFmtId="1" fontId="10" fillId="6" borderId="1" xfId="1" applyNumberFormat="1" applyFont="1" applyFill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" fontId="0" fillId="0" borderId="0" xfId="0" applyNumberFormat="1" applyAlignment="1">
      <alignment horizontal="center" vertical="center"/>
    </xf>
    <xf numFmtId="1" fontId="10" fillId="0" borderId="0" xfId="1" applyNumberFormat="1" applyFont="1" applyFill="1" applyBorder="1" applyAlignment="1">
      <alignment horizontal="center" vertical="center"/>
    </xf>
    <xf numFmtId="1" fontId="21" fillId="6" borderId="1" xfId="1" applyNumberFormat="1" applyFont="1" applyFill="1" applyBorder="1" applyAlignment="1">
      <alignment horizontal="center" vertical="center"/>
    </xf>
    <xf numFmtId="1" fontId="21" fillId="0" borderId="1" xfId="1" applyNumberFormat="1" applyFont="1" applyFill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0" xfId="3" applyFont="1"/>
    <xf numFmtId="0" fontId="7" fillId="0" borderId="7" xfId="0" applyFont="1" applyBorder="1" applyAlignment="1">
      <alignment horizontal="justify" vertical="center"/>
    </xf>
    <xf numFmtId="0" fontId="8" fillId="0" borderId="7" xfId="0" applyFont="1" applyBorder="1" applyAlignment="1">
      <alignment horizontal="justify" vertical="center"/>
    </xf>
    <xf numFmtId="0" fontId="20" fillId="0" borderId="0" xfId="3" applyFont="1" applyAlignment="1">
      <alignment horizontal="center"/>
    </xf>
    <xf numFmtId="0" fontId="7" fillId="0" borderId="10" xfId="0" applyFont="1" applyBorder="1" applyAlignment="1">
      <alignment horizontal="justify" vertical="center"/>
    </xf>
    <xf numFmtId="0" fontId="7" fillId="0" borderId="9" xfId="0" applyFont="1" applyBorder="1" applyAlignment="1">
      <alignment horizontal="justify" vertical="center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/>
    </xf>
    <xf numFmtId="0" fontId="8" fillId="0" borderId="7" xfId="0" applyFont="1" applyBorder="1" applyAlignment="1">
      <alignment horizontal="justify" vertical="center"/>
    </xf>
    <xf numFmtId="0" fontId="8" fillId="0" borderId="10" xfId="0" applyFont="1" applyBorder="1" applyAlignment="1">
      <alignment horizontal="justify" vertical="center"/>
    </xf>
    <xf numFmtId="0" fontId="6" fillId="4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9" fontId="16" fillId="5" borderId="5" xfId="0" applyNumberFormat="1" applyFont="1" applyFill="1" applyBorder="1" applyAlignment="1">
      <alignment horizontal="center" vertical="center" wrapText="1"/>
    </xf>
    <xf numFmtId="9" fontId="16" fillId="5" borderId="0" xfId="0" applyNumberFormat="1" applyFont="1" applyFill="1" applyAlignment="1">
      <alignment horizontal="center" vertical="center" wrapText="1"/>
    </xf>
    <xf numFmtId="9" fontId="16" fillId="5" borderId="2" xfId="0" applyNumberFormat="1" applyFont="1" applyFill="1" applyBorder="1" applyAlignment="1">
      <alignment horizontal="center" vertical="center" wrapText="1"/>
    </xf>
    <xf numFmtId="1" fontId="21" fillId="6" borderId="7" xfId="1" applyNumberFormat="1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9" fontId="16" fillId="5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1" fontId="21" fillId="6" borderId="10" xfId="1" applyNumberFormat="1" applyFont="1" applyFill="1" applyBorder="1" applyAlignment="1">
      <alignment horizontal="center" vertical="center"/>
    </xf>
    <xf numFmtId="9" fontId="11" fillId="6" borderId="1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6153702A-707F-4751-910B-7BB3AD3CA74D}"/>
    <cellStyle name="Porcentaje" xfId="2" builtinId="5"/>
    <cellStyle name="Porcentaje 2" xfId="1" xr:uid="{E34366C5-A2BB-4A1C-8213-432AB604962F}"/>
  </cellStyles>
  <dxfs count="0"/>
  <tableStyles count="0" defaultTableStyle="TableStyleMedium2" defaultPivotStyle="PivotStyleLight16"/>
  <colors>
    <mruColors>
      <color rgb="FF9751CB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por</a:t>
            </a:r>
            <a:r>
              <a:rPr lang="es-CO" b="1" baseline="0"/>
              <a:t> Entidad</a:t>
            </a:r>
          </a:p>
          <a:p>
            <a:pPr>
              <a:defRPr b="1"/>
            </a:pPr>
            <a:r>
              <a:rPr lang="es-CO" b="1" baseline="0"/>
              <a:t>Primer Trimestre de 2025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9947572880644236E-2"/>
          <c:y val="0.14758992377899419"/>
          <c:w val="0.92395486552544137"/>
          <c:h val="0.783468949035609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'Seguimiento PAS II Trimestre'!$K$3:$S$3</c:f>
              <c:strCache>
                <c:ptCount val="9"/>
                <c:pt idx="0">
                  <c:v>ETITC</c:v>
                </c:pt>
                <c:pt idx="1">
                  <c:v>FODESEP</c:v>
                </c:pt>
                <c:pt idx="2">
                  <c:v>ICFES</c:v>
                </c:pt>
                <c:pt idx="3">
                  <c:v>INFOTEP SAI</c:v>
                </c:pt>
                <c:pt idx="4">
                  <c:v>INFOTEP SAN JUAN</c:v>
                </c:pt>
                <c:pt idx="5">
                  <c:v>INTENALCO</c:v>
                </c:pt>
                <c:pt idx="6">
                  <c:v>ITFIP</c:v>
                </c:pt>
                <c:pt idx="7">
                  <c:v>UApA</c:v>
                </c:pt>
                <c:pt idx="8">
                  <c:v>MEN</c:v>
                </c:pt>
              </c:strCache>
            </c:strRef>
          </c:cat>
          <c:val>
            <c:numRef>
              <c:f>'Seguimiento PAS II Trimestre'!$K$14:$S$14</c:f>
              <c:numCache>
                <c:formatCode>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80</c:v>
                </c:pt>
                <c:pt idx="5">
                  <c:v>60</c:v>
                </c:pt>
                <c:pt idx="6">
                  <c:v>80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B-40AF-8F37-5AE02D6DED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3577680"/>
        <c:axId val="813579600"/>
      </c:barChart>
      <c:catAx>
        <c:axId val="81357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579600"/>
        <c:crosses val="autoZero"/>
        <c:auto val="1"/>
        <c:lblAlgn val="ctr"/>
        <c:lblOffset val="100"/>
        <c:noMultiLvlLbl val="0"/>
      </c:catAx>
      <c:valAx>
        <c:axId val="813579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57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por</a:t>
            </a:r>
            <a:r>
              <a:rPr lang="es-CO" b="1" baseline="0"/>
              <a:t> Entidad</a:t>
            </a:r>
          </a:p>
          <a:p>
            <a:pPr>
              <a:defRPr b="1"/>
            </a:pPr>
            <a:r>
              <a:rPr lang="es-CO" b="1" baseline="0"/>
              <a:t>Primer Trimestre de 2025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9947572880644236E-2"/>
          <c:y val="0.14758992377899419"/>
          <c:w val="0.92395486552544137"/>
          <c:h val="0.783468949035609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'Seguimiento PAS II Trimestre'!$I$6:$I$10</c:f>
              <c:strCache>
                <c:ptCount val="5"/>
                <c:pt idx="0">
                  <c:v>Actividad 1</c:v>
                </c:pt>
                <c:pt idx="1">
                  <c:v>Actividad 2</c:v>
                </c:pt>
                <c:pt idx="2">
                  <c:v>Actividad 3</c:v>
                </c:pt>
                <c:pt idx="3">
                  <c:v>Actividad 4</c:v>
                </c:pt>
                <c:pt idx="4">
                  <c:v>Actividad 5</c:v>
                </c:pt>
              </c:strCache>
            </c:strRef>
          </c:cat>
          <c:val>
            <c:numRef>
              <c:f>'Seguimiento PAS II Trimestre'!$U$6:$U$10</c:f>
              <c:numCache>
                <c:formatCode>0</c:formatCode>
                <c:ptCount val="5"/>
                <c:pt idx="0">
                  <c:v>88.888888888888886</c:v>
                </c:pt>
                <c:pt idx="1">
                  <c:v>100</c:v>
                </c:pt>
                <c:pt idx="2">
                  <c:v>66.666666666666671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8C8-959F-419AB6E774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3577680"/>
        <c:axId val="813579600"/>
      </c:barChart>
      <c:catAx>
        <c:axId val="81357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579600"/>
        <c:crosses val="autoZero"/>
        <c:auto val="1"/>
        <c:lblAlgn val="ctr"/>
        <c:lblOffset val="100"/>
        <c:noMultiLvlLbl val="0"/>
      </c:catAx>
      <c:valAx>
        <c:axId val="813579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57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por</a:t>
            </a:r>
            <a:r>
              <a:rPr lang="es-CO" b="1" baseline="0"/>
              <a:t> Entidad</a:t>
            </a:r>
          </a:p>
          <a:p>
            <a:pPr>
              <a:defRPr b="1"/>
            </a:pPr>
            <a:r>
              <a:rPr lang="es-CO" b="1" baseline="0"/>
              <a:t>Primer Trimestre de 2025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9947572880644236E-2"/>
          <c:y val="0.14758992377899419"/>
          <c:w val="0.92395486552544137"/>
          <c:h val="0.783468949035609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'Seguimiento PAS II Trimestre'!$H$6:$H$10</c15:sqref>
                  </c15:fullRef>
                </c:ext>
              </c:extLst>
              <c:f>('Seguimiento PAS II Trimestre'!$H$6:$H$8,'Seguimiento PAS II Trimestre'!$H$10)</c:f>
              <c:strCache>
                <c:ptCount val="4"/>
                <c:pt idx="0">
                  <c:v>Eje 1</c:v>
                </c:pt>
                <c:pt idx="1">
                  <c:v>eje 2</c:v>
                </c:pt>
                <c:pt idx="2">
                  <c:v>Eje 3</c:v>
                </c:pt>
                <c:pt idx="3">
                  <c:v>Eje 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'Seguimiento PAS II Trimestre'!$V$6:$V$10</c15:sqref>
                  </c15:fullRef>
                </c:ext>
              </c:extLst>
              <c:f>('Seguimiento PAS II Trimestre'!$V$6:$V$8,'Seguimiento PAS II Trimestre'!$V$10)</c:f>
              <c:numCache>
                <c:formatCode>0</c:formatCode>
                <c:ptCount val="4"/>
                <c:pt idx="0">
                  <c:v>80.039999999999992</c:v>
                </c:pt>
                <c:pt idx="1">
                  <c:v>91.7</c:v>
                </c:pt>
                <c:pt idx="2">
                  <c:v>82.5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E-4A3B-A163-42D6E1CD7D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3577680"/>
        <c:axId val="813579600"/>
      </c:barChart>
      <c:catAx>
        <c:axId val="81357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579600"/>
        <c:crosses val="autoZero"/>
        <c:auto val="1"/>
        <c:lblAlgn val="ctr"/>
        <c:lblOffset val="100"/>
        <c:noMultiLvlLbl val="0"/>
      </c:catAx>
      <c:valAx>
        <c:axId val="813579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57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7BD8D3A-8924-4AB1-9EF2-2C9541688916}">
  <sheetPr/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B954D8-C5D3-40FC-AE97-47713007B2EE}">
  <sheetPr/>
  <sheetViews>
    <sheetView zoomScale="8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3353194-1E43-4EA2-A27A-28EB75CDA604}">
  <sheetPr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06056D-32FD-36E5-6101-4B8C22B929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959EFC-5B4D-9F3A-78AC-918686B081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8A20FB-2344-6180-1E7C-276B496BF0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ducaciongovco.sharepoint.com/sites/EquipodelSectorEducacinEntidadesAdscritasyVinculadas/Documentos%20compartidos/2025/Seguimiento%20Plan%20de%20Acci&#243;n%20Sectorial%202025/SEGUIMIENTO%20PLAN%20DE%20ACCI&#211;N%20SECTORIAL%202025.xlsx" TargetMode="External"/><Relationship Id="rId1" Type="http://schemas.openxmlformats.org/officeDocument/2006/relationships/externalLinkPath" Target="https://mineducaciongovco.sharepoint.com/sites/EquipodelSectorEducacinEntidadesAdscritasyVinculadas/Documentos%20compartidos/2025/Seguimiento%20Plan%20de%20Acci&#243;n%20Sectorial%202025/SEGUIMIENTO%20PLAN%20DE%20ACCI&#211;N%20SECTORI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ción 2025"/>
      <sheetName val="Tablero de Seguimiento"/>
      <sheetName val="Resumen1T"/>
      <sheetName val="Resumen 2T"/>
      <sheetName val="ETITC"/>
      <sheetName val="FODESEP"/>
      <sheetName val="ICFES"/>
      <sheetName val="INFOTEP SAI"/>
      <sheetName val="INFOTEP SAN JUAN"/>
      <sheetName val="INTENALCO"/>
      <sheetName val="ITFIP"/>
      <sheetName val="UAPA"/>
      <sheetName val="MEN"/>
      <sheetName val="Versionamiento"/>
      <sheetName val="Hoja1"/>
      <sheetName val="Categorías"/>
      <sheetName val="Resumen"/>
      <sheetName val="ICETEX"/>
    </sheetNames>
    <sheetDataSet>
      <sheetData sheetId="0">
        <row r="6">
          <cell r="C6" t="str">
            <v>Realizar la caracterización de la cultura organizacional de la entidad, alineada con los valores y objetivos estratégicos de la entidad</v>
          </cell>
          <cell r="D6" t="str">
            <v xml:space="preserve">Un documento de caracterización entregado </v>
          </cell>
          <cell r="F6" t="str">
            <v>N/A</v>
          </cell>
        </row>
        <row r="7">
          <cell r="C7" t="str">
            <v xml:space="preserve">
Elaborar  el plan de trabajo del modelo de cultura organizacional de acuerdo con los resultados del diagnóstico</v>
          </cell>
          <cell r="D7" t="str">
            <v>Un plan de trabajo diseñado</v>
          </cell>
          <cell r="F7" t="str">
            <v>N/A</v>
          </cell>
        </row>
        <row r="10">
          <cell r="C10" t="str">
            <v>Diseñar una estrategia de comunicación de acuerdo con los canales de participación establecidos por la entidad, que faciliten la interacción con los grupos de valor y la mejora de la experiencia de servicio de la Entidad</v>
          </cell>
          <cell r="D10" t="str">
            <v>Un documento Estrategia de comunicación diseñada</v>
          </cell>
          <cell r="F10" t="str">
            <v>N/A</v>
          </cell>
        </row>
        <row r="14">
          <cell r="C14" t="str">
            <v>Elaborar  diagnóstico sobre el contexto institucional de la entidad</v>
          </cell>
          <cell r="D14" t="str">
            <v xml:space="preserve">Un documento técnico sobre el contexto institucional </v>
          </cell>
          <cell r="F14" t="str">
            <v>NA</v>
          </cell>
        </row>
        <row r="15">
          <cell r="C15" t="str">
            <v>Diseñar un plan de trabajo de acuerdo a la priorización de las actividades identificadas en el contexto institucional</v>
          </cell>
          <cell r="D15" t="str">
            <v xml:space="preserve">Un plan de trabajo diseñado </v>
          </cell>
          <cell r="F15" t="str">
            <v>N/A</v>
          </cell>
        </row>
        <row r="16">
          <cell r="C16" t="str">
            <v>Implementar un plan de trabajo de acuerdo a la priorización de las actividades identificadas en el contexto institucional</v>
          </cell>
          <cell r="D16" t="str">
            <v>Dos informes semestrales</v>
          </cell>
          <cell r="F16" t="str">
            <v>Número de actividades ejecutadas / Número actividades planteadas</v>
          </cell>
        </row>
        <row r="19">
          <cell r="C19" t="str">
            <v>Implementar un plan de trabajo derivado del diagnóstico de las necesidades de la política de gestión del conocimiento de la entidad</v>
          </cell>
          <cell r="D19" t="str">
            <v>Dos informes semestrales</v>
          </cell>
          <cell r="F19" t="str">
            <v>Número de actividades ejecutadas / Número actividades planteadas</v>
          </cell>
        </row>
        <row r="20">
          <cell r="C20" t="str">
            <v>Evaluar la implementación del plan de trabajo identificado por la Entidad</v>
          </cell>
          <cell r="D20" t="str">
            <v>Un Informe de evaluación</v>
          </cell>
          <cell r="F20" t="str">
            <v>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89AE-966C-42EF-B8E5-2CB65973F899}">
  <dimension ref="B2:W41"/>
  <sheetViews>
    <sheetView tabSelected="1" workbookViewId="0">
      <selection activeCell="K36" sqref="K36"/>
    </sheetView>
  </sheetViews>
  <sheetFormatPr baseColWidth="10" defaultRowHeight="12.75"/>
  <cols>
    <col min="1" max="1" width="11.42578125" style="25"/>
    <col min="2" max="2" width="11.42578125" style="25" customWidth="1"/>
    <col min="3" max="9" width="11.42578125" style="25"/>
    <col min="10" max="10" width="11" style="25" customWidth="1"/>
    <col min="11" max="19" width="13.7109375" style="25" customWidth="1"/>
    <col min="20" max="16384" width="11.42578125" style="25"/>
  </cols>
  <sheetData>
    <row r="2" spans="2:23">
      <c r="K2" s="54" t="s">
        <v>76</v>
      </c>
      <c r="L2" s="54"/>
      <c r="M2" s="54"/>
      <c r="N2" s="54"/>
      <c r="O2" s="54"/>
      <c r="P2" s="54"/>
      <c r="Q2" s="54"/>
      <c r="R2" s="54"/>
      <c r="S2" s="54"/>
    </row>
    <row r="3" spans="2:23">
      <c r="K3" s="26"/>
      <c r="L3" s="26"/>
      <c r="M3" s="26"/>
      <c r="N3" s="26"/>
      <c r="O3" s="26"/>
      <c r="P3" s="26"/>
      <c r="Q3" s="26"/>
      <c r="R3" s="26"/>
      <c r="S3" s="26"/>
    </row>
    <row r="4" spans="2:23">
      <c r="K4" s="51" t="s">
        <v>68</v>
      </c>
    </row>
    <row r="5" spans="2:23" ht="25.5">
      <c r="B5" s="27" t="s">
        <v>73</v>
      </c>
      <c r="K5" s="28" t="s">
        <v>14</v>
      </c>
      <c r="L5" s="28" t="s">
        <v>6</v>
      </c>
      <c r="M5" s="29" t="s">
        <v>5</v>
      </c>
      <c r="N5" s="29" t="s">
        <v>51</v>
      </c>
      <c r="O5" s="29" t="s">
        <v>52</v>
      </c>
      <c r="P5" s="30" t="s">
        <v>2</v>
      </c>
      <c r="Q5" s="29" t="s">
        <v>1</v>
      </c>
      <c r="R5" s="30" t="s">
        <v>37</v>
      </c>
      <c r="S5" s="30" t="s">
        <v>0</v>
      </c>
      <c r="T5" s="31"/>
      <c r="U5" s="31"/>
      <c r="V5" s="26"/>
      <c r="W5" s="26"/>
    </row>
    <row r="6" spans="2:23">
      <c r="B6" s="27">
        <v>100</v>
      </c>
      <c r="C6" s="25" t="s">
        <v>53</v>
      </c>
      <c r="J6" s="32" t="s">
        <v>54</v>
      </c>
      <c r="K6" s="33">
        <v>100</v>
      </c>
      <c r="L6" s="33">
        <v>100</v>
      </c>
      <c r="M6" s="33">
        <v>100</v>
      </c>
      <c r="N6" s="34">
        <v>100</v>
      </c>
      <c r="O6" s="33">
        <v>100</v>
      </c>
      <c r="P6" s="33">
        <v>0</v>
      </c>
      <c r="Q6" s="33">
        <v>100</v>
      </c>
      <c r="R6" s="33">
        <v>100</v>
      </c>
      <c r="S6" s="33">
        <v>100</v>
      </c>
    </row>
    <row r="7" spans="2:23">
      <c r="B7" s="27">
        <v>50</v>
      </c>
      <c r="C7" s="25" t="s">
        <v>55</v>
      </c>
      <c r="J7" s="32" t="s">
        <v>56</v>
      </c>
      <c r="K7" s="33">
        <v>100</v>
      </c>
      <c r="L7" s="33">
        <v>100</v>
      </c>
      <c r="M7" s="33">
        <v>100</v>
      </c>
      <c r="N7" s="33">
        <v>100</v>
      </c>
      <c r="O7" s="33">
        <v>100</v>
      </c>
      <c r="P7" s="33">
        <v>0</v>
      </c>
      <c r="Q7" s="33">
        <v>100</v>
      </c>
      <c r="R7" s="33">
        <v>100</v>
      </c>
      <c r="S7" s="33">
        <v>100</v>
      </c>
    </row>
    <row r="8" spans="2:23">
      <c r="B8" s="27">
        <v>0</v>
      </c>
      <c r="C8" s="25" t="s">
        <v>57</v>
      </c>
      <c r="J8" s="32" t="s">
        <v>58</v>
      </c>
      <c r="K8" s="33">
        <v>100</v>
      </c>
      <c r="L8" s="33">
        <v>100</v>
      </c>
      <c r="M8" s="33">
        <v>100</v>
      </c>
      <c r="N8" s="33">
        <v>100</v>
      </c>
      <c r="O8" s="33">
        <v>100</v>
      </c>
      <c r="P8" s="33">
        <v>0</v>
      </c>
      <c r="Q8" s="33">
        <v>100</v>
      </c>
      <c r="R8" s="33">
        <v>100</v>
      </c>
      <c r="S8" s="33">
        <v>100</v>
      </c>
    </row>
    <row r="9" spans="2:23">
      <c r="J9" s="35" t="s">
        <v>59</v>
      </c>
      <c r="K9" s="36">
        <f t="shared" ref="K9:S9" si="0">AVERAGE(K6:K8)</f>
        <v>100</v>
      </c>
      <c r="L9" s="36">
        <f t="shared" si="0"/>
        <v>100</v>
      </c>
      <c r="M9" s="36">
        <f t="shared" si="0"/>
        <v>100</v>
      </c>
      <c r="N9" s="36">
        <f t="shared" si="0"/>
        <v>100</v>
      </c>
      <c r="O9" s="36">
        <f t="shared" si="0"/>
        <v>100</v>
      </c>
      <c r="P9" s="37">
        <f t="shared" si="0"/>
        <v>0</v>
      </c>
      <c r="Q9" s="37">
        <f t="shared" si="0"/>
        <v>100</v>
      </c>
      <c r="R9" s="37">
        <f t="shared" si="0"/>
        <v>100</v>
      </c>
      <c r="S9" s="36">
        <f t="shared" si="0"/>
        <v>100</v>
      </c>
    </row>
    <row r="10" spans="2:23">
      <c r="B10" s="27" t="s">
        <v>60</v>
      </c>
    </row>
    <row r="11" spans="2:23">
      <c r="B11" s="27">
        <v>100</v>
      </c>
      <c r="C11" s="25" t="s">
        <v>61</v>
      </c>
    </row>
    <row r="12" spans="2:23">
      <c r="B12" s="27">
        <v>80</v>
      </c>
      <c r="C12" s="25" t="s">
        <v>62</v>
      </c>
      <c r="K12" s="51" t="s">
        <v>69</v>
      </c>
    </row>
    <row r="13" spans="2:23" ht="25.5">
      <c r="B13" s="27">
        <v>0</v>
      </c>
      <c r="C13" s="25" t="s">
        <v>63</v>
      </c>
      <c r="K13" s="28" t="s">
        <v>14</v>
      </c>
      <c r="L13" s="28" t="s">
        <v>6</v>
      </c>
      <c r="M13" s="29" t="s">
        <v>5</v>
      </c>
      <c r="N13" s="29" t="s">
        <v>51</v>
      </c>
      <c r="O13" s="29" t="s">
        <v>52</v>
      </c>
      <c r="P13" s="30" t="s">
        <v>2</v>
      </c>
      <c r="Q13" s="29" t="s">
        <v>1</v>
      </c>
      <c r="R13" s="30" t="s">
        <v>37</v>
      </c>
      <c r="S13" s="30" t="s">
        <v>0</v>
      </c>
    </row>
    <row r="14" spans="2:23">
      <c r="B14" s="27"/>
      <c r="J14" s="32" t="s">
        <v>54</v>
      </c>
      <c r="K14" s="33">
        <v>100</v>
      </c>
      <c r="L14" s="33">
        <v>100</v>
      </c>
      <c r="M14" s="33">
        <v>100</v>
      </c>
      <c r="N14" s="33">
        <v>100</v>
      </c>
      <c r="O14" s="33">
        <v>100</v>
      </c>
      <c r="P14" s="33">
        <v>100</v>
      </c>
      <c r="Q14" s="33">
        <v>100</v>
      </c>
      <c r="R14" s="33">
        <v>100</v>
      </c>
      <c r="S14" s="33">
        <v>100</v>
      </c>
    </row>
    <row r="15" spans="2:23">
      <c r="J15" s="32" t="s">
        <v>56</v>
      </c>
      <c r="K15" s="33">
        <v>100</v>
      </c>
      <c r="L15" s="33">
        <v>100</v>
      </c>
      <c r="M15" s="33">
        <v>100</v>
      </c>
      <c r="N15" s="33">
        <v>100</v>
      </c>
      <c r="O15" s="33">
        <v>100</v>
      </c>
      <c r="P15" s="33">
        <v>100</v>
      </c>
      <c r="Q15" s="33">
        <v>100</v>
      </c>
      <c r="R15" s="33">
        <v>100</v>
      </c>
      <c r="S15" s="33">
        <v>100</v>
      </c>
    </row>
    <row r="16" spans="2:23">
      <c r="B16" s="27" t="s">
        <v>64</v>
      </c>
      <c r="J16" s="32" t="s">
        <v>58</v>
      </c>
      <c r="K16" s="33">
        <v>100</v>
      </c>
      <c r="L16" s="33">
        <v>100</v>
      </c>
      <c r="M16" s="33">
        <v>100</v>
      </c>
      <c r="N16" s="33">
        <v>100</v>
      </c>
      <c r="O16" s="33">
        <v>100</v>
      </c>
      <c r="P16" s="33">
        <v>100</v>
      </c>
      <c r="Q16" s="33">
        <v>100</v>
      </c>
      <c r="R16" s="33">
        <v>100</v>
      </c>
      <c r="S16" s="33">
        <v>100</v>
      </c>
    </row>
    <row r="17" spans="2:19">
      <c r="B17" s="27">
        <v>100</v>
      </c>
      <c r="C17" s="25" t="s">
        <v>65</v>
      </c>
      <c r="J17" s="35" t="s">
        <v>59</v>
      </c>
      <c r="K17" s="36">
        <f t="shared" ref="K17:S17" si="1">AVERAGE(K14:K16)</f>
        <v>100</v>
      </c>
      <c r="L17" s="36">
        <f t="shared" si="1"/>
        <v>100</v>
      </c>
      <c r="M17" s="37">
        <f t="shared" si="1"/>
        <v>100</v>
      </c>
      <c r="N17" s="36">
        <f t="shared" si="1"/>
        <v>100</v>
      </c>
      <c r="O17" s="36">
        <f t="shared" si="1"/>
        <v>100</v>
      </c>
      <c r="P17" s="37">
        <f t="shared" si="1"/>
        <v>100</v>
      </c>
      <c r="Q17" s="37">
        <f t="shared" si="1"/>
        <v>100</v>
      </c>
      <c r="R17" s="36">
        <f t="shared" si="1"/>
        <v>100</v>
      </c>
      <c r="S17" s="36">
        <f t="shared" si="1"/>
        <v>100</v>
      </c>
    </row>
    <row r="18" spans="2:19">
      <c r="B18" s="27">
        <v>50</v>
      </c>
      <c r="C18" s="25" t="s">
        <v>66</v>
      </c>
    </row>
    <row r="19" spans="2:19">
      <c r="B19" s="27">
        <v>0</v>
      </c>
      <c r="C19" s="25" t="s">
        <v>67</v>
      </c>
    </row>
    <row r="20" spans="2:19">
      <c r="K20" s="51" t="s">
        <v>70</v>
      </c>
    </row>
    <row r="21" spans="2:19" ht="25.5">
      <c r="K21" s="28" t="s">
        <v>14</v>
      </c>
      <c r="L21" s="28" t="s">
        <v>6</v>
      </c>
      <c r="M21" s="29" t="s">
        <v>5</v>
      </c>
      <c r="N21" s="29" t="s">
        <v>51</v>
      </c>
      <c r="O21" s="29" t="s">
        <v>52</v>
      </c>
      <c r="P21" s="30" t="s">
        <v>2</v>
      </c>
      <c r="Q21" s="29" t="s">
        <v>1</v>
      </c>
      <c r="R21" s="30" t="s">
        <v>37</v>
      </c>
      <c r="S21" s="30" t="s">
        <v>0</v>
      </c>
    </row>
    <row r="22" spans="2:19">
      <c r="J22" s="32" t="s">
        <v>54</v>
      </c>
      <c r="K22" s="33">
        <v>100</v>
      </c>
      <c r="L22" s="33">
        <v>100</v>
      </c>
      <c r="M22" s="33">
        <v>100</v>
      </c>
      <c r="N22" s="34">
        <v>100</v>
      </c>
      <c r="O22" s="33">
        <v>0</v>
      </c>
      <c r="P22" s="33">
        <v>0</v>
      </c>
      <c r="Q22" s="33">
        <v>0</v>
      </c>
      <c r="R22" s="33">
        <v>100</v>
      </c>
      <c r="S22" s="33">
        <v>100</v>
      </c>
    </row>
    <row r="23" spans="2:19">
      <c r="J23" s="32" t="s">
        <v>56</v>
      </c>
      <c r="K23" s="33">
        <v>100</v>
      </c>
      <c r="L23" s="33">
        <v>100</v>
      </c>
      <c r="M23" s="33">
        <v>100</v>
      </c>
      <c r="N23" s="34">
        <v>100</v>
      </c>
      <c r="O23" s="33">
        <v>0</v>
      </c>
      <c r="P23" s="33">
        <v>0</v>
      </c>
      <c r="Q23" s="33">
        <v>0</v>
      </c>
      <c r="R23" s="33">
        <v>100</v>
      </c>
      <c r="S23" s="33">
        <v>100</v>
      </c>
    </row>
    <row r="24" spans="2:19">
      <c r="J24" s="32" t="s">
        <v>58</v>
      </c>
      <c r="K24" s="33">
        <v>100</v>
      </c>
      <c r="L24" s="33">
        <v>100</v>
      </c>
      <c r="M24" s="33">
        <v>100</v>
      </c>
      <c r="N24" s="34">
        <v>100</v>
      </c>
      <c r="O24" s="33">
        <v>0</v>
      </c>
      <c r="P24" s="33">
        <v>0</v>
      </c>
      <c r="Q24" s="33">
        <v>0</v>
      </c>
      <c r="R24" s="33">
        <v>100</v>
      </c>
      <c r="S24" s="33">
        <v>100</v>
      </c>
    </row>
    <row r="25" spans="2:19">
      <c r="J25" s="35" t="s">
        <v>59</v>
      </c>
      <c r="K25" s="36">
        <f t="shared" ref="K25:S25" si="2">AVERAGE(K22:K24)</f>
        <v>100</v>
      </c>
      <c r="L25" s="36">
        <f t="shared" si="2"/>
        <v>100</v>
      </c>
      <c r="M25" s="37">
        <f t="shared" si="2"/>
        <v>100</v>
      </c>
      <c r="N25" s="36">
        <f t="shared" si="2"/>
        <v>100</v>
      </c>
      <c r="O25" s="36">
        <f t="shared" si="2"/>
        <v>0</v>
      </c>
      <c r="P25" s="36">
        <f t="shared" si="2"/>
        <v>0</v>
      </c>
      <c r="Q25" s="37">
        <f t="shared" si="2"/>
        <v>0</v>
      </c>
      <c r="R25" s="36">
        <f t="shared" si="2"/>
        <v>100</v>
      </c>
      <c r="S25" s="36">
        <f t="shared" si="2"/>
        <v>100</v>
      </c>
    </row>
    <row r="28" spans="2:19">
      <c r="K28" s="51" t="s">
        <v>72</v>
      </c>
    </row>
    <row r="29" spans="2:19" ht="25.5">
      <c r="K29" s="28" t="s">
        <v>14</v>
      </c>
      <c r="L29" s="28" t="s">
        <v>6</v>
      </c>
      <c r="M29" s="29" t="s">
        <v>5</v>
      </c>
      <c r="N29" s="29" t="s">
        <v>51</v>
      </c>
      <c r="O29" s="29" t="s">
        <v>52</v>
      </c>
      <c r="P29" s="30" t="s">
        <v>2</v>
      </c>
      <c r="Q29" s="29" t="s">
        <v>1</v>
      </c>
      <c r="R29" s="30" t="s">
        <v>37</v>
      </c>
      <c r="S29" s="30" t="s">
        <v>0</v>
      </c>
    </row>
    <row r="30" spans="2:19">
      <c r="J30" s="32" t="s">
        <v>54</v>
      </c>
      <c r="K30" s="33">
        <v>100</v>
      </c>
      <c r="L30" s="33">
        <v>100</v>
      </c>
      <c r="M30" s="33">
        <v>100</v>
      </c>
      <c r="N30" s="33">
        <v>100</v>
      </c>
      <c r="O30" s="33">
        <v>100</v>
      </c>
      <c r="P30" s="33">
        <v>100</v>
      </c>
      <c r="Q30" s="33">
        <v>100</v>
      </c>
      <c r="R30" s="33">
        <v>100</v>
      </c>
      <c r="S30" s="33">
        <v>100</v>
      </c>
    </row>
    <row r="31" spans="2:19">
      <c r="J31" s="32" t="s">
        <v>56</v>
      </c>
      <c r="K31" s="33">
        <v>100</v>
      </c>
      <c r="L31" s="33">
        <v>100</v>
      </c>
      <c r="M31" s="33">
        <v>100</v>
      </c>
      <c r="N31" s="33">
        <v>100</v>
      </c>
      <c r="O31" s="33">
        <v>100</v>
      </c>
      <c r="P31" s="33">
        <v>100</v>
      </c>
      <c r="Q31" s="33">
        <v>100</v>
      </c>
      <c r="R31" s="33">
        <v>100</v>
      </c>
      <c r="S31" s="33">
        <v>100</v>
      </c>
    </row>
    <row r="32" spans="2:19">
      <c r="J32" s="32" t="s">
        <v>58</v>
      </c>
      <c r="K32" s="33">
        <v>100</v>
      </c>
      <c r="L32" s="33">
        <v>100</v>
      </c>
      <c r="M32" s="33">
        <v>100</v>
      </c>
      <c r="N32" s="33">
        <v>100</v>
      </c>
      <c r="O32" s="33">
        <v>100</v>
      </c>
      <c r="P32" s="33">
        <v>100</v>
      </c>
      <c r="Q32" s="33">
        <v>100</v>
      </c>
      <c r="R32" s="33">
        <v>100</v>
      </c>
      <c r="S32" s="33">
        <v>100</v>
      </c>
    </row>
    <row r="33" spans="10:19">
      <c r="J33" s="35" t="s">
        <v>59</v>
      </c>
      <c r="K33" s="36">
        <f t="shared" ref="K33:S33" si="3">AVERAGE(K30:K32)</f>
        <v>100</v>
      </c>
      <c r="L33" s="36">
        <f t="shared" si="3"/>
        <v>100</v>
      </c>
      <c r="M33" s="37">
        <f t="shared" si="3"/>
        <v>100</v>
      </c>
      <c r="N33" s="36">
        <f t="shared" si="3"/>
        <v>100</v>
      </c>
      <c r="O33" s="36">
        <f t="shared" si="3"/>
        <v>100</v>
      </c>
      <c r="P33" s="37">
        <f t="shared" si="3"/>
        <v>100</v>
      </c>
      <c r="Q33" s="36">
        <f t="shared" si="3"/>
        <v>100</v>
      </c>
      <c r="R33" s="37">
        <f t="shared" si="3"/>
        <v>100</v>
      </c>
      <c r="S33" s="36">
        <f t="shared" si="3"/>
        <v>100</v>
      </c>
    </row>
    <row r="36" spans="10:19">
      <c r="K36" s="51" t="s">
        <v>71</v>
      </c>
    </row>
    <row r="37" spans="10:19" ht="25.5">
      <c r="K37" s="28" t="s">
        <v>14</v>
      </c>
      <c r="L37" s="28" t="s">
        <v>6</v>
      </c>
      <c r="M37" s="29" t="s">
        <v>5</v>
      </c>
      <c r="N37" s="29" t="s">
        <v>51</v>
      </c>
      <c r="O37" s="29" t="s">
        <v>52</v>
      </c>
      <c r="P37" s="30" t="s">
        <v>2</v>
      </c>
      <c r="Q37" s="29" t="s">
        <v>1</v>
      </c>
      <c r="R37" s="30" t="s">
        <v>37</v>
      </c>
      <c r="S37" s="30" t="s">
        <v>0</v>
      </c>
    </row>
    <row r="38" spans="10:19">
      <c r="J38" s="32" t="s">
        <v>54</v>
      </c>
      <c r="K38" s="33">
        <v>100</v>
      </c>
      <c r="L38" s="33">
        <v>100</v>
      </c>
      <c r="M38" s="33">
        <v>100</v>
      </c>
      <c r="N38" s="33">
        <v>100</v>
      </c>
      <c r="O38" s="33">
        <v>100</v>
      </c>
      <c r="P38" s="33">
        <v>100</v>
      </c>
      <c r="Q38" s="33">
        <v>100</v>
      </c>
      <c r="R38" s="33">
        <v>100</v>
      </c>
      <c r="S38" s="33">
        <v>100</v>
      </c>
    </row>
    <row r="39" spans="10:19">
      <c r="J39" s="32" t="s">
        <v>56</v>
      </c>
      <c r="K39" s="33">
        <v>100</v>
      </c>
      <c r="L39" s="33">
        <v>100</v>
      </c>
      <c r="M39" s="33">
        <v>100</v>
      </c>
      <c r="N39" s="33">
        <v>100</v>
      </c>
      <c r="O39" s="33">
        <v>100</v>
      </c>
      <c r="P39" s="33">
        <v>100</v>
      </c>
      <c r="Q39" s="33">
        <v>100</v>
      </c>
      <c r="R39" s="33">
        <v>100</v>
      </c>
      <c r="S39" s="33">
        <v>100</v>
      </c>
    </row>
    <row r="40" spans="10:19">
      <c r="J40" s="32" t="s">
        <v>58</v>
      </c>
      <c r="K40" s="33">
        <v>100</v>
      </c>
      <c r="L40" s="33">
        <v>100</v>
      </c>
      <c r="M40" s="33">
        <v>100</v>
      </c>
      <c r="N40" s="33">
        <v>100</v>
      </c>
      <c r="O40" s="33">
        <v>100</v>
      </c>
      <c r="P40" s="33">
        <v>100</v>
      </c>
      <c r="Q40" s="33">
        <v>100</v>
      </c>
      <c r="R40" s="33">
        <v>100</v>
      </c>
      <c r="S40" s="33">
        <v>100</v>
      </c>
    </row>
    <row r="41" spans="10:19">
      <c r="J41" s="35" t="s">
        <v>59</v>
      </c>
      <c r="K41" s="36">
        <f t="shared" ref="K41:S41" si="4">AVERAGE(K38:K40)</f>
        <v>100</v>
      </c>
      <c r="L41" s="36">
        <f t="shared" si="4"/>
        <v>100</v>
      </c>
      <c r="M41" s="37">
        <f t="shared" si="4"/>
        <v>100</v>
      </c>
      <c r="N41" s="36">
        <f t="shared" si="4"/>
        <v>100</v>
      </c>
      <c r="O41" s="36">
        <f t="shared" si="4"/>
        <v>100</v>
      </c>
      <c r="P41" s="37">
        <f t="shared" si="4"/>
        <v>100</v>
      </c>
      <c r="Q41" s="36">
        <f t="shared" si="4"/>
        <v>100</v>
      </c>
      <c r="R41" s="37">
        <f t="shared" si="4"/>
        <v>100</v>
      </c>
      <c r="S41" s="36">
        <f t="shared" si="4"/>
        <v>100</v>
      </c>
    </row>
  </sheetData>
  <mergeCells count="1">
    <mergeCell ref="K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FA4C-0ACA-4DC9-9156-A63A534A5B99}">
  <dimension ref="A1:V20"/>
  <sheetViews>
    <sheetView showGridLines="0" topLeftCell="H1" zoomScale="60" zoomScaleNormal="60" workbookViewId="0">
      <selection activeCell="K9" sqref="K9"/>
    </sheetView>
  </sheetViews>
  <sheetFormatPr baseColWidth="10" defaultColWidth="11.42578125" defaultRowHeight="23.25"/>
  <cols>
    <col min="1" max="1" width="32" hidden="1" customWidth="1"/>
    <col min="2" max="2" width="30" hidden="1" customWidth="1"/>
    <col min="3" max="4" width="32" hidden="1" customWidth="1"/>
    <col min="5" max="5" width="60.140625" style="4" hidden="1" customWidth="1"/>
    <col min="6" max="6" width="34.7109375" hidden="1" customWidth="1"/>
    <col min="7" max="7" width="37.140625" style="5" hidden="1" customWidth="1"/>
    <col min="8" max="8" width="29.28515625" style="5" customWidth="1"/>
    <col min="9" max="9" width="37.140625" style="5" customWidth="1"/>
    <col min="10" max="10" width="21.5703125" style="5" customWidth="1"/>
    <col min="11" max="19" width="24.7109375" style="7" customWidth="1"/>
    <col min="20" max="20" width="34.28515625" style="9" customWidth="1"/>
    <col min="21" max="22" width="28.85546875" customWidth="1"/>
  </cols>
  <sheetData>
    <row r="1" spans="1:22">
      <c r="K1" s="6"/>
      <c r="L1" s="8"/>
    </row>
    <row r="3" spans="1:22" s="3" customFormat="1" ht="65.25" customHeight="1">
      <c r="A3" s="62" t="s">
        <v>7</v>
      </c>
      <c r="B3" s="62" t="s">
        <v>8</v>
      </c>
      <c r="C3" s="63" t="s">
        <v>9</v>
      </c>
      <c r="D3" s="63" t="s">
        <v>10</v>
      </c>
      <c r="E3" s="63" t="s">
        <v>11</v>
      </c>
      <c r="F3" s="64" t="s">
        <v>12</v>
      </c>
      <c r="G3" s="63" t="s">
        <v>13</v>
      </c>
      <c r="H3" s="65" t="s">
        <v>47</v>
      </c>
      <c r="I3" s="65" t="s">
        <v>9</v>
      </c>
      <c r="J3" s="57" t="s">
        <v>40</v>
      </c>
      <c r="K3" s="15" t="s">
        <v>14</v>
      </c>
      <c r="L3" s="15" t="s">
        <v>6</v>
      </c>
      <c r="M3" s="15" t="s">
        <v>5</v>
      </c>
      <c r="N3" s="15" t="s">
        <v>4</v>
      </c>
      <c r="O3" s="15" t="s">
        <v>3</v>
      </c>
      <c r="P3" s="15" t="s">
        <v>2</v>
      </c>
      <c r="Q3" s="15" t="s">
        <v>1</v>
      </c>
      <c r="R3" s="15" t="s">
        <v>37</v>
      </c>
      <c r="S3" s="15" t="s">
        <v>0</v>
      </c>
      <c r="T3" s="16" t="s">
        <v>75</v>
      </c>
      <c r="U3" s="77" t="s">
        <v>38</v>
      </c>
      <c r="V3" s="70" t="s">
        <v>50</v>
      </c>
    </row>
    <row r="4" spans="1:22" s="9" customFormat="1" ht="26.25" customHeight="1">
      <c r="A4" s="62"/>
      <c r="B4" s="62"/>
      <c r="C4" s="63"/>
      <c r="D4" s="63"/>
      <c r="E4" s="63"/>
      <c r="F4" s="65"/>
      <c r="G4" s="63"/>
      <c r="H4" s="65"/>
      <c r="I4" s="65"/>
      <c r="J4" s="57"/>
      <c r="K4" s="75" t="s">
        <v>74</v>
      </c>
      <c r="L4" s="75" t="s">
        <v>74</v>
      </c>
      <c r="M4" s="75" t="s">
        <v>74</v>
      </c>
      <c r="N4" s="75" t="s">
        <v>74</v>
      </c>
      <c r="O4" s="75" t="s">
        <v>74</v>
      </c>
      <c r="P4" s="75" t="s">
        <v>74</v>
      </c>
      <c r="Q4" s="75" t="s">
        <v>74</v>
      </c>
      <c r="R4" s="75" t="s">
        <v>74</v>
      </c>
      <c r="S4" s="75" t="s">
        <v>74</v>
      </c>
      <c r="T4" s="75" t="s">
        <v>41</v>
      </c>
      <c r="U4" s="77"/>
      <c r="V4" s="71"/>
    </row>
    <row r="5" spans="1:22" s="9" customFormat="1" ht="39.950000000000003" customHeight="1">
      <c r="A5" s="62"/>
      <c r="B5" s="62"/>
      <c r="C5" s="63"/>
      <c r="D5" s="63"/>
      <c r="E5" s="63"/>
      <c r="F5" s="66"/>
      <c r="G5" s="63"/>
      <c r="H5" s="68"/>
      <c r="I5" s="68"/>
      <c r="J5" s="58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2"/>
    </row>
    <row r="6" spans="1:22" s="1" customFormat="1" ht="94.5" customHeight="1">
      <c r="A6" s="59" t="s">
        <v>15</v>
      </c>
      <c r="B6" s="60" t="s">
        <v>16</v>
      </c>
      <c r="C6" s="17" t="s">
        <v>17</v>
      </c>
      <c r="D6" s="18" t="s">
        <v>18</v>
      </c>
      <c r="E6" s="19" t="str">
        <f>'[1]Formulación 2025'!C6</f>
        <v>Realizar la caracterización de la cultura organizacional de la entidad, alineada con los valores y objetivos estratégicos de la entidad</v>
      </c>
      <c r="F6" s="20" t="str">
        <f>'[1]Formulación 2025'!D6</f>
        <v xml:space="preserve">Un documento de caracterización entregado </v>
      </c>
      <c r="G6" s="21" t="str">
        <f>'[1]Formulación 2025'!F6</f>
        <v>N/A</v>
      </c>
      <c r="H6" s="23" t="s">
        <v>48</v>
      </c>
      <c r="I6" s="49" t="s">
        <v>42</v>
      </c>
      <c r="J6" s="80">
        <v>0.4</v>
      </c>
      <c r="K6" s="38">
        <f>+Criterios!K9</f>
        <v>100</v>
      </c>
      <c r="L6" s="38">
        <f>+Criterios!L9</f>
        <v>100</v>
      </c>
      <c r="M6" s="38">
        <f>+Criterios!M9</f>
        <v>100</v>
      </c>
      <c r="N6" s="38">
        <f>+Criterios!N9</f>
        <v>100</v>
      </c>
      <c r="O6" s="38">
        <f>+Criterios!O9</f>
        <v>100</v>
      </c>
      <c r="P6" s="38">
        <f>+Criterios!P9</f>
        <v>0</v>
      </c>
      <c r="Q6" s="38">
        <f>+Criterios!Q9</f>
        <v>100</v>
      </c>
      <c r="R6" s="38">
        <f>+Criterios!R9</f>
        <v>100</v>
      </c>
      <c r="S6" s="38">
        <f>+Criterios!S9</f>
        <v>100</v>
      </c>
      <c r="T6" s="45">
        <f>AVERAGE(K6:S6)</f>
        <v>88.888888888888886</v>
      </c>
      <c r="U6" s="45">
        <f>+T6</f>
        <v>88.888888888888886</v>
      </c>
      <c r="V6" s="45">
        <f>AVERAGE(J6:S6)</f>
        <v>80.039999999999992</v>
      </c>
    </row>
    <row r="7" spans="1:22" s="1" customFormat="1" ht="109.5" customHeight="1">
      <c r="A7" s="55"/>
      <c r="B7" s="61"/>
      <c r="C7" s="17" t="s">
        <v>19</v>
      </c>
      <c r="D7" s="22" t="s">
        <v>20</v>
      </c>
      <c r="E7" s="19" t="str">
        <f>'[1]Formulación 2025'!C7</f>
        <v xml:space="preserve">
Elaborar  el plan de trabajo del modelo de cultura organizacional de acuerdo con los resultados del diagnóstico</v>
      </c>
      <c r="F7" s="20" t="str">
        <f>'[1]Formulación 2025'!D7</f>
        <v>Un plan de trabajo diseñado</v>
      </c>
      <c r="G7" s="21" t="str">
        <f>'[1]Formulación 2025'!F7</f>
        <v>N/A</v>
      </c>
      <c r="H7" s="78" t="s">
        <v>77</v>
      </c>
      <c r="I7" s="49" t="s">
        <v>43</v>
      </c>
      <c r="J7" s="80">
        <v>0.4</v>
      </c>
      <c r="K7" s="38">
        <f>+Criterios!K17</f>
        <v>100</v>
      </c>
      <c r="L7" s="38">
        <f>+Criterios!L17</f>
        <v>100</v>
      </c>
      <c r="M7" s="38">
        <f>+Criterios!M17</f>
        <v>100</v>
      </c>
      <c r="N7" s="38">
        <f>+Criterios!N17</f>
        <v>100</v>
      </c>
      <c r="O7" s="38">
        <f>+Criterios!O17</f>
        <v>100</v>
      </c>
      <c r="P7" s="38">
        <f>+Criterios!P17</f>
        <v>100</v>
      </c>
      <c r="Q7" s="38">
        <f>+Criterios!Q17</f>
        <v>100</v>
      </c>
      <c r="R7" s="38">
        <f>+Criterios!R17</f>
        <v>100</v>
      </c>
      <c r="S7" s="38">
        <f>+Criterios!S17</f>
        <v>100</v>
      </c>
      <c r="T7" s="45">
        <f t="shared" ref="T7:T10" si="0">AVERAGE(K7:S7)</f>
        <v>100</v>
      </c>
      <c r="U7" s="45">
        <f t="shared" ref="U7:V13" si="1">+T7</f>
        <v>100</v>
      </c>
      <c r="V7" s="45">
        <f>AVERAGE(J7:U7)</f>
        <v>91.7</v>
      </c>
    </row>
    <row r="8" spans="1:22" s="1" customFormat="1" ht="150" customHeight="1">
      <c r="A8" s="52" t="s">
        <v>21</v>
      </c>
      <c r="B8" s="53" t="s">
        <v>22</v>
      </c>
      <c r="C8" s="17" t="s">
        <v>23</v>
      </c>
      <c r="D8" s="22" t="s">
        <v>24</v>
      </c>
      <c r="E8" s="21" t="str">
        <f>'[1]Formulación 2025'!C10</f>
        <v>Diseñar una estrategia de comunicación de acuerdo con los canales de participación establecidos por la entidad, que faciliten la interacción con los grupos de valor y la mejora de la experiencia de servicio de la Entidad</v>
      </c>
      <c r="F8" s="21" t="str">
        <f>'[1]Formulación 2025'!D10</f>
        <v>Un documento Estrategia de comunicación diseñada</v>
      </c>
      <c r="G8" s="21" t="str">
        <f>'[1]Formulación 2025'!F10</f>
        <v>N/A</v>
      </c>
      <c r="H8" s="69" t="s">
        <v>49</v>
      </c>
      <c r="I8" s="49" t="s">
        <v>44</v>
      </c>
      <c r="J8" s="47">
        <v>100</v>
      </c>
      <c r="K8" s="38">
        <f>+Criterios!K25</f>
        <v>100</v>
      </c>
      <c r="L8" s="38">
        <f>+Criterios!L25</f>
        <v>100</v>
      </c>
      <c r="M8" s="38">
        <f>+Criterios!M25</f>
        <v>100</v>
      </c>
      <c r="N8" s="38">
        <f>+Criterios!N25</f>
        <v>100</v>
      </c>
      <c r="O8" s="38">
        <f>+Criterios!O25</f>
        <v>0</v>
      </c>
      <c r="P8" s="38">
        <f>+Criterios!P25</f>
        <v>0</v>
      </c>
      <c r="Q8" s="38">
        <f>+Criterios!Q25</f>
        <v>0</v>
      </c>
      <c r="R8" s="38">
        <f>+Criterios!R25</f>
        <v>100</v>
      </c>
      <c r="S8" s="38">
        <f>+Criterios!S25</f>
        <v>100</v>
      </c>
      <c r="T8" s="45">
        <f t="shared" si="0"/>
        <v>66.666666666666671</v>
      </c>
      <c r="U8" s="45">
        <f t="shared" si="1"/>
        <v>66.666666666666671</v>
      </c>
      <c r="V8" s="73">
        <f>AVERAGE(J8:S9)</f>
        <v>82.5</v>
      </c>
    </row>
    <row r="9" spans="1:22" s="1" customFormat="1" ht="174" customHeight="1">
      <c r="A9" s="59" t="s">
        <v>25</v>
      </c>
      <c r="B9" s="59" t="s">
        <v>26</v>
      </c>
      <c r="C9" s="17" t="s">
        <v>27</v>
      </c>
      <c r="D9" s="22" t="s">
        <v>28</v>
      </c>
      <c r="E9" s="21" t="str">
        <f>'[1]Formulación 2025'!C14</f>
        <v>Elaborar  diagnóstico sobre el contexto institucional de la entidad</v>
      </c>
      <c r="F9" s="23" t="str">
        <f>'[1]Formulación 2025'!D14</f>
        <v xml:space="preserve">Un documento técnico sobre el contexto institucional </v>
      </c>
      <c r="G9" s="21" t="str">
        <f>'[1]Formulación 2025'!F14</f>
        <v>NA</v>
      </c>
      <c r="H9" s="74"/>
      <c r="I9" s="49" t="s">
        <v>45</v>
      </c>
      <c r="J9" s="47">
        <v>50</v>
      </c>
      <c r="K9" s="38">
        <f>+Criterios!K33</f>
        <v>100</v>
      </c>
      <c r="L9" s="38">
        <f>+Criterios!L33</f>
        <v>100</v>
      </c>
      <c r="M9" s="38">
        <f>+Criterios!M33</f>
        <v>100</v>
      </c>
      <c r="N9" s="38">
        <f>+Criterios!N33</f>
        <v>100</v>
      </c>
      <c r="O9" s="38">
        <f>+Criterios!O33</f>
        <v>100</v>
      </c>
      <c r="P9" s="38">
        <f>+Criterios!P33</f>
        <v>100</v>
      </c>
      <c r="Q9" s="38">
        <f>+Criterios!Q33</f>
        <v>100</v>
      </c>
      <c r="R9" s="38">
        <f>+Criterios!R33</f>
        <v>100</v>
      </c>
      <c r="S9" s="38">
        <f>+Criterios!S33</f>
        <v>100</v>
      </c>
      <c r="T9" s="45">
        <f t="shared" si="0"/>
        <v>100</v>
      </c>
      <c r="U9" s="45">
        <f t="shared" si="1"/>
        <v>100</v>
      </c>
      <c r="V9" s="79"/>
    </row>
    <row r="10" spans="1:22" s="1" customFormat="1" ht="174" customHeight="1">
      <c r="A10" s="55"/>
      <c r="B10" s="55"/>
      <c r="C10" s="17" t="s">
        <v>29</v>
      </c>
      <c r="D10" s="22" t="s">
        <v>30</v>
      </c>
      <c r="E10" s="21" t="str">
        <f>'[1]Formulación 2025'!C15</f>
        <v>Diseñar un plan de trabajo de acuerdo a la priorización de las actividades identificadas en el contexto institucional</v>
      </c>
      <c r="F10" s="23" t="str">
        <f>'[1]Formulación 2025'!D15</f>
        <v xml:space="preserve">Un plan de trabajo diseñado </v>
      </c>
      <c r="G10" s="21" t="str">
        <f>'[1]Formulación 2025'!F15</f>
        <v>N/A</v>
      </c>
      <c r="H10" s="78" t="s">
        <v>78</v>
      </c>
      <c r="I10" s="49" t="s">
        <v>46</v>
      </c>
      <c r="J10" s="47">
        <v>50</v>
      </c>
      <c r="K10" s="38">
        <f>+Criterios!K41</f>
        <v>100</v>
      </c>
      <c r="L10" s="38">
        <f>+Criterios!L41</f>
        <v>100</v>
      </c>
      <c r="M10" s="38">
        <f>+Criterios!M41</f>
        <v>100</v>
      </c>
      <c r="N10" s="38">
        <f>+Criterios!N41</f>
        <v>100</v>
      </c>
      <c r="O10" s="38">
        <f>+Criterios!O41</f>
        <v>100</v>
      </c>
      <c r="P10" s="38">
        <f>+Criterios!P41</f>
        <v>100</v>
      </c>
      <c r="Q10" s="38">
        <f>+Criterios!Q41</f>
        <v>100</v>
      </c>
      <c r="R10" s="38">
        <f>+Criterios!R41</f>
        <v>100</v>
      </c>
      <c r="S10" s="38">
        <f>+Criterios!S41</f>
        <v>100</v>
      </c>
      <c r="T10" s="45">
        <f t="shared" si="0"/>
        <v>100</v>
      </c>
      <c r="U10" s="45">
        <f t="shared" si="1"/>
        <v>100</v>
      </c>
      <c r="V10" s="45">
        <f>AVERAGE(J10:S10)</f>
        <v>95</v>
      </c>
    </row>
    <row r="11" spans="1:22" s="2" customFormat="1" ht="123.75" hidden="1" customHeight="1">
      <c r="A11" s="56"/>
      <c r="B11" s="56"/>
      <c r="C11" s="12" t="s">
        <v>31</v>
      </c>
      <c r="D11" s="11" t="s">
        <v>32</v>
      </c>
      <c r="E11" s="10" t="str">
        <f>'[1]Formulación 2025'!C16</f>
        <v>Implementar un plan de trabajo de acuerdo a la priorización de las actividades identificadas en el contexto institucional</v>
      </c>
      <c r="F11" s="13" t="str">
        <f>'[1]Formulación 2025'!D16</f>
        <v>Dos informes semestrales</v>
      </c>
      <c r="G11" s="10" t="str">
        <f>'[1]Formulación 2025'!F16</f>
        <v>Número de actividades ejecutadas / Número actividades planteadas</v>
      </c>
      <c r="H11" s="10"/>
      <c r="I11" s="50"/>
      <c r="J11" s="48" t="s">
        <v>39</v>
      </c>
      <c r="K11" s="39"/>
      <c r="L11" s="39"/>
      <c r="M11" s="39"/>
      <c r="N11" s="39"/>
      <c r="O11" s="39"/>
      <c r="P11" s="39"/>
      <c r="Q11" s="39"/>
      <c r="R11" s="39"/>
      <c r="S11" s="39"/>
      <c r="T11" s="46" t="str">
        <f>IF(K11=0,"",AVERAGE(K11:S11))</f>
        <v/>
      </c>
      <c r="U11" s="46" t="str">
        <f t="shared" si="1"/>
        <v/>
      </c>
      <c r="V11" s="46" t="str">
        <f t="shared" si="1"/>
        <v/>
      </c>
    </row>
    <row r="12" spans="1:22" ht="95.25" hidden="1" customHeight="1">
      <c r="A12" s="55"/>
      <c r="B12" s="55"/>
      <c r="C12" s="12" t="s">
        <v>33</v>
      </c>
      <c r="D12" s="11" t="s">
        <v>32</v>
      </c>
      <c r="E12" s="10" t="str">
        <f>'[1]Formulación 2025'!C19</f>
        <v>Implementar un plan de trabajo derivado del diagnóstico de las necesidades de la política de gestión del conocimiento de la entidad</v>
      </c>
      <c r="F12" s="13" t="str">
        <f>'[1]Formulación 2025'!D19</f>
        <v>Dos informes semestrales</v>
      </c>
      <c r="G12" s="10" t="str">
        <f>'[1]Formulación 2025'!F19</f>
        <v>Número de actividades ejecutadas / Número actividades planteadas</v>
      </c>
      <c r="H12" s="10"/>
      <c r="I12" s="10"/>
      <c r="J12" s="10" t="s">
        <v>39</v>
      </c>
      <c r="K12" s="39"/>
      <c r="L12" s="39"/>
      <c r="M12" s="39"/>
      <c r="N12" s="39"/>
      <c r="O12" s="39"/>
      <c r="P12" s="39"/>
      <c r="Q12" s="39"/>
      <c r="R12" s="39"/>
      <c r="S12" s="39"/>
      <c r="T12" s="46" t="str">
        <f>IF(K12=0,"",AVERAGE(K12:S12))</f>
        <v/>
      </c>
      <c r="U12" s="46" t="str">
        <f t="shared" si="1"/>
        <v/>
      </c>
      <c r="V12" s="46" t="str">
        <f t="shared" si="1"/>
        <v/>
      </c>
    </row>
    <row r="13" spans="1:22" ht="95.25" hidden="1" customHeight="1">
      <c r="A13" s="56"/>
      <c r="B13" s="56"/>
      <c r="C13" s="12" t="s">
        <v>34</v>
      </c>
      <c r="D13" s="11" t="s">
        <v>35</v>
      </c>
      <c r="E13" s="10" t="str">
        <f>'[1]Formulación 2025'!C20</f>
        <v>Evaluar la implementación del plan de trabajo identificado por la Entidad</v>
      </c>
      <c r="F13" s="13" t="str">
        <f>'[1]Formulación 2025'!D20</f>
        <v>Un Informe de evaluación</v>
      </c>
      <c r="G13" s="10" t="str">
        <f>'[1]Formulación 2025'!F20</f>
        <v>N/A</v>
      </c>
      <c r="H13" s="10"/>
      <c r="I13" s="10"/>
      <c r="J13" s="10" t="s">
        <v>39</v>
      </c>
      <c r="K13" s="39"/>
      <c r="L13" s="39"/>
      <c r="M13" s="39"/>
      <c r="N13" s="39"/>
      <c r="O13" s="39"/>
      <c r="P13" s="39"/>
      <c r="Q13" s="39"/>
      <c r="R13" s="39"/>
      <c r="S13" s="39"/>
      <c r="T13" s="46" t="str">
        <f>IF(K13=0,"",AVERAGE(K13:S13))</f>
        <v/>
      </c>
      <c r="U13" s="46" t="str">
        <f t="shared" si="1"/>
        <v/>
      </c>
      <c r="V13" s="46" t="str">
        <f t="shared" si="1"/>
        <v/>
      </c>
    </row>
    <row r="14" spans="1:22" ht="49.5" customHeight="1">
      <c r="F14" s="67" t="s">
        <v>36</v>
      </c>
      <c r="G14" s="67"/>
      <c r="H14" s="24"/>
      <c r="I14" s="24"/>
      <c r="J14" s="40">
        <v>100</v>
      </c>
      <c r="K14" s="40">
        <f>AVERAGE(K6:K13)</f>
        <v>100</v>
      </c>
      <c r="L14" s="40">
        <f t="shared" ref="L14:T14" si="2">AVERAGE(L6:L13)</f>
        <v>100</v>
      </c>
      <c r="M14" s="40">
        <f t="shared" si="2"/>
        <v>100</v>
      </c>
      <c r="N14" s="40">
        <f t="shared" si="2"/>
        <v>100</v>
      </c>
      <c r="O14" s="40">
        <f t="shared" si="2"/>
        <v>80</v>
      </c>
      <c r="P14" s="40">
        <f t="shared" si="2"/>
        <v>60</v>
      </c>
      <c r="Q14" s="40">
        <f t="shared" si="2"/>
        <v>80</v>
      </c>
      <c r="R14" s="40">
        <f t="shared" si="2"/>
        <v>100</v>
      </c>
      <c r="S14" s="40">
        <f t="shared" si="2"/>
        <v>100</v>
      </c>
      <c r="T14" s="40">
        <f t="shared" si="2"/>
        <v>91.111111111111114</v>
      </c>
      <c r="U14" s="40">
        <f>+T14</f>
        <v>91.111111111111114</v>
      </c>
      <c r="V14" s="40">
        <f>+U14</f>
        <v>91.111111111111114</v>
      </c>
    </row>
    <row r="15" spans="1:22">
      <c r="J15" s="42"/>
      <c r="K15" s="43"/>
      <c r="L15" s="43"/>
      <c r="M15" s="43"/>
      <c r="N15" s="43"/>
      <c r="O15" s="43"/>
      <c r="P15" s="43"/>
      <c r="Q15" s="43"/>
      <c r="R15" s="43"/>
      <c r="S15" s="43"/>
      <c r="T15" s="44"/>
      <c r="U15" s="41"/>
      <c r="V15" s="41"/>
    </row>
    <row r="16" spans="1:22">
      <c r="J16" s="42"/>
      <c r="K16" s="43"/>
      <c r="L16" s="43"/>
      <c r="M16" s="43"/>
      <c r="N16" s="43"/>
      <c r="O16" s="43"/>
      <c r="P16" s="43"/>
      <c r="Q16" s="43"/>
      <c r="R16" s="43"/>
      <c r="S16" s="43"/>
      <c r="T16" s="44"/>
      <c r="U16" s="41"/>
      <c r="V16" s="41"/>
    </row>
    <row r="20" spans="21:22" ht="33">
      <c r="U20" s="14"/>
      <c r="V20" s="14"/>
    </row>
  </sheetData>
  <mergeCells count="31">
    <mergeCell ref="V8:V9"/>
    <mergeCell ref="V3:V5"/>
    <mergeCell ref="N4:N5"/>
    <mergeCell ref="U3:U5"/>
    <mergeCell ref="K4:K5"/>
    <mergeCell ref="L4:L5"/>
    <mergeCell ref="M4:M5"/>
    <mergeCell ref="T4:T5"/>
    <mergeCell ref="R4:R5"/>
    <mergeCell ref="P4:P5"/>
    <mergeCell ref="S4:S5"/>
    <mergeCell ref="O4:O5"/>
    <mergeCell ref="Q4:Q5"/>
    <mergeCell ref="H8:H9"/>
    <mergeCell ref="F14:G14"/>
    <mergeCell ref="I3:I5"/>
    <mergeCell ref="H3:H5"/>
    <mergeCell ref="G3:G5"/>
    <mergeCell ref="A12:A13"/>
    <mergeCell ref="B12:B13"/>
    <mergeCell ref="J3:J5"/>
    <mergeCell ref="A6:A7"/>
    <mergeCell ref="B6:B7"/>
    <mergeCell ref="A9:A11"/>
    <mergeCell ref="B9:B11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  <pageSetup orientation="portrait" r:id="rId1"/>
  <headerFooter>
    <oddHeader>&amp;L&amp;"Calibri"&amp;15&amp;K000000 Información Pública Clasificada&amp;1#_x000D_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8246051067604DB9F9375100034AFC" ma:contentTypeVersion="15" ma:contentTypeDescription="Crear nuevo documento." ma:contentTypeScope="" ma:versionID="25ffc7b5776a00609f88ce13b4c799e6">
  <xsd:schema xmlns:xsd="http://www.w3.org/2001/XMLSchema" xmlns:xs="http://www.w3.org/2001/XMLSchema" xmlns:p="http://schemas.microsoft.com/office/2006/metadata/properties" xmlns:ns3="908f5f55-1882-479a-87c1-526c41799de2" xmlns:ns4="932dfcf0-35e4-4d83-ba68-d423b529269e" targetNamespace="http://schemas.microsoft.com/office/2006/metadata/properties" ma:root="true" ma:fieldsID="ccbd7861d2a13988177506259f4994a4" ns3:_="" ns4:_="">
    <xsd:import namespace="908f5f55-1882-479a-87c1-526c41799de2"/>
    <xsd:import namespace="932dfcf0-35e4-4d83-ba68-d423b52926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f5f55-1882-479a-87c1-526c41799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fcf0-35e4-4d83-ba68-d423b52926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08f5f55-1882-479a-87c1-526c41799de2" xsi:nil="true"/>
  </documentManagement>
</p:properties>
</file>

<file path=customXml/itemProps1.xml><?xml version="1.0" encoding="utf-8"?>
<ds:datastoreItem xmlns:ds="http://schemas.openxmlformats.org/officeDocument/2006/customXml" ds:itemID="{8AF263B6-4F73-4499-AB6E-B6684072F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8f5f55-1882-479a-87c1-526c41799de2"/>
    <ds:schemaRef ds:uri="932dfcf0-35e4-4d83-ba68-d423b5292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DC1038-62EA-4DD7-85E0-69002BF7DE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7C4448-F17C-4A74-A5BD-5C935ED2B965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32dfcf0-35e4-4d83-ba68-d423b529269e"/>
    <ds:schemaRef ds:uri="908f5f55-1882-479a-87c1-526c41799de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3</vt:i4>
      </vt:variant>
    </vt:vector>
  </HeadingPairs>
  <TitlesOfParts>
    <vt:vector size="5" baseType="lpstr">
      <vt:lpstr>Criterios</vt:lpstr>
      <vt:lpstr>Seguimiento PAS II Trimestre</vt:lpstr>
      <vt:lpstr>Por Entidad</vt:lpstr>
      <vt:lpstr>Por actividad</vt:lpstr>
      <vt:lpstr>Por eje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Toro Garcia</dc:creator>
  <cp:lastModifiedBy>Fulgencio Perez Molina</cp:lastModifiedBy>
  <cp:lastPrinted>2023-08-03T20:22:16Z</cp:lastPrinted>
  <dcterms:created xsi:type="dcterms:W3CDTF">2022-08-08T20:31:07Z</dcterms:created>
  <dcterms:modified xsi:type="dcterms:W3CDTF">2025-07-23T16:35:07Z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0x010100598246051067604DB9F9375100034AFC</vt:lpwstr>
  </property>
</Properties>
</file>