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730"/>
  <workbookPr/>
  <mc:AlternateContent xmlns:mc="http://schemas.openxmlformats.org/markup-compatibility/2006">
    <mc:Choice Requires="x15">
      <x15ac:absPath xmlns:x15ac="http://schemas.microsoft.com/office/spreadsheetml/2010/11/ac" url="D:\SDO_2 CICLO_2017\Planes de acción 2017\PLAN INSTITUCIONAL 2017\4TO TRIM_2017\"/>
    </mc:Choice>
  </mc:AlternateContent>
  <bookViews>
    <workbookView xWindow="0" yWindow="0" windowWidth="24000" windowHeight="9345" tabRatio="641" activeTab="2" xr2:uid="{00000000-000D-0000-FFFF-FFFF00000000}"/>
  </bookViews>
  <sheets>
    <sheet name="Portada" sheetId="3" r:id="rId1"/>
    <sheet name="Menú Principal" sheetId="2" r:id="rId2"/>
    <sheet name="Gestión Misional" sheetId="4" r:id="rId3"/>
    <sheet name="Transparencia,Participación, SC" sheetId="1" r:id="rId4"/>
    <sheet name="Gestión del Talento Humano" sheetId="8" r:id="rId5"/>
    <sheet name="Eficiencia Administativa" sheetId="9" r:id="rId6"/>
    <sheet name="Gestión Financiera" sheetId="10" r:id="rId7"/>
  </sheet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71" i="4" l="1"/>
  <c r="AA71" i="4"/>
  <c r="Z71" i="4"/>
  <c r="AB70" i="4"/>
  <c r="AA70" i="4"/>
  <c r="Z70" i="4"/>
  <c r="AB69" i="4"/>
  <c r="AA69" i="4"/>
  <c r="Z69" i="4"/>
  <c r="AB68" i="4"/>
  <c r="AA68" i="4"/>
  <c r="Z68" i="4"/>
  <c r="AB67" i="4"/>
  <c r="AA67" i="4"/>
  <c r="Z67" i="4"/>
  <c r="AB66" i="4"/>
  <c r="AA66" i="4"/>
  <c r="Z66" i="4"/>
  <c r="AB65" i="4"/>
  <c r="AA65" i="4"/>
  <c r="Z65" i="4"/>
  <c r="AB64" i="4"/>
  <c r="AA64" i="4"/>
  <c r="Z64" i="4"/>
  <c r="AB63" i="4"/>
  <c r="AA63" i="4"/>
  <c r="Z63" i="4"/>
  <c r="AB62" i="4"/>
  <c r="AA62" i="4"/>
  <c r="Z62" i="4"/>
  <c r="AB61" i="4"/>
  <c r="AA61" i="4"/>
  <c r="Z61" i="4"/>
  <c r="AB60" i="4"/>
  <c r="AA60" i="4"/>
  <c r="Z60" i="4"/>
  <c r="AB59" i="4"/>
  <c r="AA59" i="4"/>
  <c r="Z59" i="4"/>
  <c r="AB58" i="4"/>
  <c r="AA58" i="4"/>
  <c r="Z58" i="4"/>
  <c r="AB57" i="4"/>
  <c r="AA57" i="4"/>
  <c r="Z57" i="4"/>
  <c r="AB56" i="4"/>
  <c r="AA56" i="4"/>
  <c r="Z56" i="4"/>
  <c r="AB55" i="4"/>
  <c r="AA55" i="4"/>
  <c r="Z55" i="4"/>
  <c r="AB54" i="4"/>
  <c r="AA54" i="4"/>
  <c r="Z54" i="4"/>
  <c r="AB53" i="4"/>
  <c r="AA53" i="4"/>
  <c r="Z53" i="4"/>
  <c r="AB52" i="4"/>
  <c r="AA52" i="4"/>
  <c r="Z52" i="4"/>
  <c r="AB51" i="4"/>
  <c r="AA51" i="4"/>
  <c r="Z51" i="4"/>
  <c r="AB50" i="4"/>
  <c r="AA50" i="4"/>
  <c r="Z50" i="4"/>
  <c r="AB49" i="4"/>
  <c r="AA49" i="4"/>
  <c r="Z49" i="4"/>
  <c r="AB48" i="4"/>
  <c r="AA48" i="4"/>
  <c r="Z48" i="4"/>
  <c r="AB47" i="4"/>
  <c r="AA47" i="4"/>
  <c r="Z47" i="4"/>
  <c r="AB46" i="4"/>
  <c r="AA46" i="4"/>
  <c r="Z46" i="4"/>
  <c r="AB45" i="4"/>
  <c r="AA45" i="4"/>
  <c r="Z45" i="4"/>
  <c r="AB44" i="4"/>
  <c r="AA44" i="4"/>
  <c r="Z44" i="4"/>
  <c r="AB43" i="4"/>
  <c r="AA43" i="4"/>
  <c r="Z43" i="4"/>
  <c r="AB42" i="4"/>
  <c r="AA42" i="4"/>
  <c r="Z42" i="4"/>
  <c r="AB41" i="4"/>
  <c r="AA41" i="4"/>
  <c r="Z41" i="4"/>
  <c r="AB40" i="4"/>
  <c r="AA40" i="4"/>
  <c r="Z40" i="4"/>
  <c r="AB39" i="4"/>
  <c r="AA39" i="4"/>
  <c r="Z39" i="4"/>
  <c r="AB38" i="4"/>
  <c r="AA38" i="4"/>
  <c r="Z38" i="4"/>
  <c r="AB37" i="4"/>
  <c r="AA37" i="4"/>
  <c r="Z37" i="4"/>
  <c r="AB36" i="4"/>
  <c r="AA36" i="4"/>
  <c r="Z36" i="4"/>
  <c r="AB35" i="4"/>
  <c r="AA35" i="4"/>
  <c r="Z35" i="4"/>
  <c r="AB34" i="4"/>
  <c r="AA34" i="4"/>
  <c r="Z34" i="4"/>
  <c r="AB33" i="4"/>
  <c r="AA33" i="4"/>
  <c r="Z33" i="4"/>
  <c r="AB32" i="4"/>
  <c r="AA32" i="4"/>
  <c r="Z32" i="4"/>
  <c r="AB31" i="4"/>
  <c r="AA31" i="4"/>
  <c r="Z31" i="4"/>
  <c r="AB30" i="4"/>
  <c r="AA30" i="4"/>
  <c r="Z30" i="4"/>
  <c r="AB29" i="4"/>
  <c r="AA29" i="4"/>
  <c r="Z29" i="4"/>
  <c r="AB28" i="4"/>
  <c r="AA28" i="4"/>
  <c r="Z28" i="4"/>
  <c r="AB27" i="4"/>
  <c r="AA27" i="4"/>
  <c r="Z27" i="4"/>
  <c r="AB26" i="4"/>
  <c r="AA26" i="4"/>
  <c r="Z26" i="4"/>
  <c r="AB25" i="4"/>
  <c r="AA25" i="4"/>
  <c r="Z25" i="4"/>
  <c r="AB24" i="4"/>
  <c r="AA24" i="4"/>
  <c r="Z24" i="4"/>
  <c r="AB23" i="4"/>
  <c r="AA23" i="4"/>
  <c r="Z23" i="4"/>
  <c r="AB22" i="4"/>
  <c r="AA22" i="4"/>
  <c r="Z22" i="4"/>
  <c r="AB21" i="4"/>
  <c r="AA21" i="4"/>
  <c r="Z21" i="4"/>
  <c r="AB20" i="4"/>
  <c r="AA20" i="4"/>
  <c r="Z20" i="4"/>
  <c r="AB19" i="4"/>
  <c r="AA19" i="4"/>
  <c r="Z19" i="4"/>
  <c r="AB18" i="4"/>
  <c r="AA18" i="4"/>
  <c r="Z18" i="4"/>
  <c r="AB17" i="4"/>
  <c r="AA17" i="4"/>
  <c r="Z17" i="4"/>
  <c r="AB16" i="4"/>
  <c r="AA16" i="4"/>
  <c r="Z16" i="4"/>
  <c r="AB15" i="4"/>
  <c r="AA15" i="4"/>
  <c r="Z15" i="4"/>
  <c r="AB14" i="4"/>
  <c r="AA14" i="4"/>
  <c r="Z14" i="4"/>
  <c r="AB13" i="4"/>
  <c r="AA13" i="4"/>
  <c r="Z13" i="4"/>
  <c r="AB12" i="4"/>
  <c r="AA12" i="4"/>
  <c r="Z12" i="4"/>
  <c r="G11" i="4"/>
  <c r="AB11" i="4" s="1"/>
  <c r="Z11" i="4" l="1"/>
  <c r="AA11" i="4"/>
  <c r="L107" i="8" l="1"/>
  <c r="M107" i="8" s="1"/>
  <c r="P96" i="10" l="1"/>
  <c r="P95" i="10"/>
  <c r="P94" i="10"/>
  <c r="P93" i="10"/>
  <c r="P92" i="10"/>
  <c r="P91" i="10"/>
  <c r="P90" i="10"/>
  <c r="P89" i="10"/>
  <c r="K142" i="9"/>
  <c r="L142" i="9" s="1"/>
  <c r="M92" i="9"/>
  <c r="J24" i="9"/>
  <c r="K24" i="9" s="1"/>
  <c r="L24" i="9" s="1"/>
  <c r="M24" i="9" s="1"/>
  <c r="J13" i="9"/>
  <c r="K13" i="9" s="1"/>
  <c r="L13" i="9" s="1"/>
  <c r="M13" i="9" s="1"/>
  <c r="P51" i="1"/>
  <c r="P50" i="1"/>
  <c r="P49" i="1"/>
  <c r="P48" i="1"/>
  <c r="P47" i="1"/>
  <c r="P38" i="1"/>
  <c r="P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Patricia Ortiz Camacho</author>
  </authors>
  <commentList>
    <comment ref="P9" authorId="0" shapeId="0" xr:uid="{C3A220A0-6BF2-48A4-A24A-D36CE025023B}">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Q9" authorId="0" shapeId="0" xr:uid="{8DD0EA63-B200-4858-8DEB-F73BBB39E243}">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R9" authorId="0" shapeId="0" xr:uid="{5735C68C-A94C-41E7-A0DD-A1468EF95A1B}">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S9" authorId="0" shapeId="0" xr:uid="{84A7347D-F79C-47D7-8567-1DB9826D380F}">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T9" authorId="0" shapeId="0" xr:uid="{0F99E7F3-5487-4F55-8075-A472E2EE1EEE}">
      <text>
        <r>
          <rPr>
            <b/>
            <sz val="9"/>
            <color indexed="81"/>
            <rFont val="Tahoma"/>
            <family val="2"/>
          </rPr>
          <t>MEN:</t>
        </r>
        <r>
          <rPr>
            <sz val="9"/>
            <color indexed="81"/>
            <rFont val="Tahoma"/>
            <family val="2"/>
          </rPr>
          <t xml:space="preserve">
Producto o entregable que se deriva de la ejecución de la ctividad</t>
        </r>
      </text>
    </comment>
    <comment ref="U9" authorId="0" shapeId="0" xr:uid="{A18DFF54-348C-4465-93C7-851FFA691DF2}">
      <text>
        <r>
          <rPr>
            <b/>
            <sz val="9"/>
            <color indexed="81"/>
            <rFont val="Tahoma"/>
            <family val="2"/>
          </rPr>
          <t>MEN:</t>
        </r>
        <r>
          <rPr>
            <sz val="9"/>
            <color indexed="81"/>
            <rFont val="Tahoma"/>
            <family val="2"/>
          </rPr>
          <t xml:space="preserve">
Indique el lugar físico o virtual en el que se encuentra la evidencia</t>
        </r>
      </text>
    </comment>
    <comment ref="V9" authorId="0" shapeId="0" xr:uid="{6584D567-9441-4E78-A361-E8E09D2DFA40}">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Luis Eduardo Niño Velandia</author>
    <author>Autor</author>
  </authors>
  <commentList>
    <comment ref="AB30" authorId="0" shapeId="0" xr:uid="{82A4EEBC-B07C-41B3-BC92-06658DFA1730}">
      <text>
        <r>
          <rPr>
            <b/>
            <sz val="9"/>
            <color indexed="81"/>
            <rFont val="Tahoma"/>
            <family val="2"/>
          </rPr>
          <t>Luis Eduardo Niño Velandia:</t>
        </r>
        <r>
          <rPr>
            <sz val="9"/>
            <color indexed="81"/>
            <rFont val="Tahoma"/>
            <family val="2"/>
          </rPr>
          <t xml:space="preserve">
La información reportada de este indicador es al mes de noviembre de 2017</t>
        </r>
      </text>
    </comment>
    <comment ref="AB35" authorId="0" shapeId="0" xr:uid="{937818A3-A20E-48B0-A93B-DE3A23FB3AC4}">
      <text>
        <r>
          <rPr>
            <b/>
            <sz val="9"/>
            <color indexed="81"/>
            <rFont val="Tahoma"/>
            <family val="2"/>
          </rPr>
          <t>Luis Eduardo Niño Velandia:</t>
        </r>
        <r>
          <rPr>
            <sz val="9"/>
            <color indexed="81"/>
            <rFont val="Tahoma"/>
            <family val="2"/>
          </rPr>
          <t xml:space="preserve">
La información reportada de este indicador es al mes de noviembre de 2017</t>
        </r>
      </text>
    </comment>
    <comment ref="U86" authorId="1" shapeId="0" xr:uid="{00000000-0006-0000-0500-000001000000}">
      <text>
        <r>
          <rPr>
            <b/>
            <sz val="9"/>
            <color indexed="81"/>
            <rFont val="Tahoma"/>
            <family val="2"/>
          </rPr>
          <t>Autor:</t>
        </r>
        <r>
          <rPr>
            <sz val="9"/>
            <color indexed="81"/>
            <rFont val="Tahoma"/>
            <family val="2"/>
          </rPr>
          <t xml:space="preserve">
se debe desgaregar en las dos actividades</t>
        </r>
      </text>
    </comment>
  </commentList>
</comments>
</file>

<file path=xl/sharedStrings.xml><?xml version="1.0" encoding="utf-8"?>
<sst xmlns="http://schemas.openxmlformats.org/spreadsheetml/2006/main" count="2915" uniqueCount="1512">
  <si>
    <t xml:space="preserve">RESPONSABLE: </t>
  </si>
  <si>
    <t>DEPENDENCIA:</t>
  </si>
  <si>
    <t>VIGENCIA:</t>
  </si>
  <si>
    <t>OBJETIVO ESTRATÉGICO</t>
  </si>
  <si>
    <t>LINEA ESTRATÉGICA</t>
  </si>
  <si>
    <t>PROGRAMA ESPECIAL</t>
  </si>
  <si>
    <t>GERENTE</t>
  </si>
  <si>
    <t>HITO</t>
  </si>
  <si>
    <t>PESO DEL HITO DENTRO DE LA LÍNEA ESTRATÉGICA
(El total del peso de los hitos por línea estratégica debe sumar 100)</t>
  </si>
  <si>
    <t xml:space="preserve"> INDICADOR QUE MIDE LA LLEGADA AL HITO</t>
  </si>
  <si>
    <t>META</t>
  </si>
  <si>
    <t>UNIDAD DE MEDIDA</t>
  </si>
  <si>
    <t xml:space="preserve">Proyección de avance de cumplimiento del indicador que mide el hito  (Acumulado)                     </t>
  </si>
  <si>
    <t>ACTIVIDADES ESPECÍFICAS PARA CUMPLIR CON EL HITO</t>
  </si>
  <si>
    <t xml:space="preserve">PESO DE LA ACTIVIDAD (porcentaje). El total de actividades por hito  suma 100% </t>
  </si>
  <si>
    <t>ENTREGABLES</t>
  </si>
  <si>
    <t>FECHA DE EJECUCIÓN</t>
  </si>
  <si>
    <t>RECURSOS REQUERIDOS</t>
  </si>
  <si>
    <t xml:space="preserve"> 1er Trimestre</t>
  </si>
  <si>
    <t>2do Trimestre</t>
  </si>
  <si>
    <t xml:space="preserve"> 3er Trimestre</t>
  </si>
  <si>
    <t xml:space="preserve"> 4to Trimestre</t>
  </si>
  <si>
    <t>FECHA DE INICIO</t>
  </si>
  <si>
    <t>FECHA FINAL</t>
  </si>
  <si>
    <t>PRESUPUESTO ASIGNADO FUNCIONAMIENTO (EN PESOS)</t>
  </si>
  <si>
    <t>PRESUPUESTO ASIGNADO INVERSIÓN (EN PESOS)</t>
  </si>
  <si>
    <t>SI ES INVERSIÓN, NOMBRE DEL PROYECTO</t>
  </si>
  <si>
    <t>FINANCIEROS APORTADOS POR OTRAS ENTIDADES Y POR GESTIONAR (EN PESOS)</t>
  </si>
  <si>
    <t>FÍSICOS Y HUMANOS</t>
  </si>
  <si>
    <t>AAAA/MM/DD</t>
  </si>
  <si>
    <t>AAAA</t>
  </si>
  <si>
    <t>PLAN DE ACCIÓN INSTITUCIONAL 2017</t>
  </si>
  <si>
    <t>POLITICA:
GESTIÓN DEL TALENTO HUMANO</t>
  </si>
  <si>
    <t xml:space="preserve">Orientada al desarrollo y cualificación de los servidores públicos buscando la observancia del principio de mérito para la provisión de empleos, el desarrollo de las competencias, vocación del servicio, la aplicación de estímulos y una gerencia pública enfocada a la consecución de resultados. Incluye, entre otros, el Plan Institucional de Capacitación, el Plan de Bienestar e Incentivos, los temas relacionados con el Clima Organizacional y el Plan Anual de vacantes. </t>
  </si>
  <si>
    <t>POLITICA:
TRANSPARENCIA, PARTICIPACIÓN Y SERVICIO AL CIUDADANO</t>
  </si>
  <si>
    <t>Orientada a acercar el Estado al ciudadano y hacer visible la gestión pública. Permite la participación activa de la ciudadanía en la toma de decisiones y sua cceso a al información, a los trámites y servicios, para una atención oportuna y efectiva. Incluye entre otros, el Plan anticorrupción y de Atención al ciudadano y los requerimientos asociado a la participación ciudadana, rendición de cuentas y servicio al ciudadano</t>
  </si>
  <si>
    <t>POLITICA:
EFICIENCIA ADMINISTRATIVA</t>
  </si>
  <si>
    <t>Orientada a identificar, racionalizar, simplificar y automatizar trámites, procesos procedimientos y servicios, así como optimizar el uso de recursos, con el propósito de contar con organizaciona modernas, innovadoras, flexibles y abiertas al entorno, con capacidad de transformarse, adaptarse y responder en forma ágil y oportuna a las demandas y necesidades de la comunidad, para el logro de los objetivos del Estado. Incluye, entro otros, los temas relacionados con la gestión de calidad, eficiencia administrativa y cero papel, racionalización de trámites, modernización institucional, gestión de tecnologías de la información y gestión documental.</t>
  </si>
  <si>
    <t>POLITICA:
GESTIÓN FINANCIERA</t>
  </si>
  <si>
    <t>Orientada a programar, controlar y registral las operaciones financieras, de acuerdo a los recursos disponibles de la entidad. Integra actividades relacionados con la adquisición de bienes y servicios, la gestión de proyectos de inversión y la programación y ejecución del presupuesto. Incluye, entre otros, el Programa Anual Mensualizado de Caja - PAC, programación y ejecución presupuestal, formulación y seguimiento a proyectos de inversión y el Plan Anual de Adquisiciones.</t>
  </si>
  <si>
    <t>Transformar y fortalecer la gestión y la cultura institucional</t>
  </si>
  <si>
    <t>Componente 1</t>
  </si>
  <si>
    <t>Actualización Sistema SIGEP</t>
  </si>
  <si>
    <t>Actualización del SIGEP en 90%</t>
  </si>
  <si>
    <t>Porcentaje</t>
  </si>
  <si>
    <t>Registrar las hojas de vida de los servidores en el SIGEP.</t>
  </si>
  <si>
    <t>Informe de novedades de SIGEP</t>
  </si>
  <si>
    <t>Profesionales y técnicos del Grupo de Administración del Vínculo</t>
  </si>
  <si>
    <t>SAP</t>
  </si>
  <si>
    <t>Sistema de información integrado para la Gestión del Talento Humano</t>
  </si>
  <si>
    <t>Sistema de información integrado para la Gestión del Talento Humano funcionando</t>
  </si>
  <si>
    <t>Estabilización del sistema en los módulos desarrollados en el 2016</t>
  </si>
  <si>
    <t>Mantenimiento de sistema SAP</t>
  </si>
  <si>
    <t>Realizar levantamiento de la información para nuevas implementaciones</t>
  </si>
  <si>
    <t>Documento</t>
  </si>
  <si>
    <t xml:space="preserve">Diseño y entrega de documentos BBP </t>
  </si>
  <si>
    <t>Diseño y Realización de  pruebas unitarias e integrales</t>
  </si>
  <si>
    <t>Documento e Informe</t>
  </si>
  <si>
    <t>Mantener actualizado en un 90% el aplicativo SIGEP</t>
  </si>
  <si>
    <t>Sistemas de Información</t>
  </si>
  <si>
    <t>Componente 2</t>
  </si>
  <si>
    <t>Eficiencia Organizacional</t>
  </si>
  <si>
    <t>Vinculación del Talento Humano</t>
  </si>
  <si>
    <t>Presentar a la CNSC los ejes temáticos de los empleos vacantes de carrera administrativa a proveerse mediante concurso de méritos</t>
  </si>
  <si>
    <t xml:space="preserve">Mantener 114 empleos temporales del Ministerio  provistos. </t>
  </si>
  <si>
    <t xml:space="preserve">Reglamentar el proceso para la provisión de empleos temporales en el Ministerio de Educación Nacional </t>
  </si>
  <si>
    <t>1  Documento de ejes temáticos</t>
  </si>
  <si>
    <t>Número</t>
  </si>
  <si>
    <t>Preparar documento preliminar de ejes temáticos propuestos</t>
  </si>
  <si>
    <t>Adelantar reuniones de validación con las áreas</t>
  </si>
  <si>
    <t>Consolidar documento Ejes Temáticos</t>
  </si>
  <si>
    <t>Remitir a la CNSC los ejes temáticos</t>
  </si>
  <si>
    <t>Promedio trimestral de empleos provistos/Total empleos</t>
  </si>
  <si>
    <t>Solicitud de listas a la CNSC</t>
  </si>
  <si>
    <t>Proceso interno para proveer empleos temporales con servidores de Carrera Administrativa</t>
  </si>
  <si>
    <t>Proceso abierto a la ciudadanía para proveer empleos de carrera administrativa</t>
  </si>
  <si>
    <t>Vinculación de servidores a empleos temporales</t>
  </si>
  <si>
    <t>Un proyecto de Resolución</t>
  </si>
  <si>
    <t xml:space="preserve">Proyectar el acto administrativo reglamentando el proceso para la provisión de empleos temporales en el Ministerio de Educación Nacional </t>
  </si>
  <si>
    <t>Presentar proyecto para aprobación de la SG y la OAJ</t>
  </si>
  <si>
    <t>Publicar el acto administrativo</t>
  </si>
  <si>
    <t>Documento preliminar Ejes temáticos</t>
  </si>
  <si>
    <t>Profesionales y técnicos del Grupo de Vinculación y Gestión del Talento Humano</t>
  </si>
  <si>
    <t>Ejes temáticos validados por la áreas.
Actas de reuniones</t>
  </si>
  <si>
    <t>Documento Definitivo consolidado</t>
  </si>
  <si>
    <t>Oficio remisoria a la CNSC</t>
  </si>
  <si>
    <t>Oficos de solicitud y su respuesta</t>
  </si>
  <si>
    <t>Relación de candidatos como resultado del proceso interno  o declaración de desierto</t>
  </si>
  <si>
    <t>Relación de candidatos como resultado del proceso iabierto o declaración de desierto</t>
  </si>
  <si>
    <t>Acta de posesión y documentos soportes</t>
  </si>
  <si>
    <t>Proyecto Acto administrativo</t>
  </si>
  <si>
    <t>Remisión proyecto a la SG y a la OAJ</t>
  </si>
  <si>
    <t>Acto publicado</t>
  </si>
  <si>
    <t>Componente 3</t>
  </si>
  <si>
    <t>Ambiente Laboral</t>
  </si>
  <si>
    <t>Servidores más competentes</t>
  </si>
  <si>
    <t>Reinducción 2017</t>
  </si>
  <si>
    <t>Plan Institucional de Capacitación</t>
  </si>
  <si>
    <t>Implementación de la modalidad de teletrabajo en el MEN con la participación de hasta 50 servidores</t>
  </si>
  <si>
    <t>Servidores vinculados a la prueba piloto de teletrabajo</t>
  </si>
  <si>
    <t>Hasta 50</t>
  </si>
  <si>
    <t>390 servidores de todos los niveles jerárquicos beneficiarios del Programa de Desarrollo de Competencias</t>
  </si>
  <si>
    <t>Servidores beneficiados por el Programa de Desarrollo de Competencias</t>
  </si>
  <si>
    <t>500 servidores alineados con los objetivos estratégicos institucionales</t>
  </si>
  <si>
    <t>Servidores vinculados a las actividades del Programa de Reinducción</t>
  </si>
  <si>
    <t>Alcanzar una participación del 82% de los servidores convocados a las actividades de capacitación</t>
  </si>
  <si>
    <t>Servidores convocados participando en actividades de capacitación</t>
  </si>
  <si>
    <t>Documento técnico
Acto Administrativo que adopta la modalidad de teletrabajo</t>
  </si>
  <si>
    <t>Profesionales y técnicos del Grupo Fortalecimiento de la Calidad de Vida Laboral</t>
  </si>
  <si>
    <t>Acuerdo de participación en la prueba piloto de la modalidad de teletrabajo</t>
  </si>
  <si>
    <t>Reporte de avance de implementación de la modalidad</t>
  </si>
  <si>
    <t>Documento consolidado de seguimiento a la estrategia</t>
  </si>
  <si>
    <t>Informe de resultados de evaluación de satisfacción</t>
  </si>
  <si>
    <t>Informe con los perfiles desccriptivos por nivel jerárquico</t>
  </si>
  <si>
    <t>FORTALECIMIENTO DE LA GESTIÓN SECTORIAL Y LA CAPACIDAD INSTITUCIONAL EN  COLOMBIA</t>
  </si>
  <si>
    <t>Instrumento de medición de competencias
Informe de resultados aplicación del instrumento</t>
  </si>
  <si>
    <t>Plan de trabajo para la intervención
Informe de implementación</t>
  </si>
  <si>
    <t>Informe de resultados de medición posterior a la intervención</t>
  </si>
  <si>
    <t>Certificado de disponibilidad presupuestal</t>
  </si>
  <si>
    <t>Documento técnico Programa de Reinducción MEN 2017</t>
  </si>
  <si>
    <t>Resolución documento PIC 2017</t>
  </si>
  <si>
    <t>Base de datos consolidado de capacitación</t>
  </si>
  <si>
    <t>31/11/2017</t>
  </si>
  <si>
    <t>Correos convocatorias actividades de capacitación</t>
  </si>
  <si>
    <t>Base de datos consolidado de capacitación
Reporte trimestral de asistencia a PIC</t>
  </si>
  <si>
    <t>Realizar el diseño, adopción del Piloto y lanzamiento estrategia</t>
  </si>
  <si>
    <t>Recibir y analizar solicitudes de servidores para participación en prueba piloto</t>
  </si>
  <si>
    <t>Implementar el piloto con la participación de hasta 50 servidores</t>
  </si>
  <si>
    <t>Hacer seguimiento mensual a la implementación de la estrategia</t>
  </si>
  <si>
    <t>Adelantar la evaluación de satisfacción de los jefes con la estrategia</t>
  </si>
  <si>
    <t>Elaborar los perfiles descriptivos de las competencias de los diferentes niveles jerárquicos.</t>
  </si>
  <si>
    <t>Elaborar y aplicar el instrumento de medición de competencias para la identificación de brechas.</t>
  </si>
  <si>
    <t>Implementar el plan de intervención para el desarrollo de competencias y cierre de brechas</t>
  </si>
  <si>
    <t>Medir el impacto del programa en el cierre de brechas.</t>
  </si>
  <si>
    <t>Gestión de recursos para la realización del programa</t>
  </si>
  <si>
    <t>Diseño e implementación de la estrategia</t>
  </si>
  <si>
    <t xml:space="preserve">Realizar la identificación de necesidades de capacitación y proyectar documento PIC </t>
  </si>
  <si>
    <t>Coordinar con proveedor y otros instructores la programación de las jornadas</t>
  </si>
  <si>
    <t>Convocar a los servidores y ejecutar los cursos o actividades de capacitación</t>
  </si>
  <si>
    <t>Consolidar la información de asistencia a las actividades realizadas y generar reporte trimestral</t>
  </si>
  <si>
    <t>Componente 4</t>
  </si>
  <si>
    <t>Sistema de Estímulos</t>
  </si>
  <si>
    <t>Alcanzar una participación de 325 servidores de planta en mínimo 3 actividades del Sistema de Estímulos.</t>
  </si>
  <si>
    <t>Servidores de planta participando en mínimo 3 actividades del Sistema de Estímulos.</t>
  </si>
  <si>
    <t>Convocar a los servidores y ejecutar las actividades del Sistema de Estímulos</t>
  </si>
  <si>
    <t>Impactar de forma positiva la percepción de bienestar de los servidores participantes en las actividades del Sistema de Estímulos</t>
  </si>
  <si>
    <t>Satisfacción percibida por los servidores participantes en las actividades del Sistema de Estímulos</t>
  </si>
  <si>
    <t>Elaborar instrumento de Evaluación de Satisfacción para actividades del Sistema de Estímulos</t>
  </si>
  <si>
    <t>Ejecutar y evaluar las actividades del Sistema de Estímulos que generen impacto en la población de servidores de la Entidad, y que se encuentran identificadas en el Plan de Bienestar Social Laboral</t>
  </si>
  <si>
    <t>Consolidar la información obtenida por la medición</t>
  </si>
  <si>
    <t>Inscripciones y convocatorias a actividades Sistema de Estímulos</t>
  </si>
  <si>
    <t>Base de datos consolidado de Sistema de Estímulos
Reporte trimestral de asistencia al Sistema</t>
  </si>
  <si>
    <t>Instrumento de medición de satisfacción</t>
  </si>
  <si>
    <t>Base de datos consolidado de Sistema de Estímulos</t>
  </si>
  <si>
    <t>Componente 5</t>
  </si>
  <si>
    <t>Sistema de Seguridad y Salud en el trabajo</t>
  </si>
  <si>
    <t>Mejorar las condiciones de Salud y Seguridad en el Trabajo del personal que presta servicios al MEN</t>
  </si>
  <si>
    <t>Desarrollo de las actividades que son competencia de TH dentro del  plan de trabajo de la implementacion del SGSST</t>
  </si>
  <si>
    <t>Diseñar e implementar los planes y programas acordes con las necesidades y características poblacionales de los colaboradores de la Entidad</t>
  </si>
  <si>
    <t>Fortalecer el plan de comunicaciones del SGSST a través de la sensibilización y divulgación de la Política, objetivos, indicadores y plan  anual de trabajo</t>
  </si>
  <si>
    <t>Fortalecer el seguimiento al desempeño del SGSST a través de la mejora continua, la revisión por la alta dirección y la auditoría</t>
  </si>
  <si>
    <t>Fortalecer el Programa de Medicina Preventiva y del Trabajo a través de la Comunidad de Hábitos de Vida Saludable y las actividades de promoción y prevención.</t>
  </si>
  <si>
    <t>Posicionar el Programa de Contratistas y Subcontratistas a través de la bienvenida a contratistas y proveedores, seguimiento a la afiliación al Sistema de Seguridad Social Integral, la consolidación del perfil sociodemográfico y la inclusión a los Programas de Vigilancia Epidemiológica de la Entidad.</t>
  </si>
  <si>
    <t>Planes y programas del SGSST</t>
  </si>
  <si>
    <t>$70.000.000 por reinversión de Positiva ARL</t>
  </si>
  <si>
    <t>Plan de comunicaciones y plan anual de trabajo</t>
  </si>
  <si>
    <t>Iinforme de ejecución de actividades y seguimiento de indicadores</t>
  </si>
  <si>
    <t>Documento programa hábitos de vida saludable</t>
  </si>
  <si>
    <t>Documento programa de contratistas</t>
  </si>
  <si>
    <t>Evaluación del Desempeño Laboral</t>
  </si>
  <si>
    <t>Medir en forma adecuada el desempeño laboral de los servidores</t>
  </si>
  <si>
    <t>Servidores susceptibles de evaluación de desempeño desarrollando las fases del proceso de evaluación del desempeño laboral a través del aplicativo</t>
  </si>
  <si>
    <t>Realizar pruebas al aplicativo de EDL para servidores de CA y de LNR (no gerentes) para su salida en vivo con la fijación de compromisos de la vigencia 2017 - 2018 durante el mes de enero y verificación del funcionamiento de la versión anterior para el cierre de la EDL vigencia 2016 - 2017.</t>
  </si>
  <si>
    <t>Realizar pruebas al aplicativo de EDL para servidores con nombramiento provisional y de aquellos que desempeñan un empleo temporal, para su salida en vivo con la fijación de compromisos de la vigencia 2017 - 2018 durante el mes de mayo.</t>
  </si>
  <si>
    <t>Capacitar a evaluados y evaluadores sobre el manejo del nuevo aplicativo.</t>
  </si>
  <si>
    <t>Validar información y publicar manual del usuario.</t>
  </si>
  <si>
    <t>Realizar pruebas al aplicativo de EDL para CA y LNR (no Gerentes) de evaluaciones parciales eventuales, ingreso de evidencias, seguimientos, planes de mejoramiento individual y evaluación final para su salida en vivo en intranet.</t>
  </si>
  <si>
    <t>Realizar seguimiento al avance y cumplimiento de las fases del proceso de evaluación  y generar reporte del aplicativo.</t>
  </si>
  <si>
    <t xml:space="preserve">Aplicativo de EDL.
Reporte de fijación de compromisos </t>
  </si>
  <si>
    <t>Listas de asistencia a talleres</t>
  </si>
  <si>
    <t>Manual de usuario</t>
  </si>
  <si>
    <t>Aplicativo de EDL.
Reporte de evaluaciones parciales.
Evidencias registradas.
Planes de mejoramiento individual generados.</t>
  </si>
  <si>
    <t>Aplicativo de EDL.
Reporte de seguimiento.
Formatos de evaluación generados.</t>
  </si>
  <si>
    <t>Transformar y fortalecer la gestión y la cultura organizacional</t>
  </si>
  <si>
    <t>Contribuir con la eficiencia organizacional del Ministerio de Educación.</t>
  </si>
  <si>
    <t>ANDRES VERGARA BALLEN</t>
  </si>
  <si>
    <t>Implementación de normas internacionales financieras y ajuste al manual contable de la entidad</t>
  </si>
  <si>
    <t>% avance de implementación del proceso de convergencia</t>
  </si>
  <si>
    <t>100% del proceso de alistamiento para convergencia a NIIF implementado</t>
  </si>
  <si>
    <t xml:space="preserve">Porcentaje </t>
  </si>
  <si>
    <t>Revisar de forma detallada el diagnóstico entregado, para así socializar y planear la modificación de procesos impactados por convergencia</t>
  </si>
  <si>
    <t xml:space="preserve">Documento de Diagnostico </t>
  </si>
  <si>
    <t>Definir la nueva política contable del MEN bajo el esquema de NICSP</t>
  </si>
  <si>
    <t>Manual de políticas aprobadas de forma definitiva</t>
  </si>
  <si>
    <t>Entregar, adoptar, socializar e implementar de las recomendaciones realizadas sobre las modificaciones o impactos en los sistemas de información de la entidad derivada de convergencia.</t>
  </si>
  <si>
    <t>Documento de análisis de impacto y recomendaciones en relación con los sistemas de información.</t>
  </si>
  <si>
    <t>Preparar los procesos pertinentes establecidos en la resolución 693 de 2016 emitida por la Contaduría General de la República</t>
  </si>
  <si>
    <t>6 Mesas de trabajo para establecer las modificaciones en el SIG por la implementación de NICSP. 
Construcción de ESFA 2018 bajo normas internacionales</t>
  </si>
  <si>
    <t xml:space="preserve">Efectuar el proceso de estabilización y aplicación de la nueva política contable en el marco de la implementación de NICSP en el MEN.  </t>
  </si>
  <si>
    <t>6 Mesas de seguimiento al proceso de implementación de políticas contables NICSP.</t>
  </si>
  <si>
    <t>Apoyar  a entidades adscritas en el proceso de convergencia con indicaciones de mejores prácticas, mesas de trabajo para compartir experiencias y documentación.</t>
  </si>
  <si>
    <t xml:space="preserve">3 Mesas de trabajo trimestral </t>
  </si>
  <si>
    <t>Efectuar el control a las operaciones presupuestales y financieras con el fin facilitar la toma de decisiones en la administración de los recursos presupuestados al Ministerio de Educación Nacional.</t>
  </si>
  <si>
    <t>Controlar la ejecución presupuestal de la vigencia 2017</t>
  </si>
  <si>
    <t>Número de informes realizados</t>
  </si>
  <si>
    <t>Construir un informe mensual de ejecución presupuestal por dependencia y enviarlo a cada viceministerio y directores de área para la vigencia 2017</t>
  </si>
  <si>
    <t>Reporte de ejecución presupuestal  por tipo de gasto</t>
  </si>
  <si>
    <t>Establecer el nivel de ejecución mensual de las reservas presupuestales durante la vigencia.</t>
  </si>
  <si>
    <t>Construir un informe mensual de ejecución de la reserva constituida por cada dependencia y enviarlo a cada viceministerio y directores de área.</t>
  </si>
  <si>
    <t>Reporte mensual de  ejecución de las reserva</t>
  </si>
  <si>
    <t>Llevar el control de CDP`s y RP´s generados y enviar un informe mensual a cada funcionario financiero de las áreas del Ministerio</t>
  </si>
  <si>
    <t>Elaborar un informe consolidado de CDP Y R.P  organizado por dependencias y entregar a directores de dependencias y gerentes de proyecto</t>
  </si>
  <si>
    <t>Reporte mensual de CDP´s y RP´s</t>
  </si>
  <si>
    <t>Desarrollar procesos eficientes dirigidos a fortalecer la oportunidad en la obligación y giro de los recursos presupuestales asignados al MEN de acuerdo con la normatividad vigente y los objetivos establecidos para el manejo del PAC del MEN.</t>
  </si>
  <si>
    <t xml:space="preserve">Implementar el proceso de cuentas maestras para el giro del SGP en el MEN </t>
  </si>
  <si>
    <t>% de Avance en el proceso de implementación</t>
  </si>
  <si>
    <t>100% del proceso de implementaación de cuentas maestras efectuado</t>
  </si>
  <si>
    <t>Realizar las mesas técnicas de construcción de la resolcuión y anexo técnico para la implementación de cuentas maestras</t>
  </si>
  <si>
    <t>Resolución creación cuentas maestras</t>
  </si>
  <si>
    <t>Archivos con la estructura de información requerida por el MEN en plenos funcionamiento e intercambio</t>
  </si>
  <si>
    <t>Socialización a todas las entidades receptoras de recursos (1.120 municipios y 32 departamentos) de los requerimientos para la apertura de cuentas maestras</t>
  </si>
  <si>
    <t>Documentos de trabajo, oficios, presentaciones, información en la página WEB</t>
  </si>
  <si>
    <t>Registro de cuentas maestras en el sistema</t>
  </si>
  <si>
    <t>100% cuentas registradas en SIIF nación como maestras</t>
  </si>
  <si>
    <t>Alcanzar una ejecución mensual del PAC  por objeto del gasto del 95%</t>
  </si>
  <si>
    <t>PAC pagado Total / PAC asignado Total</t>
  </si>
  <si>
    <t>Mínimo el 95%</t>
  </si>
  <si>
    <t xml:space="preserve">Elaborar un informe consolidado del monto del PAC programada por cada una de las dependencias </t>
  </si>
  <si>
    <t>Indicador de ejecución del PAC autorizado por objeto de gasto</t>
  </si>
  <si>
    <t>Generar reporte del aplicativo SIIF del estado de solicitudes  de PAC ante Ministerio de Hacienda</t>
  </si>
  <si>
    <t>Elaborar un informe consolidado del monto de PAC autorizado por objeto del gasto</t>
  </si>
  <si>
    <t>Realizar mensualmente Comité de PAC con cada una de las áreas misionales</t>
  </si>
  <si>
    <t>Llevar control del indicador de PAC INPANUT que reporta el Ministerio de Hacienda</t>
  </si>
  <si>
    <t>N.A</t>
  </si>
  <si>
    <t>N.A.</t>
  </si>
  <si>
    <t>PROGRAMACIÓN Y EJECUCIÓN PRESUPUESTAL</t>
  </si>
  <si>
    <t>Gestión del conocimiento</t>
  </si>
  <si>
    <t>Escuela Corporativa</t>
  </si>
  <si>
    <t>Programas de aprendizaje organizacional diseñados y en implementación</t>
  </si>
  <si>
    <t xml:space="preserve">Construir el Mapa de conocimiento y priorización de áreas </t>
  </si>
  <si>
    <t>Mapa de conocimiento</t>
  </si>
  <si>
    <t>Fortalecimiento  la gestión sectorial y la capacidad institucional en Colombia</t>
  </si>
  <si>
    <t>1 asesor LNR (Planta MEN)
3 contratistas (Pedagógico - Organizacional-Tecnológico)</t>
  </si>
  <si>
    <t>Estructura y contenidos de programas</t>
  </si>
  <si>
    <t>Reportes de implementación</t>
  </si>
  <si>
    <t>Reporte de sitios y comunidades</t>
  </si>
  <si>
    <t>Transparencia y acceso a la información pública</t>
  </si>
  <si>
    <t>Plan anticorrupción y de Atención al ciudadano</t>
  </si>
  <si>
    <t>Participación ciudadana</t>
  </si>
  <si>
    <t>Rendición de cuentas</t>
  </si>
  <si>
    <t>Servicio al Ciudadano</t>
  </si>
  <si>
    <t>N/A</t>
  </si>
  <si>
    <t>Planeación</t>
  </si>
  <si>
    <t>Ana Cecilia Tamayo Osorio</t>
  </si>
  <si>
    <t xml:space="preserve">Formular e implementar una estrategia permanente de Rendición de Cuentas del Ministerio de Educación hacia la ciudadanía y el sector. </t>
  </si>
  <si>
    <t>Actividades realizadas en la implementación de la estrategia de rendición de cuentas  / Número de actividades programadas</t>
  </si>
  <si>
    <t>Publicar el informe de gestión de la vigencia 2016</t>
  </si>
  <si>
    <t>Informe de Gestión 2016</t>
  </si>
  <si>
    <t>Recibir preguntas de la ciudadanía y gestionar respuestas</t>
  </si>
  <si>
    <t>Informe consolidado de Preguntas y Respuestas al Informe de Gestión 2016</t>
  </si>
  <si>
    <t>Realizar  la Audiencia Pública de Rendición de Cuentas 2016</t>
  </si>
  <si>
    <t>Memorias de la Audiencia</t>
  </si>
  <si>
    <t>Definir y publicar la estrategia de rendición de cuentas para 2017</t>
  </si>
  <si>
    <t xml:space="preserve">Implementar y hacer seguimiento a  la estrategia de rendición de cuentas </t>
  </si>
  <si>
    <t>Documentación recolectada durante la implementación</t>
  </si>
  <si>
    <t xml:space="preserve">Formular e implementar una estrategia permanente de participación ciudadana del Ministerio de Educación hacia la ciudadanía y el sector. </t>
  </si>
  <si>
    <t>Actividades realizadas en la implementación de la estrategia de participación ciudadana / Número de actividades programadas</t>
  </si>
  <si>
    <t>Definir y publicar la estrategia de participación ciudadna para 2017</t>
  </si>
  <si>
    <t>ana Cecilia Tamayo Osorio</t>
  </si>
  <si>
    <t>Poner en marcha el Plan Nacional Decenal de Educación</t>
  </si>
  <si>
    <t>Plan Nacional Decenal de Educación en ejecución</t>
  </si>
  <si>
    <t>Consolidar el documento de política del Plan Nacional Decenal de Educación</t>
  </si>
  <si>
    <t xml:space="preserve">Documento final consolidado </t>
  </si>
  <si>
    <t>Definir una metodología de seguimiento al  Plan Nacional Decenal de Educación</t>
  </si>
  <si>
    <t>Metodología diseñada e implementada</t>
  </si>
  <si>
    <t>100% de diagnóstico calidad de la información sobre identificación de personas de los principales sistemas del MEN (SSNN, SIMAT, FTDH, SNIES)</t>
  </si>
  <si>
    <t xml:space="preserve">Número de actividades realizadas  / Numero de actividades programadas para el diagnostico </t>
  </si>
  <si>
    <t>1 Cruce de base de datos con Minsalud y RNEC
2 Generación de resultados
3 Validación reglas de negocio sistemas de información
4 Recomendaciones para el seguimiento</t>
  </si>
  <si>
    <t>1 Documento elaborado sobre diagnóstico calidad de la información sobre identificación de personas de los principales sistemas del MEN y recomendaciones para mejorar la calidad de la información</t>
  </si>
  <si>
    <t xml:space="preserve">100% de identificación de registros en las bases externas de niñas, niños y jovenes (EPBM y ES) no escolarizados </t>
  </si>
  <si>
    <t>Número de reportes realizados / Número de reportes programados</t>
  </si>
  <si>
    <t xml:space="preserve">1 Cruces bases de datos externas con bases de población estudiantil del MEN
2 Identificación de registros no coincidentes
3 Definición de principales variables de caracterización
4 Diseño y generación de reporte </t>
  </si>
  <si>
    <t>2 Reportes sobre caracterización de población por fuera del sistema (EPBM y ES)</t>
  </si>
  <si>
    <t>100% caracterización de población de EPBM registrada en otros programas sociales para generación de indicadores de cobertura de los programas y focalización</t>
  </si>
  <si>
    <t>Número de reportes e indicadores generados / Número de reportes e indicadores programados</t>
  </si>
  <si>
    <t>1 Cruces bases de datos externas con bases de población estudiantil del MEN
2 Identificación de registros coincidentes
3 Definición de principales variables de caracterización
4 Diseño y generación de reporte e indicadores</t>
  </si>
  <si>
    <t>1 Reporte sobre caracterización de población estudiantil en programas del Gobierno Nacional
2 Indicadores de alcance de los programas sociales en la población estudiantil</t>
  </si>
  <si>
    <t xml:space="preserve">100% de indicadores de adultos diseñados y generados </t>
  </si>
  <si>
    <t>Número de indicadores generados / Número de indicadores programados</t>
  </si>
  <si>
    <t>1 Análisis de la información
2 Propuesta metodologica para el cálculo
3 Calculo de indicadores
4 Revisión de resultados</t>
  </si>
  <si>
    <t>6 Indicadores de adultos construidos para analisis de politica</t>
  </si>
  <si>
    <t>Número de indicadores revisados o actualizados / Número de indicadores programadas para revisión o actualización de BI Oracle</t>
  </si>
  <si>
    <t xml:space="preserve">1 Validación de procesos de cálculo
2 Estructuración y cargue de fuentes
3 Diseño de reporte de  los indicadores
4 Pruebas
</t>
  </si>
  <si>
    <t>100% indicadores faltantes revisados y ajustados e información actualizada de los indicadores publicados</t>
  </si>
  <si>
    <t>100% en la implementación del banco de datos MEN para estudiantes e investigadores</t>
  </si>
  <si>
    <t>Número de actividades realizadas  / Numero de actividades programadas para la implementación del banco de datos MEN</t>
  </si>
  <si>
    <t>1 Configuración de equipo
2 Configuración de servidor
3 Definición de bases y variables disponibles para consulta
4 Anonimización y desidentificación de bases de datos
5 Alojamientos de bases
6 Definición de protocolo de consulta e incorporación en SIG</t>
  </si>
  <si>
    <t>Equipo de cómputo con acceso a servidor a bases anonimizadas y desidentificadas y protocolo de consulta</t>
  </si>
  <si>
    <t>100% en la elaboración y difusión de la política de divulgación de estadísticas sectoriales</t>
  </si>
  <si>
    <t>Número de actividades realizadas  / Numero de actividades programadas para la elaboración de la política de divulgación de estadísticas sectoriales</t>
  </si>
  <si>
    <t>1 Definición de estructura plan de divulgación
2 Actualización política de datos personales
3 Articulación con política de protección de datos personales
4 Articulación con medios de publicación actuales
5 Elaboración de documento</t>
  </si>
  <si>
    <t>Documento de politica de divulgación de estadisticas sectoriales</t>
  </si>
  <si>
    <t>100% de estrategia de  difusión de estadísticas sectoriales por redes sociales</t>
  </si>
  <si>
    <t>Número de actividades realizadas  / Numero de actividades programadas divulgación de estadísticas por redes sociales</t>
  </si>
  <si>
    <t>1 Consolidación de indicadores definitivos 2016
2 Publicación en página de estadísticas
3 Identificación de indicadores a difundir
4 Divulgación por redes sociales</t>
  </si>
  <si>
    <t>Difusión de estadísticas por las redes sociales del Ministerio de Educación Nacional con apoyo de la oficina de comunicaciones</t>
  </si>
  <si>
    <t xml:space="preserve">Transformar y fortalecer la gestion y la cultura institucional </t>
  </si>
  <si>
    <t xml:space="preserve">no aplica </t>
  </si>
  <si>
    <t>Consulta previa a los usuarios y ciudadanos sobre proyectos normativos antes de su adopción</t>
  </si>
  <si>
    <t>porcentaje</t>
  </si>
  <si>
    <t>Proyectos normativos con aportes a los ciudadanos</t>
  </si>
  <si>
    <t>Personal de la oficina juridica</t>
  </si>
  <si>
    <t>Cultura de Servicio al Ciudadano</t>
  </si>
  <si>
    <t>Dora Inés Ojeda</t>
  </si>
  <si>
    <t xml:space="preserve">Actualizar y unificar 4 documento de protocolos de servicio de Atención al Ciudadano en el  MEN, con Secretarias de Educación certificadas
 </t>
  </si>
  <si>
    <t>4 Protocolos actualizados  y divulgados en el MEN y Entidades Territoriales</t>
  </si>
  <si>
    <t>Revisar y actualizar los protocolos de  servicio  al ciudadano del MEN</t>
  </si>
  <si>
    <t>Documento de Protocolo del MEN actualizado</t>
  </si>
  <si>
    <t>2 profesionales de UAC</t>
  </si>
  <si>
    <t>Elaborar un  protocolo de servicio para las Secretarias de Educación Certificadas.</t>
  </si>
  <si>
    <t>Documento de Protocolo de SE actualizado</t>
  </si>
  <si>
    <t>Elaborar Cronograma para la divulgación a las  Secretarias de Educación Certificadas</t>
  </si>
  <si>
    <t>Cronograma</t>
  </si>
  <si>
    <t>Efectuar la divulgación de los protocolos de servicio  al ciudadano en el MEN y en las  Secretarias de Educación Certificadas</t>
  </si>
  <si>
    <t>Listado de secretarias a las cuales se les hizo divulgación</t>
  </si>
  <si>
    <t>31/012/2017</t>
  </si>
  <si>
    <t xml:space="preserve">Aumentar al 90% la Satisfacción de los ciudadanos con relación a los trámites y servicios que ofrece el Ministerio de Educación </t>
  </si>
  <si>
    <t>Aumento de la satisfacción de los clientes de un 87%  al 90%</t>
  </si>
  <si>
    <t xml:space="preserve">Remitrir los resultados de la evaluacion 2017 para la  formulacion de plan de acción  a  Viceministerios. </t>
  </si>
  <si>
    <t>2 Presentaciones de evaluacion de servicios</t>
  </si>
  <si>
    <t>2 Profesionales
 y  Empresa contratada
Subdirección de Contratación.</t>
  </si>
  <si>
    <t>Realizar tramites precontractual y contratactuales (Insumo, supervisión)</t>
  </si>
  <si>
    <t>Documentos contractuales</t>
  </si>
  <si>
    <t xml:space="preserve">Revision y ajuste de formularios
</t>
  </si>
  <si>
    <t xml:space="preserve">formularios </t>
  </si>
  <si>
    <t>Aplicación de encuestas y  procesamiento de información y análisis</t>
  </si>
  <si>
    <t>Informe de avances</t>
  </si>
  <si>
    <t>Elaboración y  presentación de informe  final</t>
  </si>
  <si>
    <t>Informe de resultados</t>
  </si>
  <si>
    <t>Presentación mensual a comité directivo de la gestión documental de las áreas</t>
  </si>
  <si>
    <t xml:space="preserve">Presentación de la gesiton documental </t>
  </si>
  <si>
    <t>Actualización de la reglamentación del derecho de petición y PQRS verbales</t>
  </si>
  <si>
    <t>Reglamentación  de PQRS</t>
  </si>
  <si>
    <t>30/09/201|7</t>
  </si>
  <si>
    <t>Capacitar a 300 servidores en cultura del servicio y/o gestión documental</t>
  </si>
  <si>
    <t xml:space="preserve">Listas de asistencia
Documento de Presentacion
</t>
  </si>
  <si>
    <t xml:space="preserve">Ajustar la aplicación de gestión documental y divulgar nuevas funcionalidades </t>
  </si>
  <si>
    <t>Semaforo y tutorial del sistema de gestion documental</t>
  </si>
  <si>
    <t>Disminuir tiempo de atención en sala de 14.50 a 12.50 minutos</t>
  </si>
  <si>
    <t>minutos empleados en la atencion global en sala</t>
  </si>
  <si>
    <t>12.50</t>
  </si>
  <si>
    <t>numero</t>
  </si>
  <si>
    <t>14.30</t>
  </si>
  <si>
    <t>13.50</t>
  </si>
  <si>
    <t>Realizar  el estudio de  tiempos de espera de los servicios y  establecer estrategias para gestionar los tiempos de espera</t>
  </si>
  <si>
    <t>Repórtes de  tiempos de espera y documento estrategia gesiton de tiempos de espera</t>
  </si>
  <si>
    <t>02/28/2017</t>
  </si>
  <si>
    <t>2 Profesionales UAC  y empresa Outsourncing</t>
  </si>
  <si>
    <t>Implementación  estrategias para gestionar los tiempos de espera.</t>
  </si>
  <si>
    <t>informe de tiempos de atencion</t>
  </si>
  <si>
    <t>Fortalecer  la gestión sectorial y la capacidad institucional para mejorar la calidad educativa del País</t>
  </si>
  <si>
    <t>Ambiente laboral</t>
  </si>
  <si>
    <t>Encuentros con la Ministra y Café con los Vices</t>
  </si>
  <si>
    <t>Desarrollar 11 espacios de diálogo y encuentro directo con la Ministra y los Viceminisros</t>
  </si>
  <si>
    <t>Espacios de diálogo y encuentro directo realizados</t>
  </si>
  <si>
    <t>Documento con la estrategia definida</t>
  </si>
  <si>
    <t>1 Contratista (coordinador del PTO)
Recursos de Logísitca para implementación de acciones
Talleristas
Comité de Transformación Organizacional</t>
  </si>
  <si>
    <t>Piezas comunicativas
Agenda de cada espacio</t>
  </si>
  <si>
    <t>Video blogs</t>
  </si>
  <si>
    <t>Informe de seguimiento y evaluación</t>
  </si>
  <si>
    <t>Presentación</t>
  </si>
  <si>
    <t>Informes elaborados</t>
  </si>
  <si>
    <t>Memorias de encuentros</t>
  </si>
  <si>
    <t>Tejiendo Lazos
Intervención a dependencias en Cultura Organizacional</t>
  </si>
  <si>
    <t>Dependencias con plan de ambiente laboral formulado e implementado</t>
  </si>
  <si>
    <t>Informe por dependencia</t>
  </si>
  <si>
    <t>Acompañar la construcción e implementación de los Planes de Acción de Ambiente Laboral por dependencia</t>
  </si>
  <si>
    <t>Planes de ambiente laboral por dependencia</t>
  </si>
  <si>
    <t>Informes de seguimiento</t>
  </si>
  <si>
    <t>Memorias de talleres</t>
  </si>
  <si>
    <t>Programa de coaching</t>
  </si>
  <si>
    <t>Actualización de estructura organizacional</t>
  </si>
  <si>
    <t>Cronograma de implementación por dependencia
Procesos ajustados en el SIG</t>
  </si>
  <si>
    <t>Equipo de Trabajo de la Subdirección de Desarrollo Organizacional
Subdirección de Talento Humano</t>
  </si>
  <si>
    <t>Resolución de Distribución de Cargos de la Planta Global
Resolucion única de grupos internos de trabajo
Manual de funciones ajustado</t>
  </si>
  <si>
    <t>Documento de análisis de costos para planta de empleos</t>
  </si>
  <si>
    <t>No Aplica</t>
  </si>
  <si>
    <t>Cumplir la implementacion del Sistema de Seguridad de la Informacion en 80% y del 100% Sistema de Seguridad y Salud en el Trabajo</t>
  </si>
  <si>
    <t>(# actividades ejecutadas y productos cumplidos  / # actividades ejecutadas y productos planeados ) *100</t>
  </si>
  <si>
    <t>80
100</t>
  </si>
  <si>
    <t>1. Implementar los controles de Seguridad de la Informacion establecidos en la fase de implementacion y gestion del MSPI</t>
  </si>
  <si>
    <t>1. Matriz de riesgos de la seguridad en la informacion en areas misionales
2. Actualizacion de matriz de requisitos legales de seguridad de la informacion
3. Plan anual de trabajo con indicadores de Gestion del Modelos de Seguridad y Privacidad en la Informacion
4.. Documentación del Sistema subida al SIG
5. Informe de autoevaluación de implementación
6. Informe de cumplimiento Objetivos e indicadores
7. Informe de revisión por la dirección</t>
  </si>
  <si>
    <t xml:space="preserve">1  Contratista Seguridad de la Información
1 Contratista </t>
  </si>
  <si>
    <t>2. Desarrollar las acciones requeridas para el Cumplimiento del SGSST:
- Culminar con la documentación del Sistema (40% restante)
- Realizar la evaluación de la implementación
- Evaluar cumplimiento de objetivos e indicadores
- Realizar revisión por la Dirección</t>
  </si>
  <si>
    <t>1. Documentación del Sistema subida al SIG
2. Informe de autoevaluación de implementación
3. Informe de cumplimiento Objetivos e indicadores
4. Informe de revisión por la dirección</t>
  </si>
  <si>
    <t>2. Generar estrategias de sensibilización y concientización de los sistemas de Gestión</t>
  </si>
  <si>
    <t>Estrategias de sensibilización y concioentización Implementadas</t>
  </si>
  <si>
    <t>3. Desarrollar actividades de Capacitación a los colaboradores del MEN</t>
  </si>
  <si>
    <t>Actividades de Capacitación Implementadas</t>
  </si>
  <si>
    <t>Trámites optimizados</t>
  </si>
  <si>
    <t>1. Realizar diagnóstico de los tramites del Men</t>
  </si>
  <si>
    <t>Documento y Análisis de Trámites del MEN</t>
  </si>
  <si>
    <t>2. Realizar plan de racionalización de trámites</t>
  </si>
  <si>
    <t>Plan de Racionalización de Tramites</t>
  </si>
  <si>
    <t>Fortalecimiento del desempeño institucional y sectorial</t>
  </si>
  <si>
    <t>Procedimientos optimizados y  modelados</t>
  </si>
  <si>
    <t>1. Implementar las acciones de optimización identificadas en los procedimientos priorizados</t>
  </si>
  <si>
    <t>Informe de Seguimiento y resultado de la optimización de Procedimientos</t>
  </si>
  <si>
    <t>2. Realizar modelamiento de procedimientos priorizados para mejorar la eficiencia en la gestión</t>
  </si>
  <si>
    <t>Proceso Modelado con propuesta de ajustes</t>
  </si>
  <si>
    <t>Fortalecimiento de las Entidades Adscritas y Vinculadas</t>
  </si>
  <si>
    <t>100% de cumplimiento en actividades presentadas en el plan de Asistencia Tecnica</t>
  </si>
  <si>
    <t>Actividades ejecutadas y productos elaborados</t>
  </si>
  <si>
    <t>Planeacion de asistencia tecnica a prestar en las Entidades Adsdritas y Vinculadas</t>
  </si>
  <si>
    <t>Plan de Asistencia Tecnica diferencial por entidad A y V</t>
  </si>
  <si>
    <t>Equipo de trabajo de la SDO
Recursos de logística para talleres de planeación y gestión con entidades A y V</t>
  </si>
  <si>
    <t>Ejecutar el plan de asistencia tecnica dirigidos a las Entidades Adsdritas y Vinculadas</t>
  </si>
  <si>
    <t>Documento con buenas prácticas de gestión en las A y V</t>
  </si>
  <si>
    <t xml:space="preserve">Acompañar a las Entidades Adcritas y Vinculadas en la implementacion del MUG </t>
  </si>
  <si>
    <t>Documento de seguimiento Asistencia Tecnica</t>
  </si>
  <si>
    <t>Crear comunidades de practica de la SDO para la prestacion de asistencia tecnica</t>
  </si>
  <si>
    <t>Comunidad de Practica en modalidad Presencial y Virtual</t>
  </si>
  <si>
    <t>Elaborar documento de lineamientos para la integración de los sistemas de gestión</t>
  </si>
  <si>
    <t>Documento de Lineamientos</t>
  </si>
  <si>
    <t>Componente 6</t>
  </si>
  <si>
    <t>Componente 7</t>
  </si>
  <si>
    <t>Mejoramiento Continuo</t>
  </si>
  <si>
    <t>María Helena Ordóñez Burbano</t>
  </si>
  <si>
    <t>Mantener el nivel de madurez del MECI en el nivel Avanzado</t>
  </si>
  <si>
    <t>Promedio simple del resultado de la medición  los factores evaluados para determinar el nivel de madurez del MECI , de acuerdo con la metodología DAFP</t>
  </si>
  <si>
    <t>Nivel de madurez del MECI  igual o superior al 90% (anual)</t>
  </si>
  <si>
    <t>Realizar 2 eventos de capacitación:
1. Mantenimiento y fortalecimiento de las habilidades y competencias de los auditores internos de calidad.
2. Temas relativos al Modelo Estándar de Control Interno, dirigido a los Jefes de Control Interno de las entidades adcritas y vinculadas.</t>
  </si>
  <si>
    <t>Realizar la evaluación anual del estado del sistema de Control Interno Institucional</t>
  </si>
  <si>
    <t>Determinar el grado de conformidad del Sistema Integrado de Gestión, con respecto al cumplimiento de la NTCGP:1000: 2009, MECI 2014 e ISO 14001 y demás modelos referenciales, presentando dos informes a la alta dirección</t>
  </si>
  <si>
    <t>Indice de dismunución  o aumento de No Conformidades y/o hallazgos, con respecto a la vigencia anterior:
NCH 2016 - NCH2017= X /NCH 2016*100</t>
  </si>
  <si>
    <t>Informes</t>
  </si>
  <si>
    <t>Realizar evaluación de los procesos institucionales mediante el desarrollo de auditorías internas integrales, de acuerdo con el Programa Anual de Auditorías aprobado por el Comité  de Coordinación del Sistema de Control Interno del Ministerio.</t>
  </si>
  <si>
    <t>Acciones de mejora cerradas /total de acciones con vencimiento en el periodo</t>
  </si>
  <si>
    <t>Realizar el seguimiento a los planes de mejoramiento y asesorías para el análisis de causas de hallazgos de auditoría.</t>
  </si>
  <si>
    <t>PLANEACIÓN</t>
  </si>
  <si>
    <t>Realizar seguimiento detallado a la ejecución presupuestal de la entidad a nivel de rubros</t>
  </si>
  <si>
    <t>Presentaciones elaboradas para comité directivo / Presentaciones para comité directivo programadas</t>
  </si>
  <si>
    <t>Realizar mensualmente los ejercicios de tablero de control, para monitorear la ejecución presupuestal del sector</t>
  </si>
  <si>
    <t>Presentaciones de tablero de control presentadas en comités directivos</t>
  </si>
  <si>
    <t>Garantizar el giro oportuno de recursos del SGP educación</t>
  </si>
  <si>
    <t>Matrices de giro elaboradas / Matrices de giro programadas</t>
  </si>
  <si>
    <t>Análisis de las necesidades del PAC para cada una de las Entidades Territoriales y realización de la programación de giro</t>
  </si>
  <si>
    <t>Matrices de giro elaboradas</t>
  </si>
  <si>
    <t xml:space="preserve">Realizar seguimiento oportuno a la ejecución presupuestal de las entidades adscritas, en el marco de la Estrategia de planeación Institucional y sectorial en coordinación con los Grupos de la OAPF y la Subdirección de Desarrollo Organizacional  </t>
  </si>
  <si>
    <t>Documentos elaborados con la información de las entidades del sector / Documentos programados</t>
  </si>
  <si>
    <t>Análisis sobre la ejecución presuspuestal de las entidades adscritas al MEN
Realizar sesiones de retroalimentación para conocer el avance cumplimiento metas financieras</t>
  </si>
  <si>
    <t>Documento de análisis sobre la situación presupuestal de las entidades adscritas</t>
  </si>
  <si>
    <t>Garantizar la distribución eficiente de los recursos del SGP educación a todas las ETC</t>
  </si>
  <si>
    <t>Valor de los recursos del SGP distribuidos / Valor total de la Apropiación SGP para la vigencia 2016</t>
  </si>
  <si>
    <t>Elaboración de metodología, recopilación de variables de cálculo y estimación de las asignaciones por ETC</t>
  </si>
  <si>
    <t>Documentos de distribución de los recursos del SGP</t>
  </si>
  <si>
    <t>Realizar la presupuestación de gastos de funcionamiento y de inversión del MEN</t>
  </si>
  <si>
    <t>Presupuestos elaborados y aprobados / Presupuestos programados</t>
  </si>
  <si>
    <t>Compilación de información, realización de estimaciones y requerimientos de presupuestos del MEN</t>
  </si>
  <si>
    <t>Presupuesto de funcionamiento e inversión del MEN para la siguiente vigencia</t>
  </si>
  <si>
    <t>Garantizar la asignación oportuna de los recursos provenientes del PGN a las Universidades Públicas</t>
  </si>
  <si>
    <t>Actos administrativos atendidos / Solicitudes programadas</t>
  </si>
  <si>
    <t xml:space="preserve">Gestionar la solicitud de trámites relacionados con la bolsa de recursos en educación superior:Votaciones, Estampilla, IPC, CREE, artículo 87 CESU, Concurrencia Pensional y/o  algunos relacionados con aportes Nación </t>
  </si>
  <si>
    <t>Resoluciones administrativas</t>
  </si>
  <si>
    <t>Implementar ficha técnica de distribución de bolsa de recursos de universidades públicas</t>
  </si>
  <si>
    <t>Ficha técnica implementada</t>
  </si>
  <si>
    <t>Consolidación de información de distribución de bolsa de recursos, diseñar y elaborar estructura de ficha técnica</t>
  </si>
  <si>
    <t>Garantizar la distribución equitativa y eficiente de los recursos provenientes del PGN a las ET para financiar la estrategia de alimentación escolar</t>
  </si>
  <si>
    <t>Documentos de metodologías aprobadas e implementadas / documentos programados</t>
  </si>
  <si>
    <t>Asesorar la construcción e implementación de las metodologías de distribución de recursos para alimentación escolar</t>
  </si>
  <si>
    <t>Metodologias de distribución aprobadas</t>
  </si>
  <si>
    <t>Alinear las metodologías de distribución de recursos a Universidades e Instituciones de Educación Superior con las metas del sector educación.</t>
  </si>
  <si>
    <t xml:space="preserve">Metodologías ajustada a las metas del sector educativo </t>
  </si>
  <si>
    <t>Realizar mesas de trabajo con el Gripo de Proyectos de Inversión y áreas técnicas</t>
  </si>
  <si>
    <t>Metodologias de distribución alineadas a las metas del sector educativo</t>
  </si>
  <si>
    <t>Reportes de seguimiento a la ejecución de los proyectos de inversión e indicadores</t>
  </si>
  <si>
    <t>Consolidar y generar un informe de avances físicos y financieros de los proyectos de inversión</t>
  </si>
  <si>
    <t>Documento periódico de seguimiento</t>
  </si>
  <si>
    <t>Avanzar en la construccion del Tablero de Control</t>
  </si>
  <si>
    <t>Herramienta de seguimiento</t>
  </si>
  <si>
    <t>Incorporar el reporte de los indicadores del PND dentro del SSP</t>
  </si>
  <si>
    <t>Ajustar el 100% de los proyectos de inversión del MEN, para ejecución 2017</t>
  </si>
  <si>
    <t>Fichas de inversión ajustadas   / Total Fichas de Inversión en BPIN para 2017</t>
  </si>
  <si>
    <t>Revisar y aprobar las cadenas de valor actualizadas por las diferentes áreas del MEN.</t>
  </si>
  <si>
    <t>Cadenas de Valor revisadas y aprobadas por la Oficina Asesora de Planeación y Finanzas - OAPF</t>
  </si>
  <si>
    <t>Actualizar las fichas EBI para ajuste a decreto de liquidación 2017</t>
  </si>
  <si>
    <t>Fichas EBI actualizadas en el SUIFP con las cadenas de valor del MEN</t>
  </si>
  <si>
    <t>Ajustar el 100% de los proyectos de inversión del MEN  a la estructura de cadena de valor de los programas presupuestales 2018</t>
  </si>
  <si>
    <t>Fichas de inversión ajustadas   / Total Fichas de Inversión en BPIN para 2018</t>
  </si>
  <si>
    <t>Acompañar y asesorar a las áreas en la formulación o revisión de los proyectos de inversión 2018</t>
  </si>
  <si>
    <t>Cadenas de valor enviadas por las áreas</t>
  </si>
  <si>
    <t>Revisar y aprobar las cadenas de valor de los proyectos de inversión realizadas por las diferentes áreas del MEN.</t>
  </si>
  <si>
    <t>Actualizar las fichas EBI en el SUIFP para la solicitud de recursos de inversión 2018</t>
  </si>
  <si>
    <t>Fichas BPIN actualizadas en el SUIFP con las cadenas de valor del MEN</t>
  </si>
  <si>
    <t>Incorporar lineamientos para proyectos de inversión en temas de posconflicto, en caso que se generen desde DNP</t>
  </si>
  <si>
    <t>Fichas BPIN actualizadas en el SUIFP con los lineamientos de posconflicto</t>
  </si>
  <si>
    <t>No aplica</t>
  </si>
  <si>
    <t xml:space="preserve">Tecnología </t>
  </si>
  <si>
    <t>Ejecución 25% de la implementacion de RENE</t>
  </si>
  <si>
    <t>(Actividades cumplidas /Actividades planeadas) *100</t>
  </si>
  <si>
    <t>Priorización de los sistemas de información a intervenir año 2017</t>
  </si>
  <si>
    <t>Mapa de priorizacion de sistemas de información</t>
  </si>
  <si>
    <t>Jefe de la Oficina, Coordinación de Aplicaciones, tres profesionales del proyecto RENE</t>
  </si>
  <si>
    <t>Estructuración del anexo técnico para inicio implementación Roadmap Sistemas de Información del Ministerio.</t>
  </si>
  <si>
    <t>Anexo Tecnico definido</t>
  </si>
  <si>
    <t>Tres profesionales del proyecto RENE</t>
  </si>
  <si>
    <t>Formalización del Plan de trabajo para el inicio de la implementación Roadmap Sistemas de Información del Ministerio.</t>
  </si>
  <si>
    <t>Plan de trabajo aprobado</t>
  </si>
  <si>
    <t>Líder del proyecto RENE</t>
  </si>
  <si>
    <t>Estructuración del anexo técnico para inicio implementación Registros Unicos, con base en los resultados de la Fase I de Definición y Diseño.</t>
  </si>
  <si>
    <t>Anexo Técnico definido</t>
  </si>
  <si>
    <t>Realizar el trámite de legalización en línea</t>
  </si>
  <si>
    <t>Trámite de legalizaciones en linea</t>
  </si>
  <si>
    <t>Efectuar el desarrollo de la aplicación para los diferentes navegadores de internet</t>
  </si>
  <si>
    <t xml:space="preserve">Aplicación ajustada para diversos navegadores </t>
  </si>
  <si>
    <t>Profesional de la OATYSI
Profesional de la UAC</t>
  </si>
  <si>
    <t>Ajustar el desarrollo para incluir la firma digital con el nuevo formato</t>
  </si>
  <si>
    <t>Aplicación ajustada al nuevo formato de firma digital</t>
  </si>
  <si>
    <t>Realizar las pruebas de la aplicación y hacer los ajustes que se deriven</t>
  </si>
  <si>
    <t>Informe técnico de pruebas realizadas y ajustes efectuados</t>
  </si>
  <si>
    <t>Poner en producción el trámite en línea</t>
  </si>
  <si>
    <t>Trámite en línea</t>
  </si>
  <si>
    <t xml:space="preserve">Elaborar Programa de Gestión del Cambio </t>
  </si>
  <si>
    <t xml:space="preserve">300 personas sensibilizadas en el programa de gestión documental </t>
  </si>
  <si>
    <t xml:space="preserve">Elaborar estrategias de comunicación del programa de gestión documental.
Programar las  sensibilizaciones 
Elaborar y socializar la  presentacion de sensibilizaciones
</t>
  </si>
  <si>
    <t>Presentación
Listados de Asistencia.</t>
  </si>
  <si>
    <t>4 profesionales</t>
  </si>
  <si>
    <t>Socializacion a servidores de planta de los procedimientos GD</t>
  </si>
  <si>
    <t>Realizar socializacion a traves de los medios de comunicación del Ministerio de los procesos y procedimientos actualziados del macroprocesos de gestión documental</t>
  </si>
  <si>
    <t>Piezas  de comunicacion
Listados de Asistencia.</t>
  </si>
  <si>
    <t xml:space="preserve">Digitalizar Resoluciones </t>
  </si>
  <si>
    <t xml:space="preserve">Número de imágenes digitalizadas  / Numero total de folios de resoluciones </t>
  </si>
  <si>
    <t>Solicitar cotización al AGN
Elaborar Insumo de contración
Ejecutar contrato
Supervisar contrato
Recibir producto</t>
  </si>
  <si>
    <t xml:space="preserve">Imágenes de Resoluciones digitalizadas </t>
  </si>
  <si>
    <t>Fortalecimiento de la gestión sectorial y la capacidad institucional en  Colombia</t>
  </si>
  <si>
    <t>Realizar el índice bibliográfico de nominas digitalizadas.</t>
  </si>
  <si>
    <t xml:space="preserve">Tomos de nóminas con  índice bibliográfico/Tomos de nomina entregados para elaboracion de índice. </t>
  </si>
  <si>
    <t xml:space="preserve"> Índice bibliográfico </t>
  </si>
  <si>
    <t>2 profesionales</t>
  </si>
  <si>
    <t>Sensibilización a los servidores sobre los procedimientos de gestión documental</t>
  </si>
  <si>
    <t>Gestión de la Calidad</t>
  </si>
  <si>
    <t>Efienciencia Administrativa y Cero Papel</t>
  </si>
  <si>
    <t>Racionalización de trámites</t>
  </si>
  <si>
    <t>Modernización institucional</t>
  </si>
  <si>
    <t>Gestión de Tecnologías de información</t>
  </si>
  <si>
    <t>Gestión Documental</t>
  </si>
  <si>
    <t>Fortalecimiento de la gestión del conocimiento y la innovación</t>
  </si>
  <si>
    <t>Componente 8</t>
  </si>
  <si>
    <t>Gestión de la cultura organizacional y gestión del cambio</t>
  </si>
  <si>
    <t>Componente 9</t>
  </si>
  <si>
    <t>Fortalecer el modelo estándar de control interno</t>
  </si>
  <si>
    <t xml:space="preserve">Tramitar y gestionar  las comisiones solicitadas por los servidores del MEN </t>
  </si>
  <si>
    <t>Realizar informe mensual de los saldos de los CDP correspondientes al contrato de Tiquetes, teniendo en cuanta las comisiones solicitadas por cada dependencia.</t>
  </si>
  <si>
    <t>Informe de saldos por dependencia de la disponibilidad presupuestal</t>
  </si>
  <si>
    <t>Profesionales asignados al macroproceso y Coordinador SGA</t>
  </si>
  <si>
    <t>Entregar informe mensual de las comisiones y expedición de tiquetes realizados.</t>
  </si>
  <si>
    <t>Informe de número de comisiones y tiquetes con valores ejecutados.</t>
  </si>
  <si>
    <t>Recepción de documentación para el trámite de Legalización de Comisiones</t>
  </si>
  <si>
    <t>Informe mensual de las comisiones legalizadas</t>
  </si>
  <si>
    <t xml:space="preserve">Entregar la información y prestar apoyo para la implementación del sistema SAP </t>
  </si>
  <si>
    <t>Entrega  oportuna de la información solicitada y requerida para la migración de la información e implementación del sistema SAP</t>
  </si>
  <si>
    <t>Modificación y cancelación de comisiones solicitadas por las dependencias</t>
  </si>
  <si>
    <t>Informe mesual de las comisiones modificadas y canceladas por dependencia</t>
  </si>
  <si>
    <t>Actividades ejecutadas / actividades programadas</t>
  </si>
  <si>
    <t>Judith Castañeda</t>
  </si>
  <si>
    <t>Eficiencia organizacional</t>
  </si>
  <si>
    <t>Austeridad del gasto</t>
  </si>
  <si>
    <t xml:space="preserve">Realizar y controlar las actividades ambientales programadas mensualmente. </t>
  </si>
  <si>
    <t xml:space="preserve">Informe de actividades realizadas, reporte de indicadores y seguimiento de los contratos con responsabilidad ambiental. </t>
  </si>
  <si>
    <t>Seguimiento mensual de los consumos y valores de energía, agua, papel y residuos.</t>
  </si>
  <si>
    <t>Informe de consumos y valores mensuales</t>
  </si>
  <si>
    <t># actividades ejecutadas / # actividades planeadas</t>
  </si>
  <si>
    <t>Participar y fortalecer los programas ambientales dando cumplimiento a las políticas establecidas para el MEN.</t>
  </si>
  <si>
    <t>Plan Estratégico de Talento Humano</t>
  </si>
  <si>
    <t>Capacitación</t>
  </si>
  <si>
    <t>Bienestar e incentivos</t>
  </si>
  <si>
    <t>Actualización sistemas de información</t>
  </si>
  <si>
    <t># de estrategias actualizadas / Total de estrategias del PAAC * 100</t>
  </si>
  <si>
    <t>Revisar y definir ajustes a las estrategias definidas y publicadas</t>
  </si>
  <si>
    <t>Validar ajustes a las estrategias con los líderes</t>
  </si>
  <si>
    <t>Publicación de ajustes al PAAC</t>
  </si>
  <si>
    <t>Seguimientos en la ejecución del PAAC</t>
  </si>
  <si>
    <t>PAAC ajustado</t>
  </si>
  <si>
    <t>Seguimientos a la ejecución de las acciones de cada estrategia</t>
  </si>
  <si>
    <t>Profesional especializado</t>
  </si>
  <si>
    <t>Construir y publicar los video blogs (estructura, contenidos)</t>
  </si>
  <si>
    <t>Realizar seguimiento y evaluación de los encuentros y espacios de diálogo</t>
  </si>
  <si>
    <t>Plan anualizado de caja - PAC</t>
  </si>
  <si>
    <t>Proyectos de inversión</t>
  </si>
  <si>
    <t>Implementación de normas internacionales</t>
  </si>
  <si>
    <t># de acciones ejecutadas / # de acciones planeadas * 100</t>
  </si>
  <si>
    <t>Consolidar PAA MEN</t>
  </si>
  <si>
    <t>Efectuar seguimiento al cumplimineto del PAA</t>
  </si>
  <si>
    <t>Ejecutar el 100% del PAA del Ministerio</t>
  </si>
  <si>
    <t>PAA Consolidado</t>
  </si>
  <si>
    <t>Seguimientos PAA</t>
  </si>
  <si>
    <t xml:space="preserve"> PAA actualizado</t>
  </si>
  <si>
    <t>Actualizar al menos una vez el PAA</t>
  </si>
  <si>
    <t>Reducir de 15 a 12 días el tiempo de respuesta a las solicitudes de trámite de cesantías</t>
  </si>
  <si>
    <t>Días empleados en la respuesta a las solicitudes de trámite de cesantías</t>
  </si>
  <si>
    <t>número</t>
  </si>
  <si>
    <t xml:space="preserve">Reforzar el equipo de trabajo para reducir en un (1) día el plazo de respuesta para trámite de cesantías </t>
  </si>
  <si>
    <t>Informe de tiempos de respuesta de solicitudes de trámite de cesantías</t>
  </si>
  <si>
    <t>Grupo de Administración del Vínculo Laboral
Subdirección de Desarrollo  organizacional
Unidad de Atención al Ciudadano</t>
  </si>
  <si>
    <t>Publicar a través de los medios institucionales los requisitos para retiro parcial de cesantías.</t>
  </si>
  <si>
    <t>Publicaciones en medios internos del MEN
Informe de tiempos de respuesta de solicitudes de trámite de cesantías</t>
  </si>
  <si>
    <t xml:space="preserve">Reforzar el equipo de trabajo para reducir en dos (2) días más  el plazo de respuesta para trámite de cesantías </t>
  </si>
  <si>
    <t>Ajustar e implementar en articulación con  la Subdirección de Desarrollo Organizacional y la UAC el acuerdo de nivel de servicio para trámite de cesantías a 12 días hábiles</t>
  </si>
  <si>
    <t>Documento ANS ajustado</t>
  </si>
  <si>
    <t>Reducir de 15 a 12 días el tiempo de respuesta a las solicitudes de certificados laborales de servidores y ex-servidores</t>
  </si>
  <si>
    <t>Días empleados en la respuesta a las solicitudes de certificados laborales de servidores y ex-servidores</t>
  </si>
  <si>
    <t>Gestionar recursos financieros y humanos para el proceso de digitalización de la información  de resoluciones y  nóminas de exservidores y priorizar años a digitalizar, digitalizar y elaborar indices.</t>
  </si>
  <si>
    <t>Certificado de disponibilidad presupuestal
Documentos digitalizados e Indices</t>
  </si>
  <si>
    <t>Grupo de Administración del Vínculo Laboral
Profesional  de Subdirección de  desarrollo  organizacional y profesional de la Unidad de Atención al Ciudadano</t>
  </si>
  <si>
    <t>Reforzar el equipo de trabajo del Grupo de Certificaciones para reducir los términos de respuesta  de los trámites coorespondientes a certificados laborales de servidores y ex-servidores</t>
  </si>
  <si>
    <t>Informe de tiempos de respuesta de solicitudes de trámites asignados al Grupo de Certificaciones</t>
  </si>
  <si>
    <t>Establecer línea base en términos de respuesta de la UAC al Grupo de Certificaciones en lo correspondiente a nóminas, resoluciones e historias laborales y por tanto a partir de ello la reducción de términos de respuesta entre la UAC y el Grupo de Certificaciones</t>
  </si>
  <si>
    <t>Informe en el que se establezca la línea base y la reducción de terminos de respuesta</t>
  </si>
  <si>
    <t xml:space="preserve"> Llevar a cabo control de tiempos de los trámites asignados al Grupo de Certificaciones a través del Sistema de Gestión Documental</t>
  </si>
  <si>
    <t>Reporte  semanal de seguimiento de los trámites próximos a su vencimiento (STH)</t>
  </si>
  <si>
    <t>Disminuir de 5 a 2 dias en tramites internos para notificaciones</t>
  </si>
  <si>
    <t>Días empleados en tramites internos para notificaciones</t>
  </si>
  <si>
    <t>Fichas ajustadas</t>
  </si>
  <si>
    <t>Profesional de Desarrollo Orgnaizacional  y Profesional Oficina  de Tecnologia, oficina asesora de comunicaciones y unidad de atencion al ciudadano
Profesional de Unidad de Atención al Ciudadano.</t>
  </si>
  <si>
    <t>Piezas comunicativas</t>
  </si>
  <si>
    <t>informe de evaluacion</t>
  </si>
  <si>
    <t>40/052017</t>
  </si>
  <si>
    <t xml:space="preserve">Elaborar el documento de requerimientos funcionales  y de  descripción de  alto nivel para la  fase II.
Elaboración del Catálogo de requerimientos Fase II.
Gestionar  recursos para fases II.
</t>
  </si>
  <si>
    <t>documentos de requerimientos funcionales
Cotización  fase II y  solicitud presupuesto 2018.</t>
  </si>
  <si>
    <t>Formular, ejecutar y evaluar el Plan Anticorrupción y de Atención al Ciudadano</t>
  </si>
  <si>
    <t>Evaluar la funcionalidad de la fase I</t>
  </si>
  <si>
    <t>Efectuar de los  cambios  del proceso de notificación y realizar las pruebas funcionales</t>
  </si>
  <si>
    <t>Implementar  y  Divulgar el sistema SIGAA  fase I a servidores  del Ministerio.</t>
  </si>
  <si>
    <t>Ajustar e implementar en articulación con  la SDO y UAC el acuerdo de nivel de servicio para trámite de certificados laborales de servidores y ex-servidores a 12 días hábiles</t>
  </si>
  <si>
    <t xml:space="preserve">Avance de cumplimiento del indicador que mide el hito  (Acumulado)                     </t>
  </si>
  <si>
    <t>PLAN DE ACCIÓN INSTITUCIONAL 2017 - 1ER TRIMESTRE 2017</t>
  </si>
  <si>
    <t>ANALISIS 1ER TRIMESTRE 2017</t>
  </si>
  <si>
    <t>FECHA DE FORMULACIÓN 
O AJUSTE:</t>
  </si>
  <si>
    <t>Se validaron las reglas de calidad en el comité técnico de información del 1 de marzo, se realizó reunión con subdirección de acceso para conecrtar reglas de SIMAT y se definió procedimiento para solicitar cruce a Registraduría.
Esta actividad se realizará con base en el cruce de la base de datos de Registraduría con el corte SIMAT a 31 de Marzo de 2017. Por lo anterior, se modifica la fecha final para el 15 de Mayo, dado que los resultados del cruce se tendrán en los primeros dias de este mes.</t>
  </si>
  <si>
    <t xml:space="preserve">Se ha gestionado con Entidades externas para optener las bases que serán cruzadas con las del MEN, las que se han ido recibiendo (ICBF, UARIV, SISBEN)  se están cargando en el servidor de base de datos OAPF y se han generado los respectivos fonéticos como alistamiento para los posteriores cruces.
</t>
  </si>
  <si>
    <t xml:space="preserve">En este momento se han cargado las bases de SIMAT 2015 y 2014 con los fonéticos y los ajustes de homologación y estandarización establecidos por la oficina, se ha gestionado con entidades externas la solicitud de bases con los ajustes establecidos y se han cargado las bases que se han recibido UARIV, SISBEN e ICBF) </t>
  </si>
  <si>
    <t xml:space="preserve">Se analiza la información, se propone la metódología para el calculo de cuatro indicadores. La metodología y los resultados obtenidos se socializan en el comité técnico de información del 21 de marzo de 2017 para observaciones, una vez se validen las mismas se realizara la construcción de la serie del indicador </t>
  </si>
  <si>
    <t xml:space="preserve">Se ha avanzado en la revisión de los siguientes indicadores en la plataforma BI Oracle:
23           MATRICULA TOTAL EN EDUCACIÓN PREESCOLAR, BÁSICA Y MEDIA 
24           MATRICULA TOTAL EN EDAD ESCOLAR (5-16 AÑOS) 
28           MATRICULA DE CICLOS DE ADULTOS (ALFABETIZACIÓN)
31           PORCENTAJE DE ESTUDIANTES EN JORNADA UNICA
32           MATRÍCULA DE ESTUDIANTES EN ESCUELAS NORMALISTAS
34           MATRÍCULA POR MODALIDAD DE CONTRATACIÓN
37           MATRICULA CON REZAGO ESCOLAR (EXTRAEDAD)
38           TASA DE EXTRAEDAD EN EDUCACIÓN PREESCOLAR, BÁSICA Y MEDIA
42           TASA DE ASISTENCIA EN EDUCACIÓN PREESCOLAR, BÁSICA Y MEDIA
43           TASA DE ASISTENCIA ENTRE 6 Y 16 AÑOS
214         NUEVOS ADULTOS ALFABETIZADOS
</t>
  </si>
  <si>
    <t>Se gestiono un equipo con la oficina de tecnología, se habilitó el espacio para la instalación del equipo, se solicitó la configuración y bloqueo de puertos y se adelanto la revisión del protocolo de acceso propuesto según observaciones de la oficina jurídica</t>
  </si>
  <si>
    <t>La estructura y avances del documento se presentaron en el comité técnico de información, ya se cuenta con una primera versión para ser presentada en una proxima sesión del comité</t>
  </si>
  <si>
    <t>Se realiza propuesta de unificar portales de información a través de un solo acceso en el sitio web del MEN, se gestiona diagramación con Oficina de Comunicaciones</t>
  </si>
  <si>
    <t>Se publicó el informe de gestión en la página del MEN, dentro del período establecido. Por decisión del Despacho, la Audiencia de Rendición de Cuentas se realizará el 20 de abril</t>
  </si>
  <si>
    <t>La estrategia se publicó en la última semana de enero, cumpliendo con lo establecido normativamente.</t>
  </si>
  <si>
    <t>La implementación y el seguimiento iniciaron con la realización de acciones relacionadas con las actividades concordantes con la Audiencia de Rendición de Cuentas</t>
  </si>
  <si>
    <t>Según el cronograma, esta actividad no inicia aun</t>
  </si>
  <si>
    <t xml:space="preserve">En el mes de febrero se revisaron los protocolos de atención de los canales del Ministerio de Educación Nacional
En el mes de marzo se revisaron los protocolos del PNSC, y del DAFP, para realizar comparación con los protocolos de atención del Ministerio
El 23 de marzo junto con la Subdirección de Desarrollo Organizacional se realizaron ajustes al protocolo del Ministerio para ser aprobado y publicado
</t>
  </si>
  <si>
    <t>Se solicitó a las 90 Secretarías de Educación, enviar los protocolos de servicio que utilizan en la entidad, con el objetivo de hacer la respectiva revisión, de igual manera, se realizó una reunión con la Subdirección de Desarrollo Organizacional para analizar los protocolos de otras entidades, entre las que están el CETEX, INSOR, INTENALCO, ITC, MEN, entre otros, para elaborar un protocolo que satisfaga los requerimientos de los usuarios del MEN y de la Secretarías de Educación.
Una vez las Secretarías de Educación envíen los protocolos solicitados, se realizará el análisis de la información recibida para proceder a la elaborar un protocolo estándar que supla los requerimientos de los usuarios de la Secretarías de Educación certificadas.</t>
  </si>
  <si>
    <t>Se realizó un cronograma con las fechas y las Secretarías de Educación  a capacitar en el tema atención al Ciudadano.</t>
  </si>
  <si>
    <t>En espera de iniciar con lo pertinente a la divulgación.</t>
  </si>
  <si>
    <t xml:space="preserve">En el mes de marzo se remitió mediante comunicación interna oficina   a los Viceministerios de Prescolar Básica y Media y el Viceministerio de Educación Superior los resultados de la evaluación del periodo 2016, con el fin de:
Se tenga en cuenta estos resultados y se tomen las medidas necesarias a que haya lugar para fortalecer los servicios que los Viceministerios le brindan a sus clientes directos como son (Secretarias de Educación), y Públicas y Privadas): y a las (IES Públicas y Privadas)
2. Aumentar el nivel de satisfacción de los clientes del Ministerio en 3% pasando del 89% al 92%, meta proyectada en el plan de acción Institucional para el año 2017.
El informe Final de la evaluación e los servicios será entregado en forma magnética a la oficina de control interno disciplinario como evidencia.
</t>
  </si>
  <si>
    <t xml:space="preserve">Se realizó mesa de trabajo con la Subdirectora  Cristina  Miranda, quien manifestó que en ese momento  no se podía a tomar decisiones sobre los nuevos formularios y la diseño de la evaluación  de los servicios  para el año 2017, ya que se debía esperar la  directriz de la  nueva subdirectora . Se tiene programada mesa de trabajo con la Subdirección de desarrollo Organizacional y La UAC, para trabajar esos temas y empezar con el desarrollo de esta actividad </t>
  </si>
  <si>
    <t xml:space="preserve">Semanalmente se realizó comité directivo y crea con la secretaria General, en el cual se mostraron los resultados y actividades de trabajo realizadas semanalmente, y las metas propuestas para la semana siguiente.  
El 27 de marzo se realizó comité con la Ministra y los servidores de la Unidad de Atención al Ciudadano , en el cual se le informo a la señora Ministra sobre los tramites de la UAC, los sistema de información con que se cuenta, los puntos críticos de la atención. el 24 de marzo  se le entrego a la Secretaria General  un reporte de la  gestion documental del Ministerio de los  meses de enero, febrero los 15 primero s dias de marzo.
</t>
  </si>
  <si>
    <t xml:space="preserve">En el mes de enero se  elaboro el borrador y  se  envio  para revison a la  oficina  juridica, durante  el mes de  febrero juridica  hizo la  revision y  efectuo la  retroalimentacion y  envio solicitud de  ajustes.  Se hicieron los  ajustes en  marzo y  volvio a  remitirse  a la oficina de jurídica la solitud de revisión del documento para la reglamentación del trámite de peticiones y finamente  la oficina de jurídica remite documento con los ajustes necesarios para la </t>
  </si>
  <si>
    <t xml:space="preserve">*En el mes de enero se publicaron lso informes correspondientes al último trimestre de 2016 de los derechos de petición de la información y quejas en la página  oficial del Ministerio 
*Durante los meses de enero, febrero se publicaron los informes de registro único de peticiones en la página  oficial del Ministerio 
Se esta terminado el informe de Derechos de petición de información y quejas  correspondiente al primer trimestre de 2017
</t>
  </si>
  <si>
    <t>Durante el primer trimestre de 2017 se capacitaron  77  servidores de diferentes ares del Ministerio sobre los tenas de Política de gestion Documental, Uso y manejo del sistema de gestion documental y por ultimo cultura del servicio.</t>
  </si>
  <si>
    <t>El 13 de marzo se realizó calibración a los canales de atención del Ministerio, y se realizó evaluación  de lo servicios de la empresa tercerizada.  De igual manera  se  hizo la  revision del  correcto funcionamiento de los d emas  canales y  los  usuarios  atendidos por  cada  uno.</t>
  </si>
  <si>
    <t>Se implemento el formulairo  responsive  para la  radicacion  web  y la  radicacion con la plantilla de  word.</t>
  </si>
  <si>
    <t xml:space="preserve">Publicar a través de los medios institucionales informes mensuales de Derechos de Petición, Informe Trimestral de Derechos de Petición de la Información, Informe trimestral de Quejas </t>
  </si>
  <si>
    <t>Efectuar seguimiento y control para el correcto funcionamiento de los canales de atención ciudadana existentes en el Ministerio .</t>
  </si>
  <si>
    <t xml:space="preserve">Durante el primer trimestre de 2017 se obtuvo un promedio total de espera de 08:21 minutos, en comparación con el mismo periodo del año 2016 que fue de 14,10 minutos y aumentado el número de ciudadanos atendidos pasando de 21,547 del año 2016 a 22,058 en el año 2017. Obteniendo una disminuciones 5.89 minutos en la atención de la sala y la prestación de los servicios  </t>
  </si>
  <si>
    <t>Se llevó a cabo el diseño de los procedimnientos de accidentalidad, incidentes, emergencias, brigada, COPASST, Comité de Convivencia, IPEVAR, Enfermedad Laboral, Matriz de indicadores del SGSST, inspecciones planeadas,  programa de contratistas.</t>
  </si>
  <si>
    <t>No se ha podido ejecutar habida cuenta que se está a la espera de la aprobación del documento de divulgación por parte de la Subdirección de Desarrollo Organizacional, a fin de que éste remita a la Subdirección de Talento Humano el informe final para su validación.</t>
  </si>
  <si>
    <t>Se llevo a cabo la implementación del procedimiento de mejora continua con la Dirección de Desarrollo Organizacional generando el documento "Plan de Choque" a través del cual los documentos mencionados en el numeral 1 fueron integrados al SIG.</t>
  </si>
  <si>
    <t>Se llevó a cabo la realización de Pausas Activas teniendo una cobertura de 150 personas.</t>
  </si>
  <si>
    <t>Se llevo a cabo las afiliaciones a ARL asi como el proceso de inducción de personas naturales con contratos de prestación de servicios para un total de 800 contratistas.</t>
  </si>
  <si>
    <t>Se realizaron las pruebas funcionales del aplicativo de evaluación del desempeño laboral para poner en produccion el modulo de concertación de compromisos conforme, lo establece el Acuerdo 565 y el aporte de evidencias.</t>
  </si>
  <si>
    <t xml:space="preserve">Se realizaron nueve (9) los talleres sobre el Acuerdo 565 de 2016, dirigido a los servidores susceptibles de evaluación, informando las diferencias entre el Acuerdo 137 y el 565 y los ajustes en el aplicativo de evaluación del desempeño.
</t>
  </si>
  <si>
    <t>Se encuentra validado, está pendiente la remisión por parte de la Oficina de Tecnología del manual del usuario para ser publicado en los medios masivos del MEN a pesar de los requerimientos efectuados.</t>
  </si>
  <si>
    <t>Se realizaron pruebas funcionales durante los meses de febrero a marzo sobre evaluaciones parciales eventuales, en el aplicativo de evaluación del desempeño, identificando una falla en la puesta en producción que se resuelve el 31/03/2017, durante este tiempo se implementa plan de contingencia para soportar las evaluaciones generadas conforme lo establece la norma.</t>
  </si>
  <si>
    <t>El 25 de enero se inició el envío a las Dependencias involucradas en el proceso de definición de ejes temáticos.</t>
  </si>
  <si>
    <t>Desde el 26/01/2017 se dio inicio a las reuniones con cada una de las Dependencias involucradas en la definición de ejes temáticos, de acuerdo con el cronograma establecido y según consta en las actas correspondientes.</t>
  </si>
  <si>
    <t>La consolidación de los Ejes Temáticos se llevó a cabo hasta la tercera semana del mes de marzo, teniendo en cuenta que se encontraban pendientes 2 dependencias.</t>
  </si>
  <si>
    <t>Los ejes temáticos fueron remitidos a la CNSC mediante radicado 2017-EE-045543 del 15/03/2017, previa revisión por parte de la Secretaría General.</t>
  </si>
  <si>
    <t>El 09/02/2017 se solicitó a la CNSC mediante radicado 2017-EE-024344, solicitud verificación listas de elegibles para la provisión de cargos temporales.
Respuesta recibida mediante radicado 2017-ER-051867 del 10/03/2017, en la que la CNSC informa que no se encuentran listas de elegibles.</t>
  </si>
  <si>
    <t>Para llevar a cabo el proceso de provisión de cargos temporales con servidores de carrera, se debe contar con el acto administrativo correspondiente a la reglamentación del proceso para la provisión de empleos temporales, el cual se encuentra en aprobaciín de la SG.</t>
  </si>
  <si>
    <t>Una vez surtido el proceso de provisión de cargos temporales con servidores de carrera, si aún persisten vacantes, se procederá a abrir convocatoria abierta a la ciudadanía.</t>
  </si>
  <si>
    <t>Como resultado del proceso de provisión de empleos de la planta temporal, se procederá a realizar la vinculación del servidor correspondiente al empleo temporal.</t>
  </si>
  <si>
    <t>El acto administrativo que reglamenta el proceso para la provisión de empleos temporales se proyectó y se remitió para las correspondientes revisiones en talento Humano en la tercera semana del mes de marzo.</t>
  </si>
  <si>
    <t>El acto administrativo que reglamenta el proceso para la provisión de empleos temporales se proyectó y se remitió para firma de Secretaría General en la última semana del mes de marzo, el cual fue devuelto con ajustes el 03/04/2017.
El 05/04/2017 será remitido con los respectivos ajustes.</t>
  </si>
  <si>
    <t>Una vez el acto administrativo cuente con el visto bueno de Secretaría General y la Oficina Asesora Jurídica, será remitido al Despacho de la Ministra para su revisión y firma.</t>
  </si>
  <si>
    <t>Se solicitó a los jefes de las Oficinas Asesoras de Planeación y Finanzas, Comunicaciones y la SDO, la designación de las personas que participarían en las mesas de trabajo.
Se realizó la gestión contractual con el proveedor y se dio inicio a las mesas de trabajo para la definición de los perfiles por nivel jerárquico.</t>
  </si>
  <si>
    <t>Se solicitó mediante oficio No. IE 000883 del 11 de enero de 2017, la asignación de recursos financieros; sin embargo no se dispuso su asignación, por lo que se adoptó como estrategia la divulgación de la plataforma estratégica de la Entidad con el apoyo de las Oficinas Asesoras de Planeación y Finanzas y Comunicaciones y la SDO.</t>
  </si>
  <si>
    <t xml:space="preserve">Se está en etapa de elaboración de la estrategia a través de mesas de trabajo conlas Oficinas Asesoras de Planeación y Finanzas y Comunicaciones y la SDO. </t>
  </si>
  <si>
    <t>Se proyectó el documento PIC y se adoptó mediante Resolución 03553 de 2017.</t>
  </si>
  <si>
    <t>Entre los meses de enero a marzo se coordinaron las actividades con instructores para la programación y ejecución de las jornadas.</t>
  </si>
  <si>
    <t xml:space="preserve">Entre los meses de enero a marzo se convocaron a los servidores y se ejecutaron los cursos o actividades de capacitación, para un total de tres. </t>
  </si>
  <si>
    <t>A Marzo se tuvo una participación media de 84,68%, superando el 82% esperado en el periodo en las tres actividades desarrolladas. 
1- Inducción al MEN: 96%
2- Taller Evaluación del Desempeño Laboral CA y LNR - Evaluación definitiva: 54,05%
3-  Seminario Reforma Tributaria 2016: 100%</t>
  </si>
  <si>
    <t xml:space="preserve">Dentro de las actividades de las cuales se tiene base de datos de participación y asistencia están: 
1. Practica Libre en el gimnasio. 
2. Conferencia:  "Educación para la equidad de género a lo largo de la vida."  
3. Conferencia: "Programación Neurolingüística y arte, enfocada a la equidad de género a lo largo de la vida."
4. Dos celebraciones de conmemoración del dia del contador, dia del camarografo y fotografo.  </t>
  </si>
  <si>
    <t xml:space="preserve">1. Se habilitó la práctica libre en el gimasio.
2. Se expidió la Resolución No. 2064 del 16 de febrero de 2017, que modificó el cambio de horario para los días viernes.
3. Se realizaron dos celebraciones de conmemoración del dia del contador, dia del camarografo y fotografo.
4. Se expidió la Circular No. 9 de fecha 14 de febrero de 2017 para otorgar un día libre remunerado en el mes que el servidor cumple años.
5. Se expidió la Resolución 3554 del 09 de marzo de 2017, por la cual se estimula el uso de la bicicleta como medio de transporte de los servidores del MEN.
6. Se celebraron los días la mujer y el hombre, entregándose unos detalles a cada uno.
</t>
  </si>
  <si>
    <t>Se elaboró el nuevo instrumento de evaluación de satisfacción para las actividades de bienestar, el cual se encuentra en validación de la coordinación del GFCVL.</t>
  </si>
  <si>
    <t xml:space="preserve">Se aplicó la encuesta a las actividades “Educación para la equidad de género a lo largo de la vida" y “Conferencia artística a través de la Programación Neurolingüística y arte, enfocada a la equidad de género”, con una puntuación promedio de 4,54, superando la meta esperada en el periodo. </t>
  </si>
  <si>
    <t>Se proyectaron y publicaron las Circulares No.02; No.04 y No.17; así como la Resolución 1021 de 2017  para la concertacion de objetivos para la vigencia 2017-2018 y para la suscripcion de acuerdos de gestión para la vigencia 2017</t>
  </si>
  <si>
    <t>Se proyectó la Circular No. 17 del 03 de marzo de 2017, a través de la cual se impartió instrucciones a los evaluadores y evaluados con el fin de incluir en los acuerdos de gestión el compromiso de ambiente laboral concertado.</t>
  </si>
  <si>
    <t>Se realizó el seguimiento y documentación del mismo en los meses de febrero y marzo.</t>
  </si>
  <si>
    <t>Se proyectó la Resolución y el Documento Técnico Metodológico con la información remitida por la Oficina de Tecnología y Sistemas mediante oficio N° 2017-IE-014849 del 31 de marzo de 2017. Los documentos se encuentran para aprobación de la Secreteria General.
dichos formatos estan para la firma de la Secretaria General.</t>
  </si>
  <si>
    <t>Se ha realizado el reporte de novedades en el SIGEP con un cumplimiento del 97,2% en vinculación.</t>
  </si>
  <si>
    <t>1. Durante el primer trimestre se ha trabajado en la alimentación del sistema para los submódulos de OM, PA, PT y PE, y en el apoyo a los funcionarios que tienen acceso al mandante de productivo, Fueron aprobados los desarrollos 181, 004, 018, 009, 084, 003 y 002 relacionados en la matriz de desarrollos del proyecto PROA. A la fecha se ha parametrizado los objetos T, ZA, ZB, ZC, ZD, ZE, ZF, ZG, ZH, ZI, ZJ, ZK, ZL y ZM para 213 manuales de funciones. Se han ingresado 22 cadenas generadas por movimientos de la planta de personal. Se tiene en el ambiente de productivo el proceso de candidatos, certificación laboral sencilla, certificados de funciones, infotipo 028 de servicios médicos y proceso de vinculación y desvinculación de servidores. Se está diseñando el plan de capacitación el módulo de PE y se han realizado citaciones a eventos por el módulo.</t>
  </si>
  <si>
    <t>Actividad no iniciada por cuanto depende del proceso de contratación que se adelante por parte de la Oficina de Tecnología y Sistemas del MEN.</t>
  </si>
  <si>
    <t>Las mesas tecnicas fueron ejecutadas al interior del MEN, con MHCP y Asobancaria. La resolucion está proyectada, pero es necesario que las áreas de planeación y monitoreo definan si cumplen con la sugerencia del MHCP sobre la gradualidad en la implementación de  cuentas maestras de gratuidad y las cuentas maestras de prestacion del servicio</t>
  </si>
  <si>
    <t>Se realizó una primera socializaión en el encuentro de secretarios de educación que se llevó a cabo a finales de Marzo a través de la OAPF</t>
  </si>
  <si>
    <t>No aplica para este corte</t>
  </si>
  <si>
    <t>Cumplido</t>
  </si>
  <si>
    <t>Cumplido-Se tienen las actas de los comités disponible para la revisión</t>
  </si>
  <si>
    <t>Cumplido 100%. Entregado el documento de diagnóstico</t>
  </si>
  <si>
    <t>Esta en proceso de revision de distintas áreas del MEN para retroalimentación. Una vez entregado se generarán los cambios y ahí ponerlo a disposición de la alta gerencia para su aprobación</t>
  </si>
  <si>
    <t>El avance es el adecuado, mediante la realización de las mesas de trabajo. El documento está en construcción</t>
  </si>
  <si>
    <t>Se llevó a cabo la primera mesa de trabajo en el marco de un encuentro sectorial. La firma BDO acompañó la socialización y el trabajo sobre las generalidades del NIIF que deben aplicar las ETC´s</t>
  </si>
  <si>
    <t xml:space="preserve">Se han elaborado mensualmente los insumos correspondiemtes de la ejecución presupuestal en cada corte por Area y Rubro para el tablero de control  </t>
  </si>
  <si>
    <t>Se elaboraron las matrices de solicitud y distribución de los recursos correspondiente a los meses de enero, febrero y marzo para las 95 ETC</t>
  </si>
  <si>
    <t>Se elaboraron los informes sobre la ejecución presupuestal y cumplimiento de metas financieras de las entidades adscritas</t>
  </si>
  <si>
    <t>Se distribuyó los recursos del SGP mediante el Documento de Distribución SGP 14 – 2017</t>
  </si>
  <si>
    <t>Se elaboró y registro en el SIIF el anteproyecto de presupuesto de funcionamiento e inversión para la vigencia 2018</t>
  </si>
  <si>
    <t>Esta actividad se gestioná dando cumplimiento a la programación enviada por la Subdirección Desarrollo Sectorial Viceministerio Educación Superior; la cual se proyecta para Abril.
Se gestionó ante MinHacienda la solicitud certificación recursos CREE para la financiación educacion superior</t>
  </si>
  <si>
    <t xml:space="preserve">Ficha técnica diseñada para la distribución bolsa recursos Educación Superior </t>
  </si>
  <si>
    <t>Revisión de distribución de vigencias anteriores a los municipios productores y beneficiarios de los recursos alimentación.  En proceso de elaboración de la distribución de recursos del CONPES 151</t>
  </si>
  <si>
    <t>Se tiene un borrador de resolución que reglamenta la implementación de las cuentas maestras para manejar los recursos del SGP Educación.</t>
  </si>
  <si>
    <t xml:space="preserve">Se han generado los respecti9vos informes </t>
  </si>
  <si>
    <t>Se trabaja en el tablero de seguimiento, se formuló la metodología de cálculo de semáforos y se elaboró el insumo para contratar un ingeniero que desarrolle de la sistematización del seguimiento.</t>
  </si>
  <si>
    <t>El desarrollo por parte de la OTSI, para la inclusión de los indicadores del PND dentro del SSP, se encuentra en etapa de producción, quedando pendiente las etapas de prueba de escritorio implementación y validación en funcionamiento.</t>
  </si>
  <si>
    <t>Se revisaron y aprobaron las cadenas de valor de los 33 proyectos del MEN</t>
  </si>
  <si>
    <t>Se actualizaron las fichas de los 33 proyectos del MEN</t>
  </si>
  <si>
    <t>Se brindo acompañamiento y asesoría a los líderes y profesionales, en la formulación y seguimiento de los 33 proyectos del MEN</t>
  </si>
  <si>
    <t>Se identificaron los 114 controles del SPI y se dio inicio a la implementación de los mismos. Para esto, se desarrolló una matriz de seguimiento de la madurez del sistema.</t>
  </si>
  <si>
    <t>Se realizó la documentación del SST: Matriz de roles y responsabilidades, Procedimiento registro, reporte e investigación de incidentes, accidentes de trabajo, Procedimiento reporte Enfermedad Laboral, Procedimiento condiciones de salud y perfil sociodemografico de la población, Procedimiento Gestión del cambio, Procedimiento de capacitaciones, Procedimiento Comunicaciones del SIG, Procedimiemto Control Documental, Plan de comunicaciones, Guía de Contratistas, Plan anual de trabajo, Procedimiento de Matriz legal, Procedimiento de planeación integral, Procedimiento de COPASST, Procedimiento de Comité de convivencia, Procedimiento de identificación de peligro, valoración de riesgos y determinación de controles y Plan de emergencias, Procedimietno Mediciones ambientales, Procedimiento para la determinación del ausentismo laboral, Procedimiento apra la inducción y reinducción; con sus respectivos formatos, documentos soportes.</t>
  </si>
  <si>
    <t>Se identificaron las propuestas a ser validadas con los líderes de procesos para iniciar su implementación. Adicionalmente, se continúa trabajando en la construcción de la propuesta de optimización del proceso de comunicaciones (Brief).</t>
  </si>
  <si>
    <t>Se elaboró el plan de asistencia técnica diferencial para las Entidades Adscritas y Vinculadas, el cual fue presentado a cada entidad y se establecieron acuerdos de operación entre las partes.</t>
  </si>
  <si>
    <t xml:space="preserve">Se prestó Asistencia Técnica a las Entidades Adscritas y Vinculadas -EAV acorde al Plan previsto y además se apoyó a las entidades en los temas referidos al reporte del FUARG mediante correo electrónico, videollamadas y llamadas telefónicas y de forma presencial. </t>
  </si>
  <si>
    <t>Se inició la elaboración de la propuesta de agenda para el primer taller de planeación y gestión a fin de construir protocolos sectoriales con las entidades adscritas y vinculadas.</t>
  </si>
  <si>
    <t>Durante el primer trimestre de 2017, se llevó control de saldos de los CDP'S correspondientes a tiquetes aéreos, así mismo se envió información a las diferentes dependencias del Ministerio.</t>
  </si>
  <si>
    <t>Durante el primer trimestre de 2017, se recibieron y tramitaron un total de 1,021 legalizaciones de comisiones realizadas por seervidorfes de las diferentes dependecnias del Ministerio.</t>
  </si>
  <si>
    <t>Durante el primer trimestre de 2017, se han realizado reuniones en las cuales se realizó revisión del procedimiento actual del proceso de comisiones nacionales e internacionales y se ha entregado la información requerida.</t>
  </si>
  <si>
    <t>Se realizaron las 12 actividades programadas del primer trimestre según el cronograma establecido, las cuales son: Solicitar certificación de calidad de la gasolina, Seguimiento al contrato de reciclaje, documentación y soportes de obligaciones, Seguimiento al contrato de residuos peligrosos, documentación y soportes de obligaciones, Seguimiento a la generación de residuos de reciclaje, Seguimiento a la generación de residuos peligrosos, Mantenimiento Planta de energía, Seguimiento consumo de agua, Seguimiento consumo de energía, Seguimiento y análisis del consumo de papel por dependencia, Mantenimiento hidrosanitario, Seguimiento al contrato de mantenimiento de carros, Cambio de grifería de acuerdo a las necesidades en los baños del MEN.
De igual manera se realizó la convocatoria, inducción y asignación por pisos de los  17 facilitadores ambientales  inscritos que apoyaran las actividades ambientales que se realizan en el MEN.</t>
  </si>
  <si>
    <t>Se verifico el registro correspondiente en los indicadores del SIG de consumos de energía, agua, papel y residuos en los meses de enero, febrero, se presentó el informe de consumo y valores correspondientes a enero y febrero la informacion correspondiente al mes de marzo esta el proceso la cula se presentara a mediados de abril.</t>
  </si>
  <si>
    <t>Se realizó el diagnóstico del estado de los trámites en donde se identificó la encesidad de actualizar el plan de racionalización; el cual fue actulizado (se incorporó las acciones de racionalización definidas en el plan de acción institucional al plan de acción de racionalización) conforme los lineamientos del Departamento adminsitrativo de la Función Pública.</t>
  </si>
  <si>
    <t>En el mes de febero se realizó mesa de trabajo en el cual la oficina de tecnología informo, que no era posible continuar con el desarrollo para la implementación del tramite de legalizaciones en línea, a causa de la firma digital , ya que se debía hacer una reconstrucción de todo el desarrollo afectado hasta la fecha y formular nuevamente un cronograma de trabajo en el cual se incluyera los nuevos puntos de la firma digital.</t>
  </si>
  <si>
    <t>El 27 de febrero se establencen nuevas actividades a realizar en el sistema de legalizaicones los cuales se fijan para se entregadas en el mes de abril</t>
  </si>
  <si>
    <t xml:space="preserve">• El 16 de enero se envía comunicación interna oficial a la Subdirección de Talento Humano, soltando la asignación de practicantes para la Unidad de Atención al Ciudadano.
• El 30 de enero la Subdirección de Talento Humano envía mediante comunicación interna oficial la respuesta en la cual informan que se pondrán en contacto con las instituciones de educación superior para realizar convenios y verificar disponibilidad de practicantes en las carreras de archivística y bibliotecología.
• El 24 de marzo la Subdirección de Talento Humano envía mediante comunicación interna oficial, solicitando el objeto del convenio, para el practicante y las funciones que desempeñaría en la Unidad de atención al ciudadano. Esta actividad esta compatida con la Subdireccion de Talento Humano.
</t>
  </si>
  <si>
    <t>* Para realizar el ANS se estan  realizando las siguientes actividades previamente.                                                 *Inventario de la cantidad de carpetas  de las resoluciones y actas de posesion  del MEN *Consolidacion de imágenes por carpeta en un PDF                                     *  Reconociemiento Optico de Caractares-OCR                                 *Identificacion de acuerdo al inventario</t>
  </si>
  <si>
    <t>En el mes de febrero se solicitaron cotizaciones, se realizo estudio de mercado. En el mes de marzo se realizo el insumo para contratacion.</t>
  </si>
  <si>
    <t>* Para realizar el ANS se estan  realizando las siguientes actividades previamente.                                            
     *Inventario de la cantidad de carpetas  de las resoluciones y actas de posesion  del MEN *Consolidacion de imágenes por carpeta en un PDF                                     *  Reconociemiento Optico de Caractares-OCR                                 *Identificacion de acuerdo al inventario</t>
  </si>
  <si>
    <t xml:space="preserve">Durante el mes de enero se realizaron reuniones sobre la revisión de los casos de uso del sistema SIGAA, con la fábrica de software, la dirección de calidad de educación superior. Enel  mes  de neero la  fabrica no entrego  al  Ministeiro  los  casos  de prueba por e sta  razon el proyecto  se  retrazo  y no  se logro  tener el 100%  en  el mes de  marzo.
En el mes de febrero se realizó reunión para tratar el catálogo de requerimientos Fase II - Actos administrativos SIGGA 
En el mes de marzo se inician sesiones de prueba sobre el sistema de notificaciones SIGAA
El 22 de de marzo se realizo presentaciòn del incremento 2-SIGAA
Se  esparan los a justes de vla  fabrica  para realizar pruebas. 
</t>
  </si>
  <si>
    <t>Durante el primer semestre se adelantó en la revisión de los estudios técnicos de cargas de trabajo y propuesta de planta de 18 dependencias de la estructura propuesta para el Ministerio por parte de la firma PAH.</t>
  </si>
  <si>
    <t>Categorización y Priorización Sistemas de Información.
Socialización con Líderes técnicos del resultado de la Categorización de los Sistemas de Información.</t>
  </si>
  <si>
    <t>Se reporta avance en los siguientes frentes:
1. Proyecto Fabrica de Software para Sistemas de Información (Proceso publicado en contratos.gov.co).
2. Tabla de Clasificaciones del Ministerio (referenciales, constantes) de los sistemas de Información del Servicio Educativo, se encuentra definida en los Comites Técnicos de Información (OAPF).</t>
  </si>
  <si>
    <t>Inicia en mayo, con los resultados de las dos anteriores</t>
  </si>
  <si>
    <t>Inicia en Julio con el resultado de las tres anteriores.</t>
  </si>
  <si>
    <t>*En los meses de febrero y marzo se enviaron copmunicaciones para enviar al pregonero para socializar el PGD.                                                                                                                                                              *En el mes de marzo se envio programacion para capcitaciones a traves de la Subdirección de Talento Humano.</t>
  </si>
  <si>
    <t>En el mes de febrero se soliictaron cotizaciones, se realizo estudio de mercado. En el mes de marzo se realizo el insumo para contratacion.</t>
  </si>
  <si>
    <t>Se realizo estudio de mercado , y el insumode contratacion .</t>
  </si>
  <si>
    <t xml:space="preserve"> En el primer trimestre de 2017, se adelantó la revisión bibliográfica de prácticas de construcción de mapas de conocimiento, y además se gestionaron y sostuvieron reuniones con CINTEL, Corona y el DANE, a fin de conocer los procesos y esquemas empleados, para unificar criterios que permitan establecer las características, alcances y prioridades en la elaboración del mapa de conocimiento del Ministerio, que servirá de insumo para la priorización de los programas de aprendizaje organizacional que se implementarán en la Escuela Corporativa. Del mismo modo, se avanzó en la identificación y contacto de posibles aliados (Universidad del Valle, Universidad de los Andes, Universidad Autónoma de Bucaramanga) para la estructuración e implementación de los programas de aprendizaje organizacional y en la elaboración de un documento base para la solicitud de propuestas a las entidades mencionadas.</t>
  </si>
  <si>
    <t>Durante el primer trimestre se concertó y realizó reunión con el administrador del sitio de la Oficina de Planeación y Finanzas y de la Subdirección de Desarrollo Organizacional. Además, se revisó el diseño de la versión preliminar del formulario de seguimiento para los Equipos CREA 2017 a disponerse en la comunidad de coordinadores. Se realizó reunión con la Oficina de Comunicaciones -OAC- y la Oficina de Tecnología y Sistemas de Información -OTSI- para la revisión de los requerimientos solicitados en el documento “Propuesta de ajustes a la interfaz gráfica de la intranet del MEN” para determinar los espacios en los que van a disponerse los sitios de las dependencias. Se elaboró el documento de políticas de administración y uso de la intranet y de los sitios.</t>
  </si>
  <si>
    <t>Entrega y comunicación a los dueños de los procesos del estado de las acciones del plan de mejoramiento</t>
  </si>
  <si>
    <t>Se organizó y realizó el primer encuentro con la Ministra, el cual fue desarrollado el día 13 de febrero en el que se presentaron los principales retos e hitos del plan institucional.
La Subdirección de Desarrollo Organizacional mediante el comunicado 2017IE014298 del 30 de marzo de 2017, informa a la Oficina de Planeación y Finanzas, que frente al hito "Desarrollar 11 espacios de diálogo y encuentro directo con la Ministra y los Viceministros", propone eliminarlo de su plan de acción, debido a que la Oficina Asesora de Comunicaciones liderará y gestionará los espacios de diálogo y encuentro con la Ministra; situación que fue revisada en reuniones conjuntas entre las áreas.</t>
  </si>
  <si>
    <t>Stella Quiñonez</t>
  </si>
  <si>
    <t>Se formuló el Plan Anticorrupción y de Atención al Ciudadano de acuerdo a lo establecido en la Ley 1712 de 2014 y Ley 1474 de 2011.</t>
  </si>
  <si>
    <t>Remitir a la Oficina Asesora de Comunicaciones los proyectos normativos de contenido general revisados por la OAJ  que requieren consulta a la ciudadanía</t>
  </si>
  <si>
    <t>Revisar los ajustes a los proyectos normativos que realicen las áreas misionales del MEN, como consecuencia de las observaciones realizadas  por la ciudadania</t>
  </si>
  <si>
    <t>Número de proyectos normativos de contenido general expedidos/ Número de proyectos normativos de contenido general publicados</t>
  </si>
  <si>
    <t>EL proceso de Contratación del MEN se soporta en el Sistema de Información NEON en el cuál se elabora el PAA y es la herramienta que permite su consolidación.</t>
  </si>
  <si>
    <t xml:space="preserve">El PAA de adquisiciones es elaborado por cada dependencia ejecutora de presupuesto entre finales de Diciembre de la vigencia anterior y el 30 de enero fecha máxima cuando se publica por primera vez en el SECOP después de ser revisado en comité de Contratación.
Con corte a 30 de Marzo se identificaron en el PAA un total de 1084 acciones programadas de las cuales se habían finalizado un total de 849 lo que representa un 78,32% de planes de adquisiciones con contrato al finalizar el Primer trimestre de la vigencia 2017. . Lo anterior evidencia cumplimiento de este indicador.
</t>
  </si>
  <si>
    <t>Semanalmente la Subdirección de Contratación realiza seguimiento al PAA y se presenta informes semanales de su seguimiento.</t>
  </si>
  <si>
    <t xml:space="preserve">El PAA del MEN se actualiza con regularidad en el SECOP, mensualmente y cada vez que se requiera actualizar para la apertura de un nuevo proceso de selección. </t>
  </si>
  <si>
    <t>ANALISIS 2DO TRIMESTRE 2017</t>
  </si>
  <si>
    <t>Gloria Rocio Pereira Oviedo</t>
  </si>
  <si>
    <t>Helga Milena Hernández Reyes</t>
  </si>
  <si>
    <t>JUNIO
Se empieza el cargue de las bases de Prosperidad Social en el servidor de BD, se realizan procesos de calidad de nombres y apellidos, se generan los fonéticos y se alistan los procedimientos para los cruces que permitan identificar la población por fuera del sistema en conjunto con otras bases externas y cruzando con las bases que administra el MEN del año 2016.
MAYO
Se gestionan y obtienen las bases de datos de Más Familias en Acción y UNIDOS. A partir de esta información se está generando el primer ejercicio de identificación de niñas, niños y jovenes poir fuera del sistema
ABRIL
Se ha gestionado con Prosperidad Social para recibir las bases de datos que administran y se solicitó que se incluya la fecha de actualización del registro (de ser posible). Esto es importante debido a que la actualización de dichas bases de datos se realiza en campo y en muchas ocaciones, se hace verificación de documentos.  De igual manera se ha adelantado el cruce del Registro Único de Víctimas con la matrícula preliminar del año 2016</t>
  </si>
  <si>
    <t xml:space="preserve">JUNIO
Con la matrícula correspondiente al corte de mayo de 2017 se aplicaron las cinco reglas de calidad para identificar insconsistencias (duplicados, estudiantes con incosnsitencias en grados, los que no cruzaron con registradurias, e inconsistencias de en la edad).
MAYO
Se mapean las clasificaciones definidas en Comité de información tanto de Educación Preescolar, Básica y Media como de Educación Superior en los diferentes sistemas de información para validar el nivel de estandarización entre sistemas.
También se envia la solicitud de cruce a la Registraduría Nacional con CORDIS 2017-EE-083502
ABRIL
Con la matrícula correspondiente al corte de marzo de 2017 se identificaron los registros nuevos del cruce de 2016 para solicitar nuevo cruce por documento y los que no cruzaron con RNEC para solicitar nuevo cruce por nombres, apellidos y fecha de nacimiento. </t>
  </si>
  <si>
    <t xml:space="preserve">JUNIO
Se empieza el cargue de las bases de programas de Gobierno Nacional, se programan procesos de calidad a los nombres y apellidos y se generan los fonéticos para proceder con los cruces con las bases administradas por el MEN para identificar la población estudiantil que se encuentra en programas sociales del gobierno.
MAYO
Se han solicitado las bases a las entidades que manejan programas sociales para realizar los cruces con EPBM, se está diseñando la estrategia para la respectiva identificación.
ABRIL
Se alistaron las bases de datos de SIMAT 2013 y 2012, se está cruzando con las bases imputadas y estructurando el resultado para poder almacenar la totalidad de registros.  Se han cargado las bases de SNIES 2008 a 2015, generando los fonéticos y se está  generando un procedimiento para mejorar la calidad de los nombres y apellidos que presentan caracteres especiales debidos a la codificación, para los cuales no se generan los fonéticos correctamente.
</t>
  </si>
  <si>
    <t xml:space="preserve">JUNIO
Se presentan las fichas ajustadas al comité técnico de información del 22 de junio, las cuales son socializadas y aprobadas. Se entregan los 6 indicadores propuestos.
MAYO
Se acogen las observaciones recibidas en el comité técnico de información de educación preescolar, básica y media y se inicia la documentación de las respectivas fichas
ABRIL
Una vez se presentó en el comité técnico de información (21 de marzo de 2017) la propuesta de indicadores de permanencia y continuidad en ciclos de adultos y se recogieron las observaciones por parte de la Subdirección de Permanencia. Estas observaciones se están incluyendo en la documentación que se trabaja sobre los indicadores.
</t>
  </si>
  <si>
    <t xml:space="preserve">JUNIO
Inicia la fase de cargue de información, por parte de todas las áreas involucradas según los líneamientos de la Oficina Asesora de Planeación y en la nueva Herramienta de Cargue. 
MAYO
Se desarrolla una nueva herramienta para cargue de indicadores estrategicos del sector, esta herramienta se unifica con el BI ORACLE para que a futuro los indicadores sean alimentados directamente desde el BI. En este mes se afinan los requerimientos funcionales y se realizan diferentes pruebas
ABRIL:
Se ha avanzado en la revisión de los siguientes indicadores en la plataforma BI Oracle:
23           MATRICULA TOTAL EN EDUCACIÓN PREESCOLAR, BÁSICA Y MEDIA 
32           MATRÍCULA DE ESTUDIANTES EN ESCUELAS NORMALISTAS
</t>
  </si>
  <si>
    <t xml:space="preserve">JUNIO
Si inicia con la claificación de perfiles y la conexión a la Base de Datos. 
MAYO
Se ajusto el protocolo de acceso de acuerdo a las observaciones de la Oficina Jurídica y se incluyo dentro de la política de divulgación , e avanzo en el proceso de anonimización de las bases 2015 y 2016 de SIMAT que seran cargadas para consulta de los investigadores
ABRIL:
El protocolo de acceso a investigadores a los microdatos de la información estadística del MEN se envió a la oficina jurídica para concepto,  quienes realizaron observaciones y se está realizando los ajustes correspondientes. Igualmente se está en la elaboración de los formatos anexos al protocolo.
</t>
  </si>
  <si>
    <t xml:space="preserve">JUNIO
En el mes de junio se presenta en el Comité de Desarrollo Administrativo la política de divulgación para su implementación en el Sistema Integrado de Gestión SIG.
MAYO
Se presenta la política de difusión de información estadística en el Comité Técnico de Información de EPBM el 24 de mayo y el 26 de mayo en el Comité Técnico de Información de ES siendo aprobado en ambas instancias. 
ABRIL
Se realizaron los ajustes a la primera versión del documento con observaciones de diferentes funcionarios de la Oficina de Planeación y esta versión ajustada será presentada en el próximo comité de información a desarrollarse en el mes de mayo.
</t>
  </si>
  <si>
    <t>JUNIO
Se viene trabajando en el ajustes de contenidos y se presento para comentarios en la reunión de coordinadores de la Oficina Asesora de Planeación.
MAYO
En el mes de mayo se continuo trabajando con la Oficina de Comunicaciones en el ajuste de la página web donde se presentaran las estadisticas del sector
ABRIL
En el mes de abril se adelantaron acciones y se enviaron propuestas a la oficina de comunicaciones, sobre la organización y contenidos para la página web que agrupa diferentes portales de información y estadísticas, tanto del MEN como de otras entidades, para que los usuarios puedan acceder a diferentes datos desde el Ministerio. Se presentará el avance de la página a el comité de la oficina de planeación y en el comité de información</t>
  </si>
  <si>
    <t>(JUNIO) Se realizó el informe de gestión en el mes de enero y fue publicado en el portal Web del MEN http://www.mineducacion.gov.co/1759/w3-propertyvalue-55326.html</t>
  </si>
  <si>
    <t xml:space="preserve">(JUNIO)  Durante el mes de marzo y hasta el 18 de abril de 2017, se habilitó de un acceso en la página web del Ministerio, a través del cual la ciudadanía accedió al Informe de Gestión 2016, el cual se dispuso como un medio interactivo para facilitar la comunicación con el Ministerio.
De otra parte, mediante el mismo instrumento, se interrogó a la ciudadanía, sobre los temas de preferencia a tratar en la posterior Audiencia de Rendición de Cuentas.
En este espacio la comunidad educativa tuvo la oportunidad de formular sus interrogantes a la gestión desarrollada en la vigencia anterior. Este se encontró habilitado hasta el 18 de abril en el mismo espacio y se accedía a través del enlace http://rencuentas.mineducacion.gov.co/
Este medio fue comunicado a la ciudadanía a través de redes sociales y la misma página web del MEN. No obstante, no se recibieron consultas por parte de la comunidad educativa.
</t>
  </si>
  <si>
    <t xml:space="preserve">(JUNIO)  Con el fin de propiciar más espacios de diálogo con la comunidad, el 20 de abril de 2017 se desarrolló el evento denominado Audiencia Pública de Rendición de Cuentas, aentre las 9:00 am. y las 10:30 am, en los estudios de RTVC. 
Durante este evento se presentaron los resultados, avances y metas cumplidas en la vigencia 2016 a través de los programas, estrategias y proyectos desarrollados por el Ministerio de Educación Nacional en Educación Preescolar, Básica y Media, Educación Superior, Fortalecimiento de la gestión territorial y contratación pública, entre otros.
El certamen de Rendición de Cuentas se realizó en los estudios de Radio Televisión de Colombia - RTVC, contando con la asistencia de 220 personas. Se transmitió por el Canal Institucional y los Canales Regionales; TeleCaribe, Canal TOR, TeleAntioquia y TelePacífico. Igualmente se publicó en You Tube y se puede ver en  https://www.youtube.com/watch?v=vRqjK2_vJGM </t>
  </si>
  <si>
    <t>(JUNIO)  El documento fue elaborado y publicado en el mes de enero en la página web http://www.mineducacion.gov.co/1759/w3-article-349495.html</t>
  </si>
  <si>
    <t xml:space="preserve">(JUNIO)  Se han atendido los requerimientos de información y actualización presentados por la SDO, para el desarrollo de la estrategia de rendición de cuentas. </t>
  </si>
  <si>
    <t xml:space="preserve">Se realizo  y remitio  el protocolo de atención para las secretarias de educacion certificacas, </t>
  </si>
  <si>
    <t>se esta haciendo la rervision del presupuesto de acuerdo al simulador presentado por el acuerdo marco colombia compra eficiente con el fin de poder establecer los recursos que se asignaran a dicha actividad</t>
  </si>
  <si>
    <t xml:space="preserve">Se revisaron los formularios para aplicar las encuestras de satisfacciónn por parte de los Viceminsiterios de Pres colar, básica y media´y de Educación Superior, el vice minsiterio remitio formularios con alguas correcciones las cuales se encuentran en proceso de aporbacion, el Viceministerio de Educación Superior no remitio comentarios ni correcciones para este formato, al igual que la Subdirección de Desarrollo Orgalizacional </t>
  </si>
  <si>
    <t>Se inicio con la contratacion de la persona encargada de realizar las encuentras en la Unidad de Atención al Ciudadano</t>
  </si>
  <si>
    <t>En el mes de junio se realizo prsentacion al comité directivo del resporte de oportunidad del Ministerio, para que la ministra nocozca el estado actual y el mayor volumen que se presenta en las quejas y e estado de las respustas por cada dependencia.</t>
  </si>
  <si>
    <t>Se remitieron  dos comunicaciones a la oficina de asesora de juridca solictando la aprobaicón de la reglamentación de peticiones y PQRS verbales.</t>
  </si>
  <si>
    <t>Se publicaron en la pagina Web del Ministerio los informes de Quejas y resporte de Derechos de Petición.</t>
  </si>
  <si>
    <t>En el mes de mayo se capacitaron 412 servidores del Ministerio en cultura del servicio y las politicas del Gestión Documental.cumpliendo el 100% de la actividad sin embargo se continua con las capacitaciones proyectadas</t>
  </si>
  <si>
    <t>Se actualizó y publico el directorio telefonico del Ministerio, tambien ser realizaron calibraciones del canal telefonico del Ministerio y el Chat con el fin de mantener  con seguimineto del los canales con que cuenta le Ministerio.</t>
  </si>
  <si>
    <t>se continua trabajando en capacitar y sensibilizar a los servidores del Ministerio de las nuevas aplicaciones del Sistema de Gestión documental y su correcto funcionamiento.</t>
  </si>
  <si>
    <t>Se realizó seguimiento semanalmente a los indicadores reportados por la plataforma Digiturno, con el fin de verificar el cumplimiento de las metas establecidas, adicionalmente se realizó seguimiento a los procesos con el fin de detectar falencia, y de eta manera realizar planes de choque y reforzamiento para mejorar y disminuir los tiempos . en las horas de mayor volumen ser reforzó con personal que no atiende ventanillas para dar mayor agilidad en los tramites.</t>
  </si>
  <si>
    <t xml:space="preserve">Se reportó a la supervisora del contrato de correspondencia Magda Milena Moreno, a través de correo electrónico los indicadores de la ventanilla 1 en la cual se recibe
la correspondencia que ingresa al Ministerio.
 Se adelantó la evaluación de desempeño para personal que atiende las demás ventanillas, se observó un comportamiento muy positivo en cuanto la mejora en los tiempos de atención
 </t>
  </si>
  <si>
    <t>Se diseñaron los siguientes procesos : 
1. Paquete de Emergencias (COE, hoja de vida brigadistas, matriz de dotación coordinadores de evacuación,)
2. Condiciones de Salud 
3. Matriz de indicadores de accidentalidad, incidentes y enfermedades laborales</t>
  </si>
  <si>
    <t xml:space="preserve">Se dio inicio a la divulgacion a través del Pregonero, Carteleras virtuales, micro sitio del COPASST y de SGSST,  del Plan Avanzado de la Entidad: Inscripciones al Programa de Riesgo Cardiovascular y Plan de Seguridad Vial, </t>
  </si>
  <si>
    <t>Se implementó y se cumplió el "Plan de Choque" a través del cual se dispuso el diseño y adopción de los procedimientos del SGSST con el fin de contar a partir de su ejecución con el seguimiento oportuno a los indicadores.</t>
  </si>
  <si>
    <t>Se implementó el programa de vigilancia de riesgo biomecánico a través de la realizacion de pausas activas, contando con la participacion de 707 colaboradores a 31 de mayo de 2017.
Se implementó la Ruta de Atención Integtal a pacientes con riesgo cardiobascular o con antecedentes de este tipo, por lo que se cuenta con atencion de  enfermería dos veces por semana.</t>
  </si>
  <si>
    <t>Se implemeó el programa de binevenida al Contratista de prestacion de servicios y las afiliaciones  a ARL para un total de 972 Contratista.</t>
  </si>
  <si>
    <t>Se pone en productivo el modulo de fijación de compromisos para los servidores con nombramiento provisional y aquellos que desempeñan un empleo temporal</t>
  </si>
  <si>
    <r>
      <t xml:space="preserve">
</t>
    </r>
    <r>
      <rPr>
        <sz val="8"/>
        <rFont val="Arial"/>
        <family val="2"/>
      </rPr>
      <t>Durante el mes de mayo se realizaron los talleres programados para el mes de junio</t>
    </r>
    <r>
      <rPr>
        <sz val="8"/>
        <color rgb="FFFF0000"/>
        <rFont val="Arial"/>
        <family val="2"/>
      </rPr>
      <t xml:space="preserve">
</t>
    </r>
  </si>
  <si>
    <t>Se pone en productivo la fase de seguimiento y planes de mejoramiento individual para los servidores de C.A. y de LNR.</t>
  </si>
  <si>
    <t>Hito ya cumplido</t>
  </si>
  <si>
    <t>El 06 de junio de 2017 mediante oficio No. 095267 e solicitó a la CNSC listas de elegibles para la provisión de los empleos vacantes de la planta temporal del MEN.</t>
  </si>
  <si>
    <t>Se proyectó la convocatoria interna para proveer los empleos para revisión y aprobación de la SG; sin embargo se está a la espera de la respuesta por parte de la CNSC.</t>
  </si>
  <si>
    <t>En caso de que no existan listas de elegibles y sesurta el proceso de provisión de cargos temporales con servidores de carrera, si aún persisten vacantes, se procederá a abrir convocatoria abierta a la ciudadanía; sin embargo en la actualidad se está implementando el procedimiento y su correspondiente ficha para incluirla en el SIG.</t>
  </si>
  <si>
    <t>El acto administrativo que reglamenta el proceso para la provisión de empleos temporales se proyectó y se remitió para firma de Secretaría General en la última semana del mes de marzo, el cual fue devuelto con ajustes el 03/04/2017.
El 05/04/2017 será remitido con los respectivos ajustes, se solicitó por parte de la SG replantear el procedimiento. En consecuencia se proyectó el proceso de convocatoria interna y ficha técnica del procedimiento para incluisión en el SIG.</t>
  </si>
  <si>
    <t>En razón a que a la fecha no se ha aprobado el proyecto, el mismo no ha sido publicado.</t>
  </si>
  <si>
    <t>Se elaboró y aplicó el  instrumento de medición entre los días  06 al 14 de junio con los niveles: Asesor, coordinadores de grupos internos de trabajo, profesional, técnico y asistencial.</t>
  </si>
  <si>
    <t>La STH está gestionando con la Subdirección de Gestión Financiera la fomalización de los recursos asignados por 330,000,000 .</t>
  </si>
  <si>
    <t xml:space="preserve">Se realizó mesa de trabajo con la Subdirección de Desarrollo Organizacional para definir los temas y la metodología de la propuesta de reinducción a presentarse ante la Secretaría General. </t>
  </si>
  <si>
    <t>En el mes de junio se coordinaron las jornadas  de capacitación con las otra dependencias en los temas: Atención al ciudadano; Sistema de Gestión Documental para Administradoras del Sistema; Taller de trámites y Caracterízación de usuarios. Así mismo se llevó a cabo la capacitación en Delitos Contra la Administración Pública y Responsabilidades del Ejercicio de la Función Pública con apoyo de la ESAP y se realizó la Inducción a la Entidad.</t>
  </si>
  <si>
    <t xml:space="preserve">En el mes de Junio se convocaron a los servidores para asistir a las diferentes jornadas de capacitación, a través  de los correos electrónicos y por designación de los jefes de las dependencias. </t>
  </si>
  <si>
    <t>Durante el mes de junio se tuvo una participación media de 93,92%, superando el 82% esperado en el periodo.</t>
  </si>
  <si>
    <t>Se convocaron inscripciones y se obtuvo participación en las actiividades:
*Día Nacional del Servidor Público.
*Vacaciones Recreativas de Junio.
*Entrenamientos en natación, voleibol
*Torneos de futbol 8; 
*Gimnasio institucional
*Reconocimiento a las profesiones: Abogados.
* Día libre por cumpleaños
*Respuesta a solicitudes de los servidores para la flexibilización de horario laboral.
*Permisos y comisiones de estudio.
*Feria de Turismo y comedia; entretenimiento, banca; seguros y  canasta familiar.</t>
  </si>
  <si>
    <t>Se obtuvo una participación de 164 servidores de planta participando en mínimo 3 actividades del Sistema de Estímulos de la Entidad en el mes, Superando la meta de 40 personas estimadas para el trimestre.</t>
  </si>
  <si>
    <t xml:space="preserve">Se realizaron las evaluaciones de satisfacción para medir las actividades: Torneo de bolos y Feria de Sevicios Surtimax, Entrenamiento Natación; Gimnasio Institucional y Día Nacional del servidor público; con un resultado promedio de 4,1, logrando superar la meta el trimestre de 4,0 puntos. </t>
  </si>
  <si>
    <t xml:space="preserve">
En el mes de junio se recibieron 150 concertaciones de compromiso de los servidores de C.A. y de LNR, provisionales y tempórales, en las cuales se incluye el compromiso de ambiente laboral.</t>
  </si>
  <si>
    <t>Se ha realizado el seguimiento a los diecisiete (17) gerentes públicos que deben radicar sus acuerdos de Gestión en la Subdireccion de Talento Humano durante el mes de junio. A la fecha, 15 de ellos ya lo radicaron y a los 2 pendientes se les requirió por medio de correo electrónico. 
También se espera la radicación de los acuerdos de gestión de 6 gerentes públicos, que aún se encuentran dentro del término establecido de cuatro meses para su concertación.</t>
  </si>
  <si>
    <t>Se realiza la convocatoria para que los servidores interesados en participar en la prueba piloto de teletrabajo se inscriban a partir del 27 de junio de 2017 y se cerrará el 7 de julio de 2017.</t>
  </si>
  <si>
    <t>Se abrió la convocatoria el 27 de junio de 2017, la cual estará disponible hasta el 7 de julio de 2017, para recibir las postulaciones de participación en la prueba piloto. Se han recibido 62 inscripciones hasta el momento.</t>
  </si>
  <si>
    <t xml:space="preserve">La prueba piloto de teletrabajo se implementó con la expedición de la Resolución N° 07083 del 10 de abril de 2017, durante el mes  de junio se lanzó la estrategia y se abrieron las inscripcoiones, una vez se cierre la convocatoria se realizará el filtro de cumplimiento de requisitos y se iniciará el proceso de revisión de viabilidad conforme al manual de funciones, se realizarán las visitas domiciliarias a los pre-seleccionados para definir el numero de participantes en la prueba piloto. </t>
  </si>
  <si>
    <t>Se realizó reunión del Comité de Teletrabajo el 21 de junio de 2017, en la que se efectuó seguimiento al avance de la prueba piloto y  se definieron los criterios para la convocatoria de teletrabajo.</t>
  </si>
  <si>
    <t>Se ha realizado el reporte de novedades de ingreso, retiro, encargo, comisiones  en el SIGEP con un cumplimiento del 96,6%.</t>
  </si>
  <si>
    <t>En el mes de junio de 2017  se realizaron las siguientes actividades:
1.       Validación de la planta de personal de servidores a 28/06/2017, incluyendo movimientos que generan con cadenas.
2.       Citación a eventos por el sistema.
3.       Procesos de candidatos a productivo por el grupo de Selección y Vinculación.
4.       Se comenzó a validar la información del infotipo Histórico Organizacional que contiene la historia anterior a entrada en vigencia de SAP para los servidores
5.       Se han reportado por medio del aplicativo a la consultoría diez (10) incidentes que fueron solucionados por la consultoría
6.       Se terminó de ingresar los manuales de funciones de los cargos de planta y planta temporal del Ministerio.
7.      Se realizó el procesamiento, cargue y validación de los conceptos salariales, no salariales y prestacionales que son insumo para las certificaciones de funciones de los meses de enero a junio de 2017.
8.      Se realizó el aumento de salarios en SAP.
9.      Se actualizó el tipo de vacantes de los cargos (temporal o definitiva) con corte a junio de 2017.
10.   Se realizó una modificación al reporte de vacantes.</t>
  </si>
  <si>
    <t>Gloria Rocío Pereira Oviedo</t>
  </si>
  <si>
    <t>Durante el mes de junio no se implementaron más controles debido a que no se cuenta con personal calificado para la tarea.</t>
  </si>
  <si>
    <t>Se elevó para la aprobación del Comité de Desarrollo Administrativo la política general de seguridad de la inforamción, la cual se encuentra incluida en el Manual del SIG.</t>
  </si>
  <si>
    <t xml:space="preserve">A la fecha se han elaborado dos </t>
  </si>
  <si>
    <t>Optimizar y/o modelar 3 procedimientos del MEN</t>
  </si>
  <si>
    <t>Se avanzó en la identificación de los aspectos a optimizar en los procedimientos priorizados.</t>
  </si>
  <si>
    <t>Se prestó Asistencia Técnica a las Entidades Adscritas y Vinculadas -EAV acorde al Plan previsto y en los temas relacionados al FUARG mediante correo electrónico, videollamadas y llamadas telefónicas y de forma presencial. De  forma especial, se apoyó la actualización de los manuales de funciones del INSOR para la presentación del concuros de méritos.</t>
  </si>
  <si>
    <t>Se cuenta con la propuesta de plan de asistencia técnica ajustado el cual será presentado a las EAV en el segundo encuentro del sector educativo a desarrollarse los días 18 y 19 de julio de 2017.</t>
  </si>
  <si>
    <t>Se cuenta con la propuesta inicial para la integración de los sistemas de gestión para ser validado en el mes de julio.</t>
  </si>
  <si>
    <t>Rediseñar el plan de asistencia técnica</t>
  </si>
  <si>
    <t xml:space="preserve">Racionalizar 2 trámites Criticos del MEN </t>
  </si>
  <si>
    <t>Se genera una versión ajustada del plan de racionalización de trámites el cual fue publicado en el SUIT y se documentó las accioes asociadas a los trámites de convalidaciones de ES.</t>
  </si>
  <si>
    <t xml:space="preserve">Se ha avanzado en el desarrollo de las acciones establecidas para el cumplimiento del plan de racionalización de trámites. Adicionalmente, se vieve trabajando en el ajuste a la Resolución que establece como un nuevo trámite el reconocimiento del intérpretes en Lengua de Señas Colombiana - LSC, la cual se revisó de forma conjunta entre el DAFP, INSOR y MEN. </t>
  </si>
  <si>
    <t xml:space="preserve">Este tramite  es de la subdireción de Talento Humano se realizo el ajste y solo sera reportado el seguimiento por esta dependencia </t>
  </si>
  <si>
    <t>Validar y realizar ajustes factibles a la estructura organizacional interna de las 5  áreas del MEN priorizadas</t>
  </si>
  <si>
    <t>Áreas con ajustes factibles en su estructura organizacional interna validados</t>
  </si>
  <si>
    <r>
      <rPr>
        <b/>
        <sz val="9"/>
        <rFont val="Arial"/>
        <family val="2"/>
      </rPr>
      <t>Implementar ajustes factibles:</t>
    </r>
    <r>
      <rPr>
        <sz val="9"/>
        <rFont val="Arial"/>
        <family val="2"/>
      </rPr>
      <t xml:space="preserve">
- Realizar la distribución de la Planta de empleos global
-Actualizar y unificar la resolución de los grupos internos de trabajo</t>
    </r>
  </si>
  <si>
    <r>
      <rPr>
        <b/>
        <sz val="9"/>
        <rFont val="Arial"/>
        <family val="2"/>
      </rPr>
      <t>Cuantificar los costos asociados al impacto de modificación de estructura y planta</t>
    </r>
    <r>
      <rPr>
        <sz val="9"/>
        <rFont val="Arial"/>
        <family val="2"/>
      </rPr>
      <t>: 
- Análisis de costos de acuerdo con los cargos propuestos en el Estudio de cargas de trabajo.</t>
    </r>
  </si>
  <si>
    <r>
      <rPr>
        <b/>
        <sz val="9"/>
        <rFont val="Arial"/>
        <family val="2"/>
      </rPr>
      <t>Gestionar los cambios de estructura del MEN (a nivel de Decreto) que no impliquen recursos:</t>
    </r>
    <r>
      <rPr>
        <sz val="9"/>
        <rFont val="Arial"/>
        <family val="2"/>
      </rPr>
      <t xml:space="preserve">
- Identificar los ajustes a la estructura que san factibles de realizar</t>
    </r>
  </si>
  <si>
    <t>A la fecha, se viene trabajando en la propuesta de ajuste a la Subdirección de Apoyo a la Gestión de las IES la cual cuenta ya con una primera propuesta de conformación de grupos internos de trabajo, La Subdirección de Desarrollo Organizacional, la Oficina Asesora de Planeación y Finanzas, Oficina Asesora Jurídica y la Subdirección de Cobertura de Primera Infancia.</t>
  </si>
  <si>
    <t>Se reporta avance en los siguientes frentes:
1. Proyecto Fabrica de Software para Sistemas de Información (Proceso publicado en contratos.gov.co).
2. Tabla de Clasificaciones del Ministerio (referenciales, constantes) de los sistemas de Información del Servicio Educativo, se encuentra definida en los Comites Técnicos de Información (OAPF).
3. Roadmap Sistemas de Infromación.</t>
  </si>
  <si>
    <t>Se tiene plan de trabajo para Iniciar el RoadMap por medio de un contrato de prestación de servicios Profesionales. Formalizado el Plan de Trabajo.</t>
  </si>
  <si>
    <t>Inicia el 01/07/2017 con base en el resultado de las tres actividades anteriores.</t>
  </si>
  <si>
    <t>Durante el mes de  junio se continúo con las capacitaciones  a  los servidores del Ministerio reforzando el uso adecuado  del SGD  y el buen uso de las políticas documentales con que cuenta el Ministerio.  Se aprobaron por el comité directivo del Ministerio  las tablas de  documental y fueron enviadas al Archivo General de la Nación.</t>
  </si>
  <si>
    <t>Se realializaron nuevos ajustes a las fichas tecnicas por parte de la Subdirección de Desarrollo Organizacional y Gestión Documental. Se programo mesa de trabajo con estas dos aresa para la revision y aprobacion con el fin de inicar la nueva divulgación.</t>
  </si>
  <si>
    <t>Para el mes de  junio  se está radicando  la  totalidad de las comunicaciones que ingresan  diariamente al Ministerio.
Se procedió a ajustar la ficha técnica de acuerdo a las correcciones encontradas con la Subdirección de Desarrollo Organizacional y el Grupo de Gestión Documental, se realizó mesa de trabajo para el proceso de aprobación.</t>
  </si>
  <si>
    <t>En el  mes de junio se se firmo contrato 1021 de 2017, el cual comenzo su ejecucion el dia 12 de junio.</t>
  </si>
  <si>
    <t>Escuela Corporativa con 3 programas de aprendizaje organizacional diseñados</t>
  </si>
  <si>
    <t>Diseñar y producir 3 programas de aprendizaje organizacional</t>
  </si>
  <si>
    <t>Pilotear un programa de aprendizaje organizacional con un grupo de colaboradores</t>
  </si>
  <si>
    <r>
      <t xml:space="preserve">Acompañar el ajuste y actualización de </t>
    </r>
    <r>
      <rPr>
        <sz val="9"/>
        <color rgb="FFFF0000"/>
        <rFont val="Arial"/>
        <family val="2"/>
      </rPr>
      <t>15</t>
    </r>
    <r>
      <rPr>
        <sz val="9"/>
        <rFont val="Arial"/>
        <family val="2"/>
      </rPr>
      <t xml:space="preserve"> sitios y comunidades en la intranet</t>
    </r>
  </si>
  <si>
    <t>A partir del taller piloto realizado en el mes de mayo, se ajustó la metodología y la presentación para los talleres con las áreas misionales. Con base en las directrices impartidas por la Subdirectora de Desarrollo Organizacional, se analizaron las funciones del Ministerio, contempladas en el Decreto 5012 de 2009, por lo que se agruparon y priorizaron en 4 categorías para la realización de los talleres de construcción del Mapa de Conocimiento.
Se priorizaron las dependencias para realizar las invitaciones con los profesionales de la SDO y se realizaron tres talleres de construcción del mapa de conocimiento con representantes de las áreas del Viceministerio de Educación Preescolar, Básica y Media y del Viceministerio de Educación Superior. Los talleres se realizaron así:
1. Taller Mapa de Conocimiento – Función: Formulación de Política – Viceministerio de Educación Preescolar, Básica y Media. Realizado el 21/06/2017
2. Taller Mapa de Conocimiento – Funciones: Formulación de Política, Implementación de Política, Aseguramiento, Inspección, Vigilancia y Control – Viceministerio de Educación Superior. Realizado el 22/06/2017
3. Taller Mapa de Conocimiento – Función: Implementación de Política – Viceministerio de Educación Preescolar, Básica y Media. Realizado el 28/06/2017
Además se dispusó la encuesta APP con conceptos clave relacionados con: Datos, Información y Conocimiento para su presentación en los Talleres de gestión del conocimiento https://www.menti.com/ - Código: 373548
Se avanzó en prubeas preliminares para la publicación general de los mapas de conocimiento en la intranet https://intranetmen.mineducacion.gov.co/comunidades/sdo/SitePages/Validaciones.aspx</t>
  </si>
  <si>
    <t>Durante el mes de junio se adelantaron las siguientes actividades:
1. Se actualizó el documento de las políticas de administración y uso del servicio la Intranet, teniendo en cuenta las consideraciones de la Oficina de Tecnología y Sistemas de Información -OTYSI. 
2. Se elaboró propuesta preliminar de la estrategia para promover el uso y apropiación de la intranet, con la intención de dar a conocer los ajustes realizados en las secciones y movilizar el uso de la información y el conocimiento existente en el Ministerio.
3. Se elaboró versión preliminar del plan de mejoramiento de la intranet para que los colaboradores puedan compartir, interactuar y visualizar contenidos en formatos más atractivos.
5. Se elaboró el primer reporte de visitas a la intranet trimestrales identificando los usuarios que han iniciado al menos una sesión y el número de páginas visitadas durante el período del 15 de marzo al 14 de junio de 2017.
Se realizó actualización de las secciones de la intranet y se dispusieron contenidos en las diferentes secciones, para mejorar la usabilidad y navegabilidad de la misma, así:
1. Comunidades - https://intranetmen.mineducacion.gov.co/ComunidadesDePractica - Se eliminó el acceso directo de la comunidad de Multiplicadores y se movió el sitio de Fondo de Empleados de Ministerio de Educación Nacional - FEMEN a Comunidades, así mismo se realizó modificación del menú lateral (Navegación).
2. Sitios de las dependencias del Ministerio de Educación -https://intranetmen.mineducacion.gov.co/Sitios/ - Se eliminó el acceso directo del sitio Fondo de Empleados de Ministerio de Educación Nacional – FEMEN.
3. Mesa de ayuda -https://intranetmen.mineducacion.gov.co/Mesa de ayuda/ - Se modificó el diseño de la sección y creación de menú lateral con cada una de las mesas de ayuda.
4. Subsitio Equipos Inspiradores - https://intranetmen.mineducacion.gov.co/comunidades/sdo/EquipoInspirador/. Creación del subsitio Equipos Inspiradores dentro del sitio de la dependencia de la Subdirección de Desarrollo Organizacional.
5. Actualización de la encuesta. Seguimientos Equipos Inspiradores - http://encuestas.mineducacion.gov.co/limesurvey/index.php/681158?lang=es
Actualización y modificación de la encuesta eliminando y agregando nuevos ítems, formatos de preguntas e información de los equipos inspiradores por cada dependencia.
Se concertó y realizó capacitación a los siguientes administradores de sitios o comunidades:
*. Oficina Asesora Jurídica – Arelix Zamary Martínez.
*. Fondo de Empleados de Ministerio de Educación Nacional – Gloria Amanda Pérez y Yaneth Mora Fonseca.
*. Subdirección de Gestión Administrativa – Carlos A. Rey.
*. Subdirección de Fortalecimiento Institucional – Héctor Humberto Hernandez.
*. Subdirección de Fomento de Competencias – Claudia Pedraza y Camila Gómez Afanador. 
Se brindó soporte técnico funcional a los administradores de los sitios y comunidades en la intranet según solicitudes así:
1. Equipo delegados de la Ministra o Equipo Consejos Superiores y Directivos - https://intranetmen.mineducacion.gov.co/comunidades/ecsd/ 
Por solicitud de la administradora del sitio Martha Liliana Díaz se realiza instructivo para la creación y actualización de listas en SharePoint para la sección de Delegaciones de las IES.
2. Asignación de los usuarios administradores de los sitios o subsitios de las dependencias
*. Camila Gomez Afanador – Subdirección de Fomento de Competencias.
*. Carlos Andrés Rey – Subdirección de Gestión Administrativa.
*. Héctor Humberto Hernandez – Subdirección de Fortalecimiento de Competencias.
*. Ana María Cardona – Comunidad de Vida Saludable.
Se realizó gestión con las despendencias del Ministerio en cuanto a:
1. Versión Móvil de la intranet -https://intranetmen.mineducacion.gov.co/
Después de la revisión y configuración realizada por el operador INFOTIC, no es posible tener una versión de la intranet que se adapte a la pantalla de los dispositivos móviles.
2. Intranet – Subdirección de Gestión Financiera (Comisiones) - https://intranetmen.mineducacion.gov.co/comunidades/sgf/COMISIONES/Forms/AllItems.aspx 
Mesa de ayuda SOL151295. Se gestionó nuevamente con la Oficina de Tecnología y Sistemas de Información OTYSI la indexación de la Biblioteca de documentos – Comisiones para la indexación en un tiempo máximo de 1 hora, por las necesidades presentadas por la dependencia en visualizar la información rápidamente en la intranet.
3. Comunidad – Entidades Adscritas y Vinculadas -http://aprende.colombiaaprende.edu.co/es/comunidades-de-práctica/lista-de-comunidades/entidades-adscritas-y-vinculadas. Se gestionó con el Portal el acceso adecuado a la comunidad, por lo cual se indicó al responsable de la configuración apropiada para la visualización de la comunidad en el listado de las Comunidades de práctica.</t>
  </si>
  <si>
    <t xml:space="preserve">Consolidar 20 Equipos  en todos los niveles del MEN (Directivo, Viceministerios- Secretaria General, Direcciones, Subdirecciones, Coordinadores) </t>
  </si>
  <si>
    <t xml:space="preserve">Equipos Inspiradores dinamizados en todos los niveles del MEN </t>
  </si>
  <si>
    <t xml:space="preserve">Implementar 25 planes de mejoramiento de ambiente laboral en  las dependencias del Ministerio </t>
  </si>
  <si>
    <t>Efectuar seguimiento  mensual de los Planes de Acción de Ambiente Laboral por dependencia</t>
  </si>
  <si>
    <t xml:space="preserve">Durante el mes de junio, se efectuó seguimiento a las siguientes 26 dependencias:
1. Subdirección de Fomento de Competencias
2. Unidad de Atención al Ciudadano
3. Oficina Asesora de Control Interno
4. Subdirección de Contratación
5. Oficina de Tecnología y SI
6. Subdirección de Aseguramiento de la Calidad
7. Subdirección de Recursos Humanos del Sector Educativo
8. Subdirección de Inspección y Vigilancia
9. Oficina de Cooperación y Asuntos Internacionales
10. Oficina Asesora de Comunicaciones
11. Oficina Asesora Jurídica
12. Oficina Asesora de Planeación y Finanzas
13. Programa Todos a Aprender
14. Oficina Asesora de Innovación
15. Subdirección de Apoyo a la Gestión de las IES
16. Subdirección de Talento Humano
17. Subdirección de Apoyo a las IES
18. Subdirección de Fortalecimiento Institucional
19. Subdirección de Gestión Financiera
20. Subdirección de Monitoreo y Control
21. Subdirección de Acceso
22. Subdirección de Cobertura de Primera infancia
23. Subdirección de Calidad de Primera Infancia
24. Dirección de Primera Infancia
25. Subdirección de Permanencia
26. Subdirección de Desarrollo Organizacional
</t>
  </si>
  <si>
    <t>Durante el mes de junio, se realizó el alistamiento necesario para el desarrollo de las conferencias de comunicación asertiva. Adicionalmente, se trabajó con la Oficina Asesora de Comunicaciones en la construcción de la campaña comunicativa, para que los colaboradores del MEN conozcan las fechas y temáticas de las conferencias. Se creó un formulario en línea para la inscripción de los colaboradores a las conferencias. La primera conferencia está programada para el 12 de julio.</t>
  </si>
  <si>
    <r>
      <t>Desarrollar</t>
    </r>
    <r>
      <rPr>
        <b/>
        <sz val="9"/>
        <rFont val="Arial"/>
        <family val="2"/>
      </rPr>
      <t xml:space="preserve"> 5 </t>
    </r>
    <r>
      <rPr>
        <sz val="9"/>
        <rFont val="Arial"/>
        <family val="2"/>
      </rPr>
      <t>conferencias de comunicación asertiva, empática y significativa para  los colaboradores del MEN</t>
    </r>
  </si>
  <si>
    <t xml:space="preserve">Se realizó el 9 de junio la tercera sesión de coaching grupal de directivos con la Secretaria General, Viceministros, Jefes de Oficinas, Asesores y Directores, en la misma se pofundizó en la definición de valores y competencias del Modelo de liderazgo y participaron 21 directivos.
Además se organizó y llevó a cabo la primera sesión de Coaching para subdirectores el 15 de junio y se contó con la participación de 13 Subdirectores. Así mismo de desarrolló la segunda sesión de Coaching para subdirectores el 29 de junio, en la cual participaron 11 Subdirectores. 
</t>
  </si>
  <si>
    <t>Se actualizó la cotización por parte de ICONTEC sobre la  capacitación para auditores internos en  Sistemas Integrados de Gestión HSEQ. (NTC ISO 9001:2015,
NTC ISO 14001: 2015 y NTC OHSAS 18001: 2007, Riesgos y Auditorías Combinadas al Sistema de Gestión Integrado)  con una intensidad de 64 horas. Se está coordinando su realización con la Subd. de Talento Humano.
Se inició la preparación de la apacitación a los Jefes de OCI de la entidades adscritas y vinculadas sobre novedades del Decreto 648 de 2017, en materia de Control Interno.</t>
  </si>
  <si>
    <t xml:space="preserve">El Programa Anual de Auditorías fue aprobado por el Comité Institucional de Control Interno
Se encuentran en ejecución las auditorías especiales a "Crédito Externo y Donaciones"  y Almacén e Inventarios" </t>
  </si>
  <si>
    <t>Se realizó seguimiento a los planes de mejoramiento producto de las diferentes fuentes de evaluación con corte a marzo 31 de 2017.
Se asesoró en el análisis de causas para la formulación de planes de mejoramiento a los siguientes macroprocesos:
Gestión de Comunicaciones,Gestión del Talento Humano, Gestión Jurídica, Gestión de Tecnología y Gestión Documental</t>
  </si>
  <si>
    <t xml:space="preserve">Cumplido y entregado </t>
  </si>
  <si>
    <t>La resolucion fue firmada por la ministra el 30 de Junio.</t>
  </si>
  <si>
    <t>Se socializó el borrador de resolución al público en general y a las partes interesadas para su revisión y comentarios. Se construyò la estrategia para implementar el proceso de implementación.</t>
  </si>
  <si>
    <t xml:space="preserve">Se elaboró el informe de ejecución presupuestal con corte a 31 de junio de 2017 para el tablero de control  </t>
  </si>
  <si>
    <t xml:space="preserve">Se elaboraron las matrices de solicitud y distribución de los recursos correspondiente a los meses de abril y mayo para las 95 ETC </t>
  </si>
  <si>
    <t>Se realizaron diferentes escenarios de proyección de nómina para distribución SGP complemento a la población atendida</t>
  </si>
  <si>
    <t>Este Hito ya finalizó</t>
  </si>
  <si>
    <t>Se está gestionando el acto administrativo sobre distribución de los recursos de votaciones para las Universidades</t>
  </si>
  <si>
    <t xml:space="preserve">Mediante resolución No.10702 del 25 de mayo se efectuó el giro correspondiente al CONPES 151 sobre alimentación escolar a  149  Entidades Territoriales.
Este hito ya finalizó.    </t>
  </si>
  <si>
    <t>Resolución en despacho para firma de la Ministra</t>
  </si>
  <si>
    <t>(JUNIO)  Se consolidó la base con corte a mayo cruzando las bases de SSP, SIIF y SUIFP. Se viene remitiendo un correo mensual con el estado de los proyectos en los sistemas SSP y SPI a los directivos</t>
  </si>
  <si>
    <t>(JUNIO)  Se realizaron los ajustes solicitados por las áreas a los planes de acción. De otra parte, se continua avanzando en el insumo definitivo para el desarrollo del Tablero de Seguimiento. Se cuenta con recursos para dichos desarrollos.</t>
  </si>
  <si>
    <t>(JUNIO)  Se solicita cambio en el nombre de esta actividad, considerando que el reporte de indicadores de PND se hará a través del desarrollo de Software que adelanta el grupo de Información.</t>
  </si>
  <si>
    <t>(JUNIO)  En el mes de enero y febrero se adelantó el ajuste de los proyectos de inversión a decreto de liquidación. Toda la información queda registrada en OneDrive - mineducacion.gov.co\GP\Proyectos\Programación\2017</t>
  </si>
  <si>
    <t>(JUNIO)  En el mes de enero y febrero se adelantó el ajuste de los proyectos de inversión a decreto de liquidación. Toda la información queda registrada en suifp.dnp.gov.co</t>
  </si>
  <si>
    <t>(JUNIO)  Se emitió una circular para orientar el ejercicio de programación 2018. Posteriormente se hizo una revisión de cada uno de los proyectos en términos de metas, indicadores, actividades y solicitud de recursos.</t>
  </si>
  <si>
    <t>(JUNIO)  Se revisaron cada una de las cadenas de valor del MEN y esta información queda en OneDrive - mineducacion.gov.co\GP\Proyectos\Programación\2018\1. SOLICITADOS</t>
  </si>
  <si>
    <t>(JUNIO)  Se registraron las fichas del MEN en el sistema SUIFP. Algunas de ellas quedaron con registro de previo concepto, por lo que se deberá subsanar esta información a lo largo del año</t>
  </si>
  <si>
    <t>(JUNIO)  Si bien no se pidió incorporar lineamientos de posconflicto en los proyectos, se generó una identificación de los recursos solicitados para 2018 con esa destinación. Este ejercicio fue expuesto a MHCP y DNP en el comité sectorial de Marco de Gasto de Mediano Plazo. La información queda disponible en OneDrive - mineducacion.gov.co\GP\Proyectos\Programación\2018\1. SOLICITADOS\COMITÉ SECTORIAL MGMP 2018-2021</t>
  </si>
  <si>
    <t xml:space="preserve">El PAA de adquisiciones es elaborado por cada dependencia ejecutora de presupuesto entre finales de Diciembre de la vigencia anterior y el 30 de enero fecha máxima cuando se publica por primera vez en el SECOP después de ser revisado en comité de Contratación.
Con corte a 30 de Junio se identificaron en el PAA un total de 1200 acciones programadas de las cuales se habían finalizado un total de 1067 lo que representa un 88,92% de planes de adquisiciones con contrato al finalizar el segundo trimestre de la vigencia 2017. Lo anterior evidencia cumplimiento de este indicador.
</t>
  </si>
  <si>
    <t>El indicador de la actividad se considera al 100% debido a que fue entregado la version del Manual de Politica, pero se considera que éste puede tener modificaciones derivadas del mismo proceso previo de implementacion. Por esta razón,  la firma del Manual se realizaría hacia el el final del año.</t>
  </si>
  <si>
    <t>El documento sobre el impacto en sistemas de información fue entregado y socializado a las áreas pertinentes, para incluirlos en los requerimientos de las segundas fases de sistemas de informaciòn como SAP, Neon</t>
  </si>
  <si>
    <t>Las mesas de trabajo se realizarán de acuerdo con el cronograma replanteado a nivel contractual</t>
  </si>
  <si>
    <t>Se procederá a coordinar la segunda mesa de trabajo trimestral</t>
  </si>
  <si>
    <t xml:space="preserve">Reactivar la estrategia de reuniones internas de Equipos </t>
  </si>
  <si>
    <r>
      <t xml:space="preserve">Elaborar </t>
    </r>
    <r>
      <rPr>
        <b/>
        <sz val="9"/>
        <rFont val="Arial"/>
        <family val="2"/>
      </rPr>
      <t>6</t>
    </r>
    <r>
      <rPr>
        <sz val="9"/>
        <rFont val="Arial"/>
        <family val="2"/>
      </rPr>
      <t xml:space="preserve"> Informes de seguimiento de los equipos  para Comité Directivo</t>
    </r>
  </si>
  <si>
    <r>
      <t>Realizar</t>
    </r>
    <r>
      <rPr>
        <b/>
        <sz val="9"/>
        <rFont val="Arial"/>
        <family val="2"/>
      </rPr>
      <t xml:space="preserve"> 8</t>
    </r>
    <r>
      <rPr>
        <sz val="9"/>
        <rFont val="Arial"/>
        <family val="2"/>
      </rPr>
      <t xml:space="preserve"> Encuentros con coordinadores para fortalecimiento de habilidades de liderazgo y dinamización  de los equipos  que lideran</t>
    </r>
  </si>
  <si>
    <t>se realizaron mesas de trabajo con tecnología y se realizó actualización del cronograma para la actualización de la firma digital, adicionalmente se realizaron pruebas con los navegadores existentes</t>
  </si>
  <si>
    <t>Se aprueba los casos de uso del control de cambio para los requerimientos de "Compulsar Copia" y "adjuntar Acta Administrativo en correo electrónico", este control de cambio esta para ser entregado por parte de la fábrica de software el día 15 de julio de 2017</t>
  </si>
  <si>
    <t>La funcionalidad de SIGAA fase 1 ya fue aprobada por parte la Unidad de Atención al Ciudadano, sin embrago se deben ejecutar pruebas de los controles de cambios que se entreguen el día 15 de julio de 2017.</t>
  </si>
  <si>
    <t>Se realiza plan de divulgación con las dependencias que generan Actos Administrativos y se realiza seguimiento a la a implementación de los formatos.</t>
  </si>
  <si>
    <t xml:space="preserve">Se realiza socialización de SIGAA fase 1 y requerimientos base de SIGAA fase 2 con la fábrica de Software con el fin de conocer el alcance del proyecto.
Se crea plan de trabajo con el grupo de la Unidad de Atención al Ciudadano y la Oficina de Tecnología para el levantamiento de Requerimientos de descripción de Alto Nivel.
</t>
  </si>
  <si>
    <t xml:space="preserve">Queremos promover el mensaje de la Ministra de acercamiento con los colaboradores, por eso estos encuentros resultan de gran importancia para todos. Por lo anterior, propiciamos el momento de acuerdo con la agenda que nos permita la Ministra y los Viceministros.
Se planea el primer encuentro con los viceministros, de una forma diferente, más pedagógica, entretenida y participativa. Se implementará en el mes de julio.
</t>
  </si>
  <si>
    <t>Adriana Vivas Rosero</t>
  </si>
  <si>
    <t xml:space="preserve">En el mes de junio de 2017, se llevó control de saldos de los CDP'S correspondientes a tiquetes aéreos, así mismo se envió información a las diferentes dependencias del Ministerio </t>
  </si>
  <si>
    <t>Durante el mes de junio de 2017 la Subdirección de Gestión Administrativa recibió y tramitó un total de 467 legalizaciones de comisiones radicadas por los servidores de las diferentes dependencias del Ministerio.</t>
  </si>
  <si>
    <t xml:space="preserve">En el mes de junio de 2017, se llevó a cabo la presentación del alcance del sistema SIIF Nación para el proceso de comisione realizada en el Mnisterio de Hacienda, dado que el Ministerio de Educación se encuentra dentro del "Plan Piloto" para dar inicio al proceso a través de dicho aplicativo. </t>
  </si>
  <si>
    <t xml:space="preserve">Durante el mes de junio de 2017 la Subdirección de Gestión Administrativa tramitó un total de 127 modificaciones y cancelaciones de comisiones según solicitudes recibidas por las  diferentes dependencias del Ministerio, arrojando los siguientes resultados: Un total de 71 modificaciones de las cuales 23 corresponden a contratistas y 48 a servidores de planta; un total de 56 comisiones canceladas/derogadas de las cuales 29 corresponden a contratistas y 27 a servidores de planta. </t>
  </si>
  <si>
    <t>Se realizaron las actividades programadas en Junio  reportes de consumos resmas, rotocopias, generacion de residuos reciclabes y peligrosos, consumos y pagos de agua y luz. Trabajo con los facilitadores ambientales en la semana ambiental el fortelecimiendo los temas de ahorro de agua, energia y gestion integral de residuos. 
En recolección de puntos ecologicos  se obtuvo un total de 4.918,8 kgrs de residuos, de los cuales 2.846,9 kgrs., son residuos sólidos aprovechables.
El día 14 de JUNIO se programa y se realiza entrega del reciclaje a la empresa contratada por el Ministerio dejando registro de las cantidades entregadas, se realiza brigada de aseo y desinfección del chut con el personal del servicio de aseo del turno de la jornada de la mañana.</t>
  </si>
  <si>
    <t>Se verifico el registro correspondiente en los indicadores del SIG de consumos de energía, agua, papel y residuos del mes de junio, se presentó el informe de consumo y valores correspondiente al mes de junio de servicios publicos.</t>
  </si>
  <si>
    <t>Divulgar los resultados de valoración  de Ambiente Laboral por dependencia</t>
  </si>
  <si>
    <t xml:space="preserve">Realizar Coaching individual a 30 directivos para fortalecer capacidades de liderazgo </t>
  </si>
  <si>
    <t>Se ha desarrollado el Plan Anticorrupción conforme a lo programado para la vigencia. Se publicó la versión 2 del mismo ajustando componentes para hacerlo mas pertinente a la ciudadanía.</t>
  </si>
  <si>
    <t>ANALISIS 3ER TRIMESTRE 2017</t>
  </si>
  <si>
    <t>Se presento la información correpondiente al seguimiento de c/u de los componentes con corte a Agosto de 2017</t>
  </si>
  <si>
    <t>Esta actividad depende de cruces con entidades externas como Registraduría y Ministerio de Salud para conocer la correcta identificación en las bases de datos de estudiantes en los diferentes niveles educativos. En el caso de Minsalud se han presentado algunos atrasos debido a que esta entidad tiene actualmente un proceso de migración de datacenter pero en reunión del 28 de septiembre ellos se comprometen a adelantar el cruce de los registros faltantes y entregarlos a finales de octubre.
SEPTIEMBRE
Se analizan las bases de datos entregadas por Ministerio de Salud, se identifican temas que deben ser aclarados por esta entidad, se realiza reunión el 28 de septiembre dónde se aclaran las dudas y se logra gestionar la entrega del cruce con los registros faltantes en la última semana de octubre
AGOSTO
Ministerio de Salud entrego un cruce parcial (4 millones de registros de 23 millones) con el cual se analizarán los indicadores con los cuales se identificará la calidad del registro de estudiantes en los diferentes sistemas de información. DEbido al volumen de información enviado a Minsalud, ellos han manifestado que se requiere un mayor tiempo en el procesamiento lo que genero un rezago en el mes de agosto.
JULIO
Continuamos con la validación de inconsistencias apoyadas con las bases de datos entregadas por la Registraduria y Min Salud</t>
  </si>
  <si>
    <t xml:space="preserve">SEPTIEMBRE
Se generan las consultas a partir de la base maestra de personas, se realiza análisis de información, se realiza propuesta de diseño, y se identifican las variables a incorporar en el reporte
AGOSTO
Se presentaron resultados preliminares a UARIV, Prosperidad Social e ICBF para que a partir de la maestra de personas se pudiera utilizar como herramienta para la busqueda activa de población por fuera del sistema. A partir de este ejercicio se empezará a diseñar el reporte desde el mes de septiembre para educación preescolar, básica y media
JULIO
Se inician prebas con las las bases de Víctimas y SISBEN en el servidor de BD, se ajustan procedimientos para los cruces producto de las pruebas realizadas, estos ajusten están enfocados permitir identificar la población por fuera del sistema al cruzar las bases externas con las administradas por el MEN del año 2016.
</t>
  </si>
  <si>
    <t>SEPTIEMBRE
Se generan las consultas a partir de la base maestra de personas, se realiza análisis de información, se realiza propuesta de diseño, y se identifican las variables a incorporar en el reporte
AGOSTO
Se presentaron resultados preliminares a UARIV, Prosperidad Social e ICBF para que a partir de la maestra de personas se pudiera utilizar como herramienta para la busqueda activa de población por fuera del sistema. A partir de este ejercicio se empezará a diseñar el reporte desde el mes de septiembre
JULIO
Se realizan pruebas de cruces entre la base SIMAT y las bases de Víctimas y SISBEN de la vigencia 2016, se ajustan los procedimientos almacenados de cruces que permitirán identificar la población estudiantil que se encuentra en programas sociales del gobierno, empezando por los dos mencionados.</t>
  </si>
  <si>
    <t xml:space="preserve">Si bien ya se construyeron y socializaron los indicadores de adultos en el comité de información de educación preescolar, básica y media, se encuentra en proceso de realizar los ajustes solicitados y documentarlos para dar por terminada la actividad.
SEPTIEMBRE
Se realizaron los ajustes solicitados en comités de información y se documentaron las fichas, en el mes de octubre se empezaran a construir las series
AGOSTO 
Se validaron resultados de deserción, aprobación, reprobación y repitencia y se documentaron las fichas. En el mes de septiembre se terminara de validar resultados de transito entre niveles y permanencia en el sistema educatico, en el mes de octubre se empezará a construir las series.
JULIO
Se actualizan los indicadores para el año 2016, se evaluan otras propuestas de indicadores y se empíeza a elaborar los formatos para la difusión y entrega de los mismos.
</t>
  </si>
  <si>
    <t xml:space="preserve">SEPTIEMBRE
Se continua documentando las fichas faltantes, Jornada Única, Alfabeetización y corte mensual de matrícula. Se esta ajustando las bases para el primer cargue de los indicadores de primera infancia. 
AGOSTO
Se documentaron 100 fichas que se cargaron en REPORTATE, se cargó matrícula 2010 a 2014, cobertura bruta y neta en EPBM desde el año 2005, se mejoró la macro para ajustar según configuración regional del sistema operativo.
JULIO
Se continua con el cargue de indicadoresconcluyendo la primera fase (Reportate). Se adelanta la construcción de fichas de indicadores.
</t>
  </si>
  <si>
    <t xml:space="preserve">Debido a los múltiples filtros que se deben realizar, en el mes de septiembre ya se terminaron las validaciones para el protocolo de consulta en sala en el MEN y se envió para observaciones de la oficina jurídica. Los filtros adicionales implementados buscan asegurar la confidencialidad y seguridad de los datos.
SEPTIEMBRE
Se consolida el protocolo de consulta de información en instalaciones del MEN y se remite para concepto a la oficina jurídica
AGOSTO
El protocolo para uso de investigadores en el MEN se está ajustando para pedir aval de la oficina jurídica y se cargaron las bases MEN (SIMAT, SNIES) para el año 2016 en el servidor.
JULIO
Se evalua la base de datos para la conexión quedando pendiente las variables a anoniminizar o a desidentificadas a manejar
</t>
  </si>
  <si>
    <t xml:space="preserve">SEPTIEMBRE
Se ajusto deacurerdo a las observaciones hechas por la oficina de comunicaciones, pendiente a la respuesta de ellos para generar el documento definitivo y solicitar el cargue en el SIG para la difusión y culminación del hito.
AGOSTO
En el mes de agosto se cargó en el SIG el procedimiento de divulgación de estadísticas dentro del proceso de gestión de información y en el mes de septiembre se espera cargar los lineamientos para la divulgación
JULIO
La oficina de planeación finaliza la fase de ajustes y valoración, pendiente las revisiones pertinentes del área de comunicaciones y el comité de desarrollo administrativo.
</t>
  </si>
  <si>
    <t>Debido a los múltiples desarrollos que adelanta actualmente la Oficina de Comunicaciones y algunos cambios sugeridos desde el comité de información no se ha podido culminar el hito.
SEPTIEMBRE
Se estan ajustando los contenidos de la página, se actualizan los link de las páginas de los sitios estadísticos y se recopilaron los reportes de los grupos de la oficina de planeación.
AGOSTO
Se realizan validaciones en la página web del desarrollo realizado por la Oficina de Comunicaciones, se envia igualmente el reporte de auditorías a cargar en la página y se ajusta la encuesta de satisfacción al usuario
JULIO
Estamos en proceso de ajustes de la web en cuanto a los contenidos de los informes de regalias y auditorias. Se propuso ajustar la encuesta.</t>
  </si>
  <si>
    <t>(SEPTIEMBRE) En enero se realizó el informe de gestión y fue publicado en el portal Web del MEN http://www.mineducacion.gov.co/1759/articles-359520_recurso_41.pdf</t>
  </si>
  <si>
    <t xml:space="preserve">(SEPTIEMBRE) Durante el mes de marzo y hasta el 18 de abril de 2017, se habilitó un acceso en la página web del Ministerio, como un medio interactivo para facilitar la comunicación con la ciudadanía, con el fin de que accediera al Informe de Gestión 2016 y formulara preguntas a través del enlace http://rencuentas.mineducacion.gov.co/.
De otra parte, mediante el mismo instrumento, se interrogó a la ciudadanía, sobre los temas de preferencia a tratar en la posterior Audiencia de Rendición de Cuentas.
En este espacio la comunidad educativa tuvo la oportunidad de formular sus interrogantes a la gestión desarrollada en la vigencia anterior.
A través de redes sociales y la misma página web del MEN fue comunicado a la ciudadanía, no obstante, no se recibieron consultas por parte de la comunidad educativa.
</t>
  </si>
  <si>
    <t xml:space="preserve">(SEPTIEMBRE)  Con el fin de propiciar nuevos espacios de diálogo con la comunidad, el 20 de abril de 2017 se desarrolló la Audiencia Pública de Rendición de Cuentas. A partir de las 9:00 am. y hasta las 10:30 am. se desarrolló el certamen de Rendición de Cuentas en los estudios de Radio Televisión de Colombia - RTVC, con la asistencia de 220 personas. El evento fue transmitido por el Canal Institucional y los Canales Regionales; TeleAntioquia, TeleCaribe, Canal TOR y TelePacífico. Igualmente se publicó en YouTube (https://www.youtube.com/watch?v=vRqjK2_vJGM).
Durante la Audiencia se presentaron los resultados y avances logrados, así como las metas cumplidas en la vigencia 2016 a través de los programas, estrategias y proyectos desarrollados por el Ministerio de Educación Nacional en Educación Preescolar, Básica y Media, Educación Superior, Fortalecimiento de la gestión territorial y contratación pública, entre otros.
</t>
  </si>
  <si>
    <t>(SEPTIEMBRE)  En el mes de enero en la página web http://www.mineducacion.gov.co/1759/w3-article-349495.html, fue elaborado y publicado el documento que contiene la Estrategia de Rendición de Cuentas a la Ciudadanía.</t>
  </si>
  <si>
    <t>(SEPTIEMBRE)   El Ministerio de Educación Nacional, durante todo el año ejecuta acciones enmarcadas dentro de la Estrategia Permanente de Rendición de Cuentas. Por otra parte, se han atendido los requerimientos de información presentados por OCI.</t>
  </si>
  <si>
    <t>En el mes de septiembre se continua con el plan de divulgación del Protocolo de Servicio al Usuario, de acuerdo al cronograma.
Se realizaron 16 capacitaciones en sitio a las siguientes Secretarías de Educación:
Secretaría de Educación del  Huila.
Secretaría de Educación de Neiva.
Secretaría de Educación de Buga.
Secretaría de Educación de Palmira.
Secretaría de Educación de Atlantico.
Secretaría de Educación de Barranquilla.
Secretaría de Educación de Cartago.
Secretaría de Educación de Tuluá.
Secretaría de Educación de Antioquia.
Secretaría de Educación de Bello.
Secretaría de Educación de Soledad
Secretaría de Educación de Malambo.
Secretaría de Educación del  Meta.
Secretaría de Educación de Villavicencio.
Secretaría de Educación del Tolima.</t>
  </si>
  <si>
    <t>El contrato 1329 de 2016  se encuentra en   ejecución de las actividades precontractuales pactadas con un avacen del 72,54%  para el mes de septiembre.</t>
  </si>
  <si>
    <t xml:space="preserve">Para el mes de septiembre  se lleva un porcentaje de avance del 72.54%. 
Se aplicaron 469 encuestas de satisfacacción distribuidas de la siguiente manera:
Unidad de Atención al ciudadano  296
IES: 113
ETC: 60 
</t>
  </si>
  <si>
    <t>En el mes de septiembre es presento al comité de Secretaría General la gestión realizada por la Unidad de Atención al Ciudadano para  de respuesta de los Derechos de petición, y los porcentajes de oportunidad de respuesta del Ministerio</t>
  </si>
  <si>
    <t>La reglamentación de los Drechos de petición y PQRS verbales quedo actualizada y publicada en el mes de agosto.</t>
  </si>
  <si>
    <t>En el mes de septiembre  se publicó el reporte Único de peticiones correspondiente al mes de agosto de 2017.</t>
  </si>
  <si>
    <t xml:space="preserve">En el mes de septiembre se realizó capacitaciones de gestión de Documental a los administradores de archivo del outsourcing ERT  para un total de total 108  personas capacitadas 
En el mes de mayo se cumplió con  100% de  está actividad .
</t>
  </si>
  <si>
    <t>En el mes de septiembre se realizó revisión del funcionamiento de los canales de atención con que cuenta el Ministerio.
Se reviso y actualizo en toda la página web del Ministerio los horarios de atención a la ciu</t>
  </si>
  <si>
    <t>La actividad ya se cumplió</t>
  </si>
  <si>
    <t>Durante el mes de septiembre se descargo de semanalmente el reporte de la plataforma digiturno con el fin de hacer seguimiento a los indicadores de cada uno d elos servicios de la UAC.</t>
  </si>
  <si>
    <t>Se divulgo la información de cada uno de los servicios con el fin de retroalimentar al grupo de trabajo, se delegó al orientador de la unidad de hacer seguimiento a cada uno de las ventanillas con el  fin de detectar malos manejos de la herramienta y mejorar los indicadores.</t>
  </si>
  <si>
    <t>El hito se cumplió en el segundo trimestre.</t>
  </si>
  <si>
    <t>Se ha capacitado a los servidores que los requieren en el manejo de los aplicativos de EDL.</t>
  </si>
  <si>
    <t xml:space="preserve">Se realizan asesorias personalizadas a los gerenres que lo solicitaron:
* Subdirectora de Acceso
* Directora de Calidad de Educación PBM
* Directora de Fortalecimiento Institucional
*Oficina de Tecnología y Sistemas de la Información
</t>
  </si>
  <si>
    <t>El 06 de junio de 2017 mediante oficio No. 095267 se solicitó a la CNSC listas de elegibles para la provisión de los empleos vacantes de la planta temporal del MEN.</t>
  </si>
  <si>
    <t xml:space="preserve"> Se publicó en la intranet y el pregonero la convocatoria para servidores de carrera administrativa, a la cual se postularon 9 personas, de igual manera fueron publicados en la Intranet y en las carteleras electrónicas del MEN  los resultados de cumplimiento de requisitos académicos y de experiencia laboral.</t>
  </si>
  <si>
    <t>En caso de que no existan listas de elegibles y se surta el proceso de provisión de cargos temporales con servidores de carrera, si aún persisten vacantes, se procederá a abrir convocatoria abierta a la ciudadanía; sin embargo en la actualidad se está implementando el procedimiento y su correspondiente ficha para incluirla en el SIG.</t>
  </si>
  <si>
    <t>Como resultado del proceso de provisión de empleos de la planta temporal, se procederá a realizar la vinculación del servidor correspondiente al empleo temporal. A la fecha se está adelantando el proceso de seleccion interno para proveer con servidores de carrera ocho (8) empleos temporales vacantes.</t>
  </si>
  <si>
    <t>Publicacion de la Circular No. 43 del 08 de agosto de 2017.</t>
  </si>
  <si>
    <t>En el mes de julio se cumplió con la intervención de los servidores establecido en la meta. Para el mes de septiembre, de los 23 Gerentes publicos, se han intervenido 15.</t>
  </si>
  <si>
    <t>Se realiza la apropiación presupuestal y se diseña la propuesta para que sea realizada en el cuarto trimestre del año por 330,000,000 .</t>
  </si>
  <si>
    <t>Durante el mes de septiembre fue aprobada la propuesta presentada por la caja de compensacion, la cual contiene la metodologia y diseño del programa.  Se adelanta el estudio previo para la contratacion. 
Teniendo en cuenta que solo para el tercer trimestre fue posible contar con los recursos necesarios para adelantar las jornadas de reinducción, las mismas se ejecutarán en el cuarto trimestre.</t>
  </si>
  <si>
    <t>En el mes de septiembre se coordinaron las jornadas  de capacitación con las otra dependencias en los temas:  
*Decreto 092 de 2017 (convocados 138 Asistentes 37)
*Derechos de los trabajadores del servicio domestico (Asistentes
*COPAST (Asistentes 6)
*Comité de Convivencia (Convocados 5 Asistentes 5)</t>
  </si>
  <si>
    <t xml:space="preserve">En el mes de septiembre se convocaron a los servidores para asistir a las diferentes jornadas de capacitación, a través  de los correos electrónicos y por designación de los jefes de las dependencias. ción de los jefes de las dependencias. </t>
  </si>
  <si>
    <t>Se tiene consolidado el reporte de asistencia de las actividades realizadas en el mes de septiembre  para el reporte del tercer trimestre.</t>
  </si>
  <si>
    <t>Durante el trimestre se identifica una participación de 191 personas en por lo menos 3 actividades, a continuación se relacionan las actividades programadas:
* viernes de servicio
* Día del conductor 
* Torneo de Bolos
* Cata de Vinos 
*Programa de Retiro Asistido
*Entrenamiento de bolos
* Entrenamiento de voleibol
* Entrenamiento de futbol
* Entrenamiento de natación
* Entrenamiento GYM</t>
  </si>
  <si>
    <t>Se convocaron servidores a:
* 4 Entrenamientos en natación todos los miercoles 
* 3 Entrenamiento de futbol 
* 38 Clases Gimnasio institucional
*Permisos de estudio : 1 solicitudes
• Stands de viernes de servicio 22
*3 entrenamientos de voleibol</t>
  </si>
  <si>
    <t xml:space="preserve">Se cuenta con los siguientes resultados de las encuestas de satisfacción de las siguientes actividades: 
* Día del Conductor: se identifica un promedio de satisfacción de 4.0 sobre 5.0 
Como oportunidad de mejora se identifica que de acuerdo a los recursos destinados para la vigencia 2017 la actividad no tuvo la misma percepción  que la del año anterior, sin embargo se obtiene una buana percepción de la misma.
* Programa de Retiro Asistido: se identifica un promedio de satisfacción de 4.92 sobre 5.0
En terminos generales el programa tuvo una percepción favorable de acuerdo a las observaciones y sugerencias dada por los particiupantes.
* Día del Conductor: 4.0
*Programa de Retiro Asistido: 4.92
</t>
  </si>
  <si>
    <t xml:space="preserve">
En el mes de septimbre se recibieron 3 concertaciones de compromiso de los servidores de C.A. y de LNR,  3 provisionales y tempórales, en las cuales se incluye el compromiso de ambiente laboral.</t>
  </si>
  <si>
    <t xml:space="preserve">Durante el mes de septiembre se consolidaron 2 Acuerdos de gestión cumpliendo con el 100% de los Acuerdos que deben ser suscritos a la fecha.
</t>
  </si>
  <si>
    <t>Se abrió la convocatoria el 27 de junio de 2017 hasta el 14 de julio de 2017, se recibieron 98 postulaciones a los que se realizó  la revisión de requisitos minimos, obteniendo 68 servidores que cumplen para que inicien la fase de  viabilidad en la que se identifica si el empleo es teletrabajable o no.</t>
  </si>
  <si>
    <t>Luego de la verificación de requisitos, 35 servidores cuentan con viavilidad conforme al manual de funciones, frente a los cuales se lleva a cabo verificacion de las condiciones ergonómicas y tecnológicas de la prueba piloto.</t>
  </si>
  <si>
    <t>Se está efectuando el seguimiento en cada etapa del proceso, lo cual es evidenciado a traves de los avances de cada una de las fases del proceso. Y durante del mes de  septiembre se adelanto la 3era fase</t>
  </si>
  <si>
    <t xml:space="preserve">El sistema SIGEP durante el periodo del 6 al 27 de septiembre permaneció en mantenimiento, por lo cual no fue posible realizar el registro de la totalidad de la información de novedades del mes, ni el cargue de los anexos soportes de las hojas de vida por parte de los funcionarios.
</t>
  </si>
  <si>
    <t>En el mes de septiembre de 2017  se realizaron las siguientes actividades:
1.      Validación de la planta de personal de servidores a 27/09/2017, incluyendo movimientos que generan con cadenas.
2.      Se realizó el cargue de formación para los servidores de carrera administrativa en cuanto a carreras profesionales (pregados y posgrados). bachiller, técnicas y tecnológicas.
3.      Se ingresó en el sistema las ausencias de licencias por enfermedad de origen común y profesional, licencias renumeradas inferior a tres días y permisos en general desde el 01/01/2017 a 31/08/2017.
4.      Se realizó el procesamiento, cargue y validación de los conceptos salariales, no salariales y prestacionales del mes de agosto de 2017.
5.      Se cargó las vacaciones causadas a agosto de 2017 y se están revisando disfrutes, aplazamientos e interrupciones.
6.      Se está realizando los movimientos de disfrute de vacaciones a partir de 1o de noviembre de 2016 a la fecha.
7.      Se estan creando los enlaces de coordinadores de grupo de trabajo en el sistema.</t>
  </si>
  <si>
    <t>No se cuenta a la fecha con el contrato cuya competencias es de la Oficina de Tecnología, motivo por el cual no ha sido posible iniciar ninguna  actividad para el módulo de PY.</t>
  </si>
  <si>
    <t>Se aprobaron en el marco del Comitè de Desarrollo Administrativo los procedimientos y las polìticas del Sistema de Seguridad de la Información, se elaboró y presentó el autodiagnóstico de cumplimiento del SGSI a la Subdirección de Desarrollo Organizacional y al jefe de OTSI. Se ajustaron los procedimientos de seguridad de la información de acuerdo a los comentarios y sugerencias establecidas por el jefe de OTSI. Se diseñaron los indicadores de gestión del SGSI de acuerdo a las directrices establecidas por Gobierno en Línea. Se actualizó el normograma del SGSI incluyendo la ley 1499 – Nuevo Modelo de Planeación y Gestión y se elaboró y presentó el curso del SGSI a la Subdirección de Talento Humano con el fin de que éste sea incluido en los cursos virtuales de inducción y re inducción del Ministerio.</t>
  </si>
  <si>
    <t>Se avanzò en la definiciòn del formato de investigaciòn de enfermedades laborales, y en el alistamiento de procedimientos y documentos faltantes para envio de validaciòn del Subdirector de Talento Humano y cargue respectivo en el mes de octubre.</t>
  </si>
  <si>
    <t>Se avanzó en la implementación de la estrategia Mundo Calidad la Reconquista de la siguiente manera: Mundo Seguro: Revisión y depuración de los riesgos de proceso y corrupción del MEN - Misonales, los cuales se llevaron para validación de las áreas a través de un taller de Reino Seguro para los Macroprocesos misionales con los líderes de calidad de cada una de las áreas responsables y algunos expertos tècnicos, en los cuales además se reforzaron de una manera lúdica los conceptos más importantes de la gestión del Riesgo. Reino de las oportunidades: Se inicio acompañamiento de elaboraciòn de planes de mejoramiento para aquellas areas las cuales ya tuvieron su auditoria interna OAPyF, SGA, SGF, STH y Subdirecciòn de Contrataciòn .
Para el Sistema de Gestiòn Ambiental se divulgaron los componentes clave (Programas, Matriz legal, Matriz de aspectos e Impactos, PGIR, Plan de Emergencias, Informes y Mesa de ayuda) de dicho sistema a traves de los diferentes canales de comunicaciòn del MEN, se continuo con la estrategia de pregoneritos ambientales para los programas de uso y ahorro eficiente del agua y la energia y se realizo reforzamiento de campaña del programa de uso y ahorro eficiente del pael a traves carteleras electronicas.</t>
  </si>
  <si>
    <t>Se llevò a cabo 1 taller lúdico de Gestión del Riesgo en el marco de la estrategia de Mundo Calidad la Reconquista a los líderes de calidad de las áreas responsables de los Macroprocesos Misionales el 29 de septiembre.</t>
  </si>
  <si>
    <t>Se aprobò y cargò en la aplicaciòn SIG el procedimiento de control de documentos del SIG, se avanzò en la optimizaciòn de los procedimientos asociados a Contrataciòn, Gestiòn Juridica.</t>
  </si>
  <si>
    <t>El plan de asistencia tècnica se ha desarrollado conforme a lo programado en dada una de las entidades adscritas y vinculadas priorizando los aspectos imàctados por la matriz de coherencia administrativa y buen gobierno.</t>
  </si>
  <si>
    <r>
      <t>Durante el primer trimestre de 2017 se envió informe mensual de comisiones, cuyo consolidado del trimestre arroja resultados así: La Subdirección de Gestión Administrativa tramitó 1,479</t>
    </r>
    <r>
      <rPr>
        <sz val="9"/>
        <color rgb="FFFF0000"/>
        <rFont val="Arial"/>
        <family val="2"/>
      </rPr>
      <t xml:space="preserve"> </t>
    </r>
    <r>
      <rPr>
        <sz val="9"/>
        <rFont val="Arial"/>
        <family val="2"/>
      </rPr>
      <t>comisiones nuevas por valor por concepto de viáticos de: $759,266,393. La ejecución presupuestal del contrato con la Agencia de Viajes Satena SAS,  por concepto de tiquetes aéreos durante el primer trimestre de 2017 fué por valor de $666,009,151.</t>
    </r>
  </si>
  <si>
    <r>
      <t>Se envió informe correspondiente a comisiones nuevas y tiquetes aéreos expedidos durante el mes de junio de 2017 con los siguientes resultados: La Subdirección de Gestión Administrativa tramitó 609</t>
    </r>
    <r>
      <rPr>
        <sz val="9"/>
        <color rgb="FFFF0000"/>
        <rFont val="Arial"/>
        <family val="2"/>
      </rPr>
      <t xml:space="preserve"> </t>
    </r>
    <r>
      <rPr>
        <sz val="9"/>
        <rFont val="Arial"/>
        <family val="2"/>
      </rPr>
      <t>comisiones nuevas con un valor total por concepto de viáticos general de: $323.427.186.  La ejecución presupuestal del contrato con la Agencia de Viajes Satena SAS,  por concepto de tiquetes aéreos durante el mes de junio de 2017 se realizó por valor de $326.881.376, con un total de 667 tiquetes expedidos.</t>
    </r>
  </si>
  <si>
    <r>
      <t>Durante el primer trimestre de 2017 se envió informe mensual correspondiente a las modificaciones y cancelaciones de comisiones solicitadas por las  diferentes dependecias, cuyo consolidado del trimestre arroja resultados así: 142</t>
    </r>
    <r>
      <rPr>
        <sz val="9"/>
        <color rgb="FFFF0000"/>
        <rFont val="Arial"/>
        <family val="2"/>
      </rPr>
      <t xml:space="preserve"> </t>
    </r>
    <r>
      <rPr>
        <sz val="9"/>
        <rFont val="Arial"/>
        <family val="2"/>
      </rPr>
      <t>comisiones modificadas, de las cuales 56 corresponden a contratistas y 86 a servidores de planta. 109 comisiones canceladas de las cuales 46 corresponden a contratistas y 63 a servidores de planta.</t>
    </r>
  </si>
  <si>
    <t xml:space="preserve">En el mes de agosto de 2017, se llevó control de saldos de los CDP'S correspondientes a tiquetes aéreos, así mismo se envió información a las diferentes dependencias del Ministerio </t>
  </si>
  <si>
    <t>Se envió informe correspondiente a comisiones nuevas y tiquetes aéreos expedidos durante el mes de agosto de 2017 con los siguientes resultados: La Subdirección de Gestión Administrativa tramitó 1,051 comisiones nuevas al interior del país con un valor total por concepto de viáticos de: $576.567.338.  La ejecución presupuestal del contrato con la Agencia de Viajes Satena SAS,  por concepto de tiquetes aéreos durante el mes de agosto de 2017 se realizó por valor de $570.424.653, con un total de 1.037 tiquetes expedidos.</t>
  </si>
  <si>
    <t>Durante el mes deagosto de 2017 la Subdirección de Gestión Administrativa recibió y tramitó un total de 945 legalizaciones de comisiones, de las cuales 353 corresponden a contratistas y 592 a servidores de planta del Ministerio.</t>
  </si>
  <si>
    <t>En el mes de agosto de 2017, desde la Subdirección Financiera del Ministerio de Educación fué remitida una comunicación a través de correo electrónico dirigida al Ministerio de Hacienda en la cual se solicita una mesa de trabajo o reunión con el fin de conocer el estado actual, avances y fecha probable para iniciación de pruebas piloto con el fin de adelantar las gestiones necesarias por parte del Ministerio de Educación  para la implementación del proceso de comisones "módulo gestión viáticos" a través de SIIF Nación.</t>
  </si>
  <si>
    <t>Se realizaron las actividades programadas en Julio  reportes de consumos resmas, fotocopias, generacion de residuos reciclables y peligrosos, consumos y pagos de agua y luz. Trabajo con los facilitadores ambientales en la semana ambiental el fortalecimiendo los temas de ahorro de agua, energia y gestion integral de residuos. 
 En recolección de puntos ecologicos  se obtuvo un total de 6,406 kgrs de residuos, de los cuales 4,490 kgrs., son residuos sólidos aprovechables.
• El día 14 de Agosto del presente la empresa contratista de reciclaje realiza recogida dejando evidencia mediante acta de recolección de residuos, se realiza brigada de aseo y desinfección del chut con el personal del servicio de aseo del turno de la jornada de la mañana.</t>
  </si>
  <si>
    <t>Se verifico el registro correspondiente en los indicadores del SIG de consumos de energía, agua, papel y residuos del mes de AGOSTO, se presentó el informe de consumo y valores correspondiente al mes de AGOSTO de servicios publicos.</t>
  </si>
  <si>
    <t>Se ajustó el plan de racionalización de tràmites, al cual fue avalado por el DAFP, ajustàndo de manera general en todas las acciones de racionalización conforme a la retroalimentación realizada por el DAFP sobre el particular, generando la correspondiete actualización eln el Plan Anticorrupción.  Se solicitaron reportes de seguimiento con corte a 31 de agosto a los lìderes de cada uno de los tràmites.</t>
  </si>
  <si>
    <t xml:space="preserve">En el mes de septiembre se realizaron las pruebas a la aplicación con los ajustes que se le han realizado hasta la fecha, en esta fase de pruebas la herramienta no presento errores. Se está esperando  la implementación  de la firma  digital  </t>
  </si>
  <si>
    <t xml:space="preserve">Se celebró contrato de prestación de servicios  con dos técnicos para que apoyen la labor del grupo de  certificaciones </t>
  </si>
  <si>
    <t>Desde el 25 de enero de 2017, se lleva informe sobre términos de respuesta de la UAC  en el que se fija como línea base de respuestas para  requerimientos  de término de 1 día y máximo de 3 días. En la reunión realizada con la UAC y Desarrollo Organizacional se indicó que en el Procedimiento de Gestión Documental se encuentra definido los mismos términos.</t>
  </si>
  <si>
    <t>Se lleva control sobre los términos de respuesta de cada trámite que es asignado al Grupo de Certificaciones, con el fin de mejorar los términos de respuesta.</t>
  </si>
  <si>
    <t>Se publicó a través de "EL PREGONERO", información relacionada con los requisitos y trámite para el retiro parcial de cesantias.</t>
  </si>
  <si>
    <t>Se reforzó el equipo que atiende las solicitudes de cesantías con la asignacion de tal tramite a otra persona para revisión y ajustes de los proyectos de respuestas.</t>
  </si>
  <si>
    <t>Durante el mes de septiembre   se revisó documento de Requerimientos Funcionales - Descripción de Alto Nivel, se realizó  mesas de  trabajo con fábrica de software con el fin de retroalimentar, ajustar o replantear los requerimientos del Proyecto del Sistema de Gestión de Actos Administrativos - SIGAA fase 2. y realizar los ajustes requeridos luego de la evaluación de sistema.</t>
  </si>
  <si>
    <t xml:space="preserve">Se realiza el primer acercamiento al analisis de propuesta de funciones de la Direcciòn de Primera Infancia y sus dos Subdirecciones. 
Se realizaron los ajustes requeridos en la Subdirecciòn de Permanencia y fue remitido la versiòn final a la Oficina Asesora Juridica para su aprobaciòn. 
Se iniciò la revisiòn del produco B del contrato 743 de 2016 referente a la propuesta de estudio final propuesto por la firma PAH. </t>
  </si>
  <si>
    <r>
      <t xml:space="preserve">En este periodo se elaboró y radicó (27 de junio) en el sistema NEON el insumo (No.1669) para iniciar el proceso de contratación de la Institución de Educación Superior que adelantara el diseño, estructuración e implementación de los programas de aprendizaje organizacional.
Igualmente, a través de los tres talleres de construcción del mapa de conocimiento que se realizaron con las áreas misionales se identificaron temas que servirán como insumo para definir los programas de aprendizaje organizacional. </t>
    </r>
    <r>
      <rPr>
        <sz val="9"/>
        <color rgb="FFFF0000"/>
        <rFont val="Arial"/>
        <family val="2"/>
      </rPr>
      <t xml:space="preserve">
</t>
    </r>
    <r>
      <rPr>
        <sz val="9"/>
        <rFont val="Arial"/>
        <family val="2"/>
      </rPr>
      <t>Además, se g</t>
    </r>
    <r>
      <rPr>
        <sz val="9"/>
        <color theme="1"/>
        <rFont val="Arial"/>
        <family val="2"/>
      </rPr>
      <t>estionó el montaje del sitio web de la Escuela Corporativa en la página institucional del Ministerio de Educación Nacional – MEN, con la Oficina Asesora de Comunicaciones. Actualmente se encuentra el sitio sin publicación externo al público. cms.mineducacion.gov.co/pressroom/preview.cgi? action=w3:propertyvalue&amp;cid=956&amp;iid=1759&amp;pnid=3348&amp;pvid=57281 - http://www.mineducacion.gov.co/portal/micrositios-institucionales/Escuela_Corporativa/</t>
    </r>
    <r>
      <rPr>
        <sz val="9"/>
        <color rgb="FFFF0000"/>
        <rFont val="Arial"/>
        <family val="2"/>
      </rPr>
      <t xml:space="preserve">
</t>
    </r>
  </si>
  <si>
    <r>
      <rPr>
        <b/>
        <sz val="9"/>
        <rFont val="Arial"/>
        <family val="2"/>
      </rPr>
      <t>Definir la estrategia</t>
    </r>
    <r>
      <rPr>
        <sz val="9"/>
        <rFont val="Arial"/>
        <family val="2"/>
      </rPr>
      <t xml:space="preserve"> de encuentros y espacios de diálogo (metodología, invitados, agenda, etc)</t>
    </r>
  </si>
  <si>
    <r>
      <rPr>
        <b/>
        <sz val="9"/>
        <rFont val="Arial"/>
        <family val="2"/>
      </rPr>
      <t>Organizar y realizar los encuentros</t>
    </r>
    <r>
      <rPr>
        <sz val="9"/>
        <rFont val="Arial"/>
        <family val="2"/>
      </rPr>
      <t xml:space="preserve"> y espacios de diálogo (convocatoria, logística, comunicaciones, etc)</t>
    </r>
  </si>
  <si>
    <r>
      <t xml:space="preserve">Durante el primer trimestre, se adelantó el proceso contractual para el desarrollo de esta actividad, del cual se derivó el Contrato No. 772 de 2017 con People's Voice, empresa que tiene la exclusividad de la representación de la metodología Great Place to Work. Durante el mes de marzo se concertaron, programaron y desarrollaron las sesiones de divulgación con </t>
    </r>
    <r>
      <rPr>
        <b/>
        <sz val="9"/>
        <rFont val="Arial"/>
        <family val="2"/>
      </rPr>
      <t>19</t>
    </r>
    <r>
      <rPr>
        <sz val="9"/>
        <rFont val="Arial"/>
        <family val="2"/>
      </rPr>
      <t xml:space="preserve"> dependencias, en las cuales se presentaron los informes de resultados respectivos. </t>
    </r>
  </si>
  <si>
    <r>
      <t>Durante el mes de junio se acompañó la primera sesión de construcción de Planes de Ambiente Laboral de las siguientes 4</t>
    </r>
    <r>
      <rPr>
        <b/>
        <sz val="9"/>
        <rFont val="Arial"/>
        <family val="2"/>
      </rPr>
      <t xml:space="preserve"> </t>
    </r>
    <r>
      <rPr>
        <sz val="9"/>
        <rFont val="Arial"/>
        <family val="2"/>
      </rPr>
      <t>dependencias: 
1. Dirección de Cobertura y Equidad
2. Programa Todos a Aprender
3. Subdirección de Recursos Humanos del Sector Educativo
4. Dirección de Calidad de la Educación Superior
Adicionalmente, se acompañó la segunda sesión de construcción e implementación de Planes de Ambiente Laboral de las siguientes  17 dependencias: 
1. Dirección de Primera Infancia 
2. Subdirección de Calidad de Primera Infancia
3. Subdirección de Cobertura de Primera Infancia
4. Subdirección Gestión Administrativa
5. Oficina de Control Interno
6. Subdirección de Fortalecimiento Institucional
7. Subdirección de Monitoreo y Control
8. Subdirección de Fomento de Competencias 
9. Unidad de Atención al Ciudadano 
10. Subdirección de Apoyo a la Gestión de las IES 
11. Subdirección de Permanencia 
12. Subdirección de Recursos Humanos del Sector Educativo
13. Subdirección de Desarrollo Sectorial
14. Programa Todos a Aprender 
15. Oficina Asesora de Planeación y Finanzas
16. Subdirección de Talento Humano 
17. Subdirección de Aseguramiento de la Calidad
Además, se acompañó la tercera sesión de construcción e implementación de Planes de Ambiente Laboral de las siguientes 14 dependencias: 
1. Subdirección de Gestión Administrativa
2. Oficina de Control Interno.
3. Subdirección de Apoyo a la Gestión de las IES
4. Oficina de Tecnología y Sistemas de Información
5. Subdirección de Fortalecimiento Institucional
6. Unidad de Atención al Ciudadano
7. Oficina de Cooperación y Asuntos Internacionales
8. Subdirección de Monitoreo y Control
9. Dirección de Primera Infancia
10. Subdirección de Cobertura de Primera Infancia
11. Subdirección de Calidad de Primera Infancia
12. Oficina Asesora de Comunicaciones
13. Subdirección de Contratación
14. Subdirección de Fomento</t>
    </r>
  </si>
  <si>
    <t>Plan de Trabajo para inicio implementación Registros Unicos, con base en los resultados de la Fase I de Definición y Diseño. Se inicia con la maestra de personas y registro único de estudiantes.</t>
  </si>
  <si>
    <t>Se realizó reunión el 11 de septiembre con el fin de realizar lista de piezas comunicativas que se enviarán.</t>
  </si>
  <si>
    <t>Se realizó reunión el 11 de septiembre con el fin de realizar lista de piezas comunicativas que se enviarán. Se realizo la actualización en el sistema SIG de los procesos macroprocesos de gestión documental</t>
  </si>
  <si>
    <t>En el mes de septiembre   se realizó la Recepción y punteo de 1563 carpetas  en 264 cajas de resoluciones de los años 1998 hasta 2011.     
Se realizo insumo de contratación  para el contrato 1095 de 2017 solicitado la  adición de recursos para los índices y digitalización de resoluciones.</t>
  </si>
  <si>
    <t xml:space="preserve">                                                                                                         En el mes de septiembre se realizo indice a 107 tomos los cuales corresponden a 259026 registros.
Se realizo insumo de contratación  para el contrato 1095 de 2017 solicitado la  adición de recursos para los índices y digitalización de resoluciones.</t>
  </si>
  <si>
    <t xml:space="preserve">Durante el mes de septiembre se diseñó  instrumento tipo encuesta para recolectar información adicional de los Talentos Claves del Ministerio de Educación Nacional, para esto se dispuso un formulario en LimeSurvey http://encuestas.mineducacion.gov.co/limesurvey/index.php/788445 para levantar información complementaria en cuanto a datos personales de los Talentos clave, así como de herramientas, sistemas de información y documentación que ellos manejan o han construido y que permita enriquecer el mapa preliminar construido en los talleres desarrollados con colaboradores de las áreas misionales. </t>
  </si>
  <si>
    <t>Durante el mes de septiembre se realizaron las siguientes actividades:
Organización y desarrrollo de segundo taller de priorización de programas de aprendizaje organizacional,  con la Universidad Nacional  donde resultaron 4 agrupaciones  temáticas priorizadas: 
   o Organización y funcionamiento del sector educativo en Colombia
   o Enfoques: inclusión, territorial y género
   o Fomento, acceso y permanencia -  Trayectoria en el Sistema Educativo
   o Calidad educativa
   o Aseguramiento de la calidad
A partir de las cuales se reorientó la priorización adelantada en el mes de agosto y se focalizó para el pilotaje el programa de Organización y funcionamiento del sistema educativo y del MEN.  Además se  organizó y desarrolló  taller con colaboradores de diferentes áreas para la estructuración y diseño del programa y se adelantaron 7 entrevistas para levantamiento de información a fin de avanzar en el diseño instruccional del mismo. Se construyó y aprobó maqueta de diseño del programa:
1. Estructura y organización del sistema y el sector educativo en Colombia
• ¿Qué entendemos como sistema educativo y como sector educativo?
• ¿Cómo está organizado el sistema educativo y el sector para la prestación del servicio? (Niveles educativos: educación preescolar, básica, media, superior, formal, informal, formal de adultos, y la normatividad asociada a cada nivel).
• ¿Quiénes son los actores y cuáles son sus competencias?
• ¿Cómo se administra el sistema/sector educativo?
• ¿Cuáles son los principales indicadores del sistema/sector? 
•  Aspectos de autonomía, descentralización y derechos
2. Estructura organizacional y funcional del MEN
• ¿Qué hacemos y quiénes lo hacen?:
• ¿Cómo lo hacemos?
3. Políticas públicas 
• Políticas internacionales
• Políticas nacionales: Plan Decenal de Educación, Plan Nacional de Desarrollo, Plan sectorial
• ¿Cómo se operacionalizan las políticas?: Planes, programas y proyectos
Además se revisó el diseño instruccional del Programa de formación de tutores y se  desarrolló taller con servidores del MEN para obtener sus recomendaciones y ajustar el enfoque y el desarrollo de contenidos. 
Se gestionó con el Portal Colombia Aprende la creación de un espacio vacío en el Campus Virtual http://application.colombiaaprende.edu.co/course/view.php?id=4354, dentro de la categoría de Escuela Corporativa / Gestión del Conocimiento,  para iniciar la configuración del primer Programas de Aprendizaje Organizacional.</t>
  </si>
  <si>
    <r>
      <t xml:space="preserve">Durante el mes de septiembre se realizaron las siguientes actividades:
</t>
    </r>
    <r>
      <rPr>
        <b/>
        <sz val="10"/>
        <rFont val="Arial"/>
        <family val="2"/>
      </rPr>
      <t xml:space="preserve">1. Capacitación a los administradores de los sitios y comunidades en la intranet. </t>
    </r>
    <r>
      <rPr>
        <sz val="10"/>
        <rFont val="Arial"/>
        <family val="2"/>
      </rPr>
      <t xml:space="preserve">Se realizó capacitación a la Dirección de Fomento de la Educación Superior a Carolina Lindo Lozano y Andrea Paola Ocampo Barreto. Previamente se realizó la aasignación de las usuarias como administradoras del sitio.
</t>
    </r>
    <r>
      <rPr>
        <b/>
        <sz val="10"/>
        <rFont val="Arial"/>
        <family val="2"/>
      </rPr>
      <t xml:space="preserve">2. Soporte técnico funcional de las herramientas tecnológicas requeridas. </t>
    </r>
    <r>
      <rPr>
        <sz val="10"/>
        <rFont val="Arial"/>
        <family val="2"/>
      </rPr>
      <t xml:space="preserve">Se brindó soporte funcional a Martha Ines Olmos en su ROL de administradora de los cursos virtuales montados en el Campus Virtual del Portal Colombia Aprende, por lo cual se le brindó asesoría para el ingreso y reconocimiento de la plataforma Moodle 2.7.2 donde se tienen publicados los siguientes cursos virtuales:   </t>
    </r>
    <r>
      <rPr>
        <i/>
        <sz val="10"/>
        <rFont val="Arial"/>
        <family val="2"/>
      </rPr>
      <t xml:space="preserve">Contratación Pública e Interventoría / Introducción a la SGSST  / Gestión Documental / Gestión Ambiental / Inducción al MEN / Sistema Integrado de Gestión - SIG
</t>
    </r>
    <r>
      <rPr>
        <b/>
        <sz val="10"/>
        <rFont val="Arial"/>
        <family val="2"/>
      </rPr>
      <t>3. Apoyar la administración de la Intranet (sitios y comunidades) según requerimientos de la Subdirección de Desarrollo Organizacional.</t>
    </r>
    <r>
      <rPr>
        <sz val="10"/>
        <rFont val="Arial"/>
        <family val="2"/>
      </rPr>
      <t xml:space="preserve">
3.1. Equipos Inspiradores - https://intranetmen.mineducacion.gov.co/comunidades/sdo/EquipoInspirador/ 
 Actualización de las secciones de: </t>
    </r>
    <r>
      <rPr>
        <u/>
        <sz val="10"/>
        <rFont val="Arial"/>
        <family val="2"/>
      </rPr>
      <t xml:space="preserve">Conferencias de comunicación asertiva, empática y significativa </t>
    </r>
    <r>
      <rPr>
        <sz val="10"/>
        <rFont val="Arial"/>
        <family val="2"/>
      </rPr>
      <t xml:space="preserve">No fue lo que me dijo, sino el tonito: lo que comunicas a través de la voz -  https://intranetmen.mineducacion.gov.co/comunidades/sdo/EquipoInspirador/Paginas/Conferencias.aspx 
Durante el mes se actualizó la fecha de la conferencia, publicación de la presentación y de los ejercicios para para lograr una buena modulación y tono de voz,      para lo cual fue necesario cargar los archivos en: https://intranetmen.mineducacion.gov.co/comunidades/sdo/EquipoInspirador/Documents/Forms/AllItems.aspx  
</t>
    </r>
    <r>
      <rPr>
        <b/>
        <sz val="10"/>
        <rFont val="Arial"/>
        <family val="2"/>
      </rPr>
      <t>4. Apoyar la actualización y publicación de información en plataformas requeridas para la gestión del conocimiento.</t>
    </r>
    <r>
      <rPr>
        <sz val="10"/>
        <rFont val="Arial"/>
        <family val="2"/>
      </rPr>
      <t xml:space="preserve">
4.1. Creación de la encuesta Mapa de Conocimiento del Ministerio de Educación Nacional -http://encuestas.mineducacion.gov.co/limesurvey/index.php/788445 
4.2. Creación del subsitio de Sistema de Gestión Ambiental, dentro del sitio de la Subdirección de Desarrollo Organizacional-https://intranetmen.mineducacion.gov.co/comunidades/sdo/GestionAmbiental/ con las siguientes secciones:  Aspectos e Impactos / Matriz legal ambiental / Líderes ambientales / Informes de desempeño / Plan para la atención de emergencias y contingencias / Mesa de ayuda (Gestión ambiental)
Por lo cual fue necesario actualizar la sección de Gente  https://intranetmen.mineducacion.gov.co/Gente/, agregando el Banner del  Sistema de Gestión Ambiental.
4.3. Actualización del sitio de la Subdirección de Desarrollo Organizacional https://intranetmen.mineducacion.gov.co/comunidades/sdo/ donde se dispuso la información de los grupos de trabajo (Gestión sectorial e institucional / Sistema Integrado de Gestión / Gestión del Conocimiento) en la sección de Equipos de trabajos en https://intranetmen.mineducacion.gov.co/comunidades/sdo/SitePages/EquipoDeTrabajo.aspx 
</t>
    </r>
    <r>
      <rPr>
        <b/>
        <sz val="10"/>
        <rFont val="Arial"/>
        <family val="2"/>
      </rPr>
      <t>5. Elaborar y gestionar el Plan de mejoramiento de la intranet</t>
    </r>
    <r>
      <rPr>
        <sz val="10"/>
        <rFont val="Arial"/>
        <family val="2"/>
      </rPr>
      <t xml:space="preserve">
Teniendo en cuenta las actividades y tareas establecidas en el Plan de mejoramiento de la intranet, se identificaron y contactaron dos entidades con Intranets basadas en SharePoint Online, Contraloría General de la Nación y la Cámara de Comercio de Bogotá, con el fin de concertar visitas para conocer buenas prácticas. Así mismo se revisó la segunda versión de la Propuesta comercial: Intranet sobre SharePoint Online – TeamOn, de LAGASH, donde se especifican los detalles de componentes esenciales, funcionalidades requeridas por el MEN, a partir de esta propuesta, se realizó la evaluación de costo/beneficio con la Oficina de Tecnología y Sistemas de Información y la Subdirección de Desarrollo Organizacional.</t>
    </r>
  </si>
  <si>
    <t xml:space="preserve">Durante el mes de septiembre siete (7) dependencias realizaron cuarta sesión de construcción e implementación de Planes de Ambiente Laboral:
1. Oficina Asesora de Planeación y Finanzas: 
2. Subdirección de Aseguramiento de la Calidad
3. Oficina de Innovación Educativa con Uso de Nuevas Tecnologías
4. Subdirección de Desarrollo Sectorial
5. Subdirección de Fortalecimiento Institucional
6. Subdirección de Contratación
7. Subdirección de Desarrollo Organizacional
Adicionalmente, 11 dependencias realizaran quinta sesión de construcción e implementación de Planes de Ambiente Laboral:
1. Subdirección de Apoyo a la Gestión de las IES
2. Subdirección de Monitoreo y Control 
3. Oficina Asesora Jurídica
4. Dirección de Primera Infancia
5. Subdirección Cobertura Primera Infancia
6. Subdirección de Calidad de Primera Infancia
7. Subdirección de Permanencia
8. Oficina de Cooperación y Asuntos Internacionales
9. Oficina de Tecnología y SI
10. Subdirección de Inspección y Vigilancia
11. Oficina Asesora de Comunicaciones
Una (1) dependecia realizó sexta sesión de construcción e implementación de Planes de Ambiente Laboral:
1. Oficina de Control Interno
</t>
  </si>
  <si>
    <t>Durante el mes de septiembre, se efectuó seguimiento a las siguientes 15 dependencias:
1. Subdirección de Aseguramiento de la Calidad
2. Subdirección de Permanencia
3. Subdirección de Gestión Financiera
4. Oficina de Control Interno
5. Oficina Asesora de Comunicaciones
6. Subdirección de Apoyo a las IES
7. Subdirección de Monitoreo y Control
8. Oficina Asesora Jurídica
9. Subdirección de Desarrollo Organizacional
10. Oficina Asesora de Comunicaciones
11. Subdirección de Desarrollo Sectorial
12. Subdirección de Talento Humano
13. Subdirección de Acceso
14. Subdirección de Control Interno
15. Unidad de Atención al Ciudadano</t>
  </si>
  <si>
    <t xml:space="preserve">
El 13 de septiembre a las 8:30 a.m. en el Auditorio Luis Carlos Galán, se realizó la tercera conferencia de comunicación “No fue lo que me dijo sino el tonito: lo que comunicas a través de la voz”. A la conferencia se inscribieron 216 colaboradores del Ministerio para la asistencia presencial del evento y se transmitió tambien vía Streaming contando con  33 vistas (Livestream y Google Analytics), reportadas a través del sitio de Equipos Inspiradores de la intranet del MEN. https://intranetmen.mineducacion.gov.co/comunidades/sdo/EquipoInspirador/. 
Se elaboró memoria de la Conferencia. Para esto se desarrollaron todas las actividades de alistamiento a fin de contar con la logística y convocatoria requerida (diseño de formulario de inscripción, envío de citaciones y logística necesaria para el mismo). </t>
  </si>
  <si>
    <t>Se actualizó la cotización por parte de ICONTEC sobre la  capacitación para auditores internos en  Sistemas Integrados de Gestión HSEQ. (NTC ISO 9001:2015,
NTC ISO 14001: 2015 y NTC OHSAS 18001: 2007, Riesgos y Auditorías Combinadas al Sistema de Gestión Integrado)  con una intensidad de 64 horas. El curso se dictará a partir del 17 de octubre en las instalaciones del MEN.
Se inició la preparación de la apacitación a los Jefes de OCI de la entidades adscritas y vinculadas sobre novedades del Decreto 648 de 2017, en materia de Control Interno.
La capacitación se realizará el 13 de octubre de 2017</t>
  </si>
  <si>
    <t>Se publicó en la página web del MEN el informe pormenorizado del estado del control interno con corte a julio 12 de 2017</t>
  </si>
  <si>
    <t>El Programa Anual de Auditorías fue aprobado por el Comité Institucional de Control Interno realizado el 20 de junio de 2017.
En el periodo informado se culminaron las auditorías de los macroprocesos: Atención al Ciudadano, Contratación, Gestión Administrativa, Gestión del Talento Humano, Gestión Financiera y Gestión Documental.
Se encuentran en ejecución las siguientes auditorías:
Mejora, Gestión del Conocimiento, Gestión de Comunicaciones, Planeación y Gestión Jurídica</t>
  </si>
  <si>
    <t xml:space="preserve">Se realizó la programación y asignación de auditores para efectuar el seguimiento con corte a septiembre 30 de 2017
Se asesoró en el análisis de causas para la formulación de planes de mejoramiento sobre Hallazgos de las auditorías internas culminadas en el periodo </t>
  </si>
  <si>
    <t>Se generaron los informes de ejecución presupuestal socializandolos en comitè directivo y a distintas areas</t>
  </si>
  <si>
    <t xml:space="preserve">Se generaron los informes de ejecucion de reservas presupuestales, que ademas sirvieron para el seguimiento del comité directivo. </t>
  </si>
  <si>
    <t>Fueron generados los informes de CDP mensual</t>
  </si>
  <si>
    <t>A) Se remitieron por segunda vez 95 oficios a las entidades territoriales certificadas recordandoles el plazo de entrega documental.  
B) Se entregó video sobre las generalidades del proceso el cual se difundirá en Redes Sociales, página WEB, Youtube, para reforzar la socialización.
C) Se han atendido a diversas entidades (Instituciones educativas, municipios y departamentos) en relación con las preguntas del caso. 
D) Se preparó presentación para el mes de octubre en las jornadas de capacitación para lideres financieros de las ETC
E) La SGF participa del Chat de lideres de fondos de servicios educativos establecidos, donde se han remitido e impartido todas las directrices del caso.</t>
  </si>
  <si>
    <t>El MEN comenzó el proceso de registro en el SIIF Nación de todas las cuentas maestras, especialmente las de ETC y municipios con cuenta del banco agrario. Sin embargo, es importante presionar a las ETC y municipios para tal efecto. Se propone hacer un oficio de la procuraduria.</t>
  </si>
  <si>
    <t xml:space="preserve">SEPTIEMBRE: Se elaboró el informe de ejecución presupuestal con corte a 30 de septiembre de 2017 para el tablero de control  </t>
  </si>
  <si>
    <t xml:space="preserve">SEPTIEMBRE: Se elaboraron y remitieron a la Subdirección Financiera las matrices de distribución de los recursos para las ETC </t>
  </si>
  <si>
    <t>SEPTIEMBRE:Se elaboraron los informes sobre la ejecución presupuestal y cumplimiento de metas financieras de las entidades adscritas</t>
  </si>
  <si>
    <t xml:space="preserve">SEPTIEMBRE: Se envió para revisión por parte del Departamento Nacional de Planeación DNP la información definida en el Decreto 923 de 2016 para efecctos de la próxima distribución de los recursos para la población atendida por complemento del SGP a  las ETC  </t>
  </si>
  <si>
    <t xml:space="preserve">SEPTIEMBRE: 
Mediante resolución  No.17915 de septiembre 08 de 2017:  "Se ordena el compromiso, obligación y giro de los recursos correspondientes al artículo 87 de la Ley 30 de 1992 del Presupuesto de Funcionamiento del MEN para la vigencia 2017" </t>
  </si>
  <si>
    <t xml:space="preserve">
Este hito ya finalizó.    </t>
  </si>
  <si>
    <t>El ejercicio de pac programado fue consolidado despues del comité de PAC</t>
  </si>
  <si>
    <t>Esta labor se cumplió de acuerdo a lo presupuestado, permitiendo establecer posibles faltantes por parte de MHCP</t>
  </si>
  <si>
    <t xml:space="preserve">El informe de PAC autorizado fue entregado de acuerdo al cronograma permitiendo generar los pagos del mes </t>
  </si>
  <si>
    <t>Se realizò comitè de PAC de acuerdo al cronograma-Se escribiò acta para tal efecto.</t>
  </si>
  <si>
    <t>Se generò indicador de INPANUT para el mes de Septiembre, cumpliendo con los niveles establecidos para recursos CSF</t>
  </si>
  <si>
    <t>(SEPTIEMBRE)  Mensualmente se remite un correo a los directivos, que contiene el estado de los proyectos en los sistemas SSP y SPI. Se actualizó la Hoja de Vida de Indicadores en la que se cuzaron las bases de datos; SSP, SIIF y SPI, con corte a septiembre. Se están elaborando las fichas resumen de los proyectos de inversión, para ser divulgadas a las áreas como alertas en la gestión de sus proyectos dfe inversión.</t>
  </si>
  <si>
    <t>(SEPTIEMBRE) Se generó el tablero del mes de agosto y las alertas correspondientes para presentar en Comité Directivo, además, se realizó la planeación estratégica en dos fases: talleres preparatorios con las áreas técnicas y construcción de la estrategia para cierre de 2017 y año 2018, en Paipa.
Por otra parte la contratación del ingeniero que desarrollará la sistematización del tablero de seguimiento se encuentra en curso en la Subdirección de contratación.</t>
  </si>
  <si>
    <t>(SEPTIEMBRE)  Se solicita cambio en el nombre de esta actividad, considerando que el reporte de indicadores de PND se hará a través del desarrollo de Software que adelanta el grupo de Información, para el cual se realizó el levantamiento de  requerimientos ténicos que se encuentran el la OTSI, para su implementación.</t>
  </si>
  <si>
    <t>(SEPTIEMBRE)  En el mes de enero y febrero se adelantó el ajuste de los proyectos de inversión a decreto de liquidación. En el mes de julio se realizó la actualización de los proyectos que reciben recursos de Reforma Tributaria.En el mes de septiembre se realizaron los ajustes en las cadenas de valor de los proyectos de inversión que solicitaron tramites de vigencias futuras y traslados presupuestales. Toda la información queda registrada en el aplicativo SUIFP.</t>
  </si>
  <si>
    <t>(SEPTIEMBRE)  En el mes de enero y febrero se adelantó el ajuste de los proyectos de inversión a decreto de liquidación. En el mes de julio se realizó la actualización de los proyectos que reciben recursos de Reforma Tributaria.  En el mes de septiembre se realizó la actualización de los proyectos de inversión que solicitaron tramites de vigencias futuras y traslados presupuestales. Toda la información queda registrada en el aplicativo SUIFP.</t>
  </si>
  <si>
    <t>(SEPTIEMBRE)  En el mes de marzo se emitió una circular para orientar el ejercicio de programación 2018. Posteriormente se hizo una revisión de cada uno de los proyectos en términos de metas, indicadores, actividades y solicitud de recursos. Se asesoró a las áreas en la gestión de tramites presupuestales (Vigencias futuras y traslados).</t>
  </si>
  <si>
    <t>(SEPTIEMBRE)  En marzo se revisaron las cadenas de valor del MEN y la información queda en OneDrive - mineducacion.gov.co\GP\Proyectos\Programación\2018\1. SOLICITADOS. Se han revisado cadenas de valor de aquellos proyectos que están inmersos en tramites presupuestales.</t>
  </si>
  <si>
    <t>(SEPTIEMBRE) Las fichas de los proyectos de inversión del MEN  se registraron en el sistema SUIFP. Algunas de ellas continuan con registro de previo concepto, por lo que se deberá subsanar esta información en el siguiente mes. En el mes de julio se logró el levantamiento de la leyenda en los proyectos; Fortalecer  la gestión sectorial y la capacidad institucional para mejorar la calidad educativa del País y Mejoramiento de la calidad de la educación preescolar, básica y media. En el mes de septiembre se logró el levantamiento de la leyenda de previo concepto para el proyecto de la "Construcción nueva sede de la Universidad Colegio Mayor de Cundinamarca"</t>
  </si>
  <si>
    <t>(SEPTIEMBRE) En el mes de julio se generó la identificación de los recursos solicitados para 2018 con destino a posconflicto, en los proyectos. Este ejercicio fue expuesto a MHCP y DNP en el Comité Sectorial de Marco de Gasto de Mediano Plazo. La información está disponible en OneDrive - mineducacion.gov.co\GP\Proyectos\Programación\2018\1. SOLICITADOS\COMITÉ SECTORIAL MGMP 2018-2021</t>
  </si>
  <si>
    <t xml:space="preserve">Cumplido 100%. El documento de diagnostico fue entregado de acuerdo al cronograma. </t>
  </si>
  <si>
    <t xml:space="preserve">El documento sobre el impacto en sistemas de información fue entregado y socializado a las áreas pertinentes, para incluirlos en los requerimientos de las segundas fases de sistemas de informaciòn como SAP, Neon. Asi mismo se encuentra formalizado en SIG. </t>
  </si>
  <si>
    <t>El documento sobre el impacto en sistemas de información fue entregado por BDO-PARKER a la SGF, quien lo socializò a la SDO y a las àreas impactadas por convergencia. Los terceros intersados finalizaron la validación</t>
  </si>
  <si>
    <t xml:space="preserve">SDO esta validando una opcion para que el FODESEP le de asistencia tecnica puntual y especifica a las EAV, lo cual podria modificar la meta de mesas de trabajo trimestral. Por este motivo no se han realizado mas mesas de trabajo que la incial. </t>
  </si>
  <si>
    <t>En el tercer trimestre de 2017 se remitieron 18 proyectos normativos a la Oficina Asesora de Comunicaciones para su publicación con el fin de recibir observaciones de la ciudadanía, antes de su promulgación.</t>
  </si>
  <si>
    <r>
      <t>De los 18 proyectos publicados, se recibieron observaciones ciudadanas a 3 de ellos, 1) Resolución "</t>
    </r>
    <r>
      <rPr>
        <i/>
        <sz val="9"/>
        <color rgb="FF000000"/>
        <rFont val="Arial"/>
        <family val="2"/>
      </rPr>
      <t>convalidación de titulos de educación superior otorgados en el exterio</t>
    </r>
    <r>
      <rPr>
        <sz val="9"/>
        <color rgb="FF000000"/>
        <rFont val="Arial"/>
        <family val="2"/>
      </rPr>
      <t xml:space="preserve">r" ii) </t>
    </r>
    <r>
      <rPr>
        <i/>
        <sz val="9"/>
        <color rgb="FF000000"/>
        <rFont val="Arial"/>
        <family val="2"/>
      </rPr>
      <t>Decreto de prestaciones sociales del Magisterio"</t>
    </r>
    <r>
      <rPr>
        <sz val="9"/>
        <color rgb="FF000000"/>
        <rFont val="Arial"/>
        <family val="2"/>
      </rPr>
      <t xml:space="preserve"> y iii) Resolución </t>
    </r>
    <r>
      <rPr>
        <i/>
        <sz val="9"/>
        <color rgb="FF000000"/>
        <rFont val="Arial"/>
        <family val="2"/>
      </rPr>
      <t>"Reconocimiento oficial a Intérpretes".</t>
    </r>
    <r>
      <rPr>
        <sz val="9"/>
        <color rgb="FF000000"/>
        <rFont val="Arial"/>
        <family val="2"/>
      </rPr>
      <t xml:space="preserve"> Las observaciones fueron respondidas por la correspondiente área técnica y con ocasión a éstas, se ajusto solo el proyecto de "Prestaciones sociales del Magisterio"   revisado por la OAJ.</t>
    </r>
  </si>
  <si>
    <t>En el mes de septiembre, se ha alcanzando un acumulado de 8 encuentros, con corte a 30 de septiembre de 2017.</t>
  </si>
  <si>
    <t xml:space="preserve">El PAA de adquisiciones es elaborado por cada dependencia ejecutora de presupuesto entre finales de Diciembre de la vigencia anterior y el 30 de enero fecha máxima cuando se publica por primera vez en el SECOP después de ser revisado en comité de Contratación.
Con corte a 30 de septiembre se identificaron en el PAA un total de 1353 acciones programadas de las cuales se habían finalizado un total de 1252 lo que representa un 92,68% de planes de adquisiciones con contrato al finalizar el tercer trimestre de la vigencia 2017. Lo anterior evidencia cumplimiento de este indicador.
</t>
  </si>
  <si>
    <t>EL proceso de Contratación del MEN se soporta en el Sistema de Información NEON en el cuál se elabora el PAA y es la herramienta que permite su consolidación</t>
  </si>
  <si>
    <t>El PAA del MEN se actualiza con regularidad en el SECOP, mensualmente y cada vez que se requiera actualizar para la apertura de un nuevo proceso de selección.</t>
  </si>
  <si>
    <t>Plan Anual de vacantes</t>
  </si>
  <si>
    <t>ANALISIS 4TO TRIMESTRE 2017</t>
  </si>
  <si>
    <t xml:space="preserve">100% de revisión y ajuste de los indicadores no publicados y actualización y revisión de los indicadores publicados en el BI Oracle </t>
  </si>
  <si>
    <t xml:space="preserve">En el mes de noviembre de 2017, se llevó control de saldos de los CDP'S correspondientes a tiquetes aéreos, así mismo se envió información a las diferentes dependencias del Ministerio </t>
  </si>
  <si>
    <t>Se envió informe correspondiente a comisiones nuevas y tiquetes aéreos expedidos durante el mes de Noviembre de 2017 con los siguientes resultados: La Subdirección de Gestión Administrativa tramitó 1,511 comisiones nuevas al interior del país con un valor total por concepto de viáticos de: $797.469.371.  La ejecución presupuestal del contrato con la Agencia de Viajes Satena,  por concepto de tiquetes aéreos durante el mes de noviembre de 2017 se realizó por valor de $970.827.636, con un total de 1.423 tiquetes expedidos.</t>
  </si>
  <si>
    <t>Durante el mes de noviembre de 2017 la Subdirección de Gestión Administrativa recibió y tramitó un total de 1.135 legalizaciones de comisiones, de las cuales 498 corresponden a contratistas y 637 a servidores de planta del Ministerio.</t>
  </si>
  <si>
    <t>Teniendo en cuenta que las directivas del Ministerio de Educación Nacional tomaron la decisión de  implementar el proceso de comisiones a través de SIIF Nación con el denominado "módulo gestión viáticos", a partir del ofrecimiento y presentación reallizada por el Ministerio de Hacienda, el grupo de comisiones de la Subdirección Administrativa, en el mes de noviembre recibío respuresta a comunicado remitido el mes anterior a la Subdirección Finanaciera a través del cual nos informan que según respuesta del Doctor David Morales,  Administrador del Sistema SIIF Nación, el módulo se encontrará disponible para iniciar puebas piloto con la entidad a partir del mes de diciembre de 2017.</t>
  </si>
  <si>
    <t xml:space="preserve">Durante el mes de noviembre de 2017 la Subdirección de Gestión Administrativa tramitó un total de 351 modificaciones y cancelaciones de comisiones según solicitudes recibidas por las  diferentes dependencias del Ministerio, arrojando los siguientes resultados: Un total de 196 modificaciones de las cuales 96 corresponden a contratistas y 100 a servidores de planta; un total de 155 comisiones canceladas/derogadas de las cuales 82 corresponden a contratistas y 73 a servidores de planta. </t>
  </si>
  <si>
    <t>Se realizaron las actividades programadas en octubre  reportes de consumos resmas, fotocopias, generacion de residuos reciclables y peligrosos, consumos y pagos de agua y luz.  
 En recolección de puntos ecologicos  se obtuvo un total de 1,951,6 kgrs de residuos, de los cuales 863,4 kgrs., son residuos sólidos aprovechables.</t>
  </si>
  <si>
    <t>Se verifico el registro correspondiente en los indicadores del SIG de consumos de energía, agua, papel y residuos del mes de niviembre se elaboro el informe de consumo y valores correspondiente al mes de noviembre de servicios publicos.</t>
  </si>
  <si>
    <t>Hernán Ríos</t>
  </si>
  <si>
    <t>Martha Trujillo</t>
  </si>
  <si>
    <t>Edgar Saul Vargas</t>
  </si>
  <si>
    <t>Edgar Saúl Vargas</t>
  </si>
  <si>
    <t>Se revisa diagnóstico de SGSI, se inicia con la revisión de controles de seguridad, se actualiza documentación con las observaciones realizadas, se ajusta política de seguridad y se genera propuesta de la política de firma digital.</t>
  </si>
  <si>
    <t xml:space="preserve">La documentación migrada a los nuevos formatos del SIG, ha sido completada en su totalidad, quedando la base documental del SGSST cargada en un 100% en el SIG. </t>
  </si>
  <si>
    <t>Durante este periodo se finalizó estrategia Mundo Calidad La Reconquista, con el evento de conquista y coronación el dia 12 de diciembre, en el cual se se llevo a cabo un taller de apropiación con los lideres de calidad para reforzar y poner en práctica los conocimientos adquiridos y competencias desarrolladas a lo largo de esta estrategia, tambien se realizó el reconocimiento a las dependencias que obtuvieron resultados destacados en las fases establecidas para esta estrategia (reino espejo, seguro, crono, oportunidades, inspirador, fortaleza documental y prueba reina). Se llevo a cabo la divulgación de estos resultados a través de los canales institucionales: pregonero (19 de diciembre) y carteleras electrónicas. 
Se premia a la dependencia que de manera amigable con el medio ambiente decoró la oficina en el marco de la Campaña AmbientalMENte Navideños. 
Se genera propuesta para campaña de sensibilización de políticas de seguridad de la información para la aplicación en el 2018.</t>
  </si>
  <si>
    <t>Durante este periodo se finalizó estrategia Mundo Calidad La Reconquista, con el evento de conquista y coronación el dia 12 de diciembre, en el cual se se llevo a cabo un taller de apropiación con los lideres de calidad para reforzar y poner en práctica los conocimientos adquiridos y competencias desarrolladas a lo largo de esta estrategia.</t>
  </si>
  <si>
    <t>Fue cumplida 100% en un periodo anterior.</t>
  </si>
  <si>
    <t xml:space="preserve">Fueron actualizados en el SIG el 100% los documentos del SGSST en el nuevo formato establecido.
</t>
  </si>
  <si>
    <t xml:space="preserve">El Ministerio brindó acompañamiento a  10  Entidades Adscritas y Vinculadas – EAV en la totalidad de componentes del Modelo Integrado de Planeación y Gestión conforme a lo previsto en la programación del plan de asistencia técnica socializado con las entidades al inicio de la vigencia.
</t>
  </si>
  <si>
    <t>Con el fin de reportar avances de los meses de noviembre y diciembre, se solicitó mediante correo electrónico a los responsables de los trámites dicha información. Lo anterior permitirá avanzar en el reporte en SUIT de dicha gestión en el mes de enero. Se finaliza el mes ajustando las acciones de racionalización de Cambio de carácter académico, Redefinición para el Ofrecimiento de Programas por Ciclos Propedéuticos y Reconocimiento como Universidad de una institución universitaria o escuela tecnológica privada u oficial, con el fin de ampliar su cumplimiento para el año 2018, así como también la tipología de racionalización de algunas acciones, tal como se concertó con la Dirección de Calidad para la ES, en reunión sostenida el día 6 de octubre de 2017. Los ajustes del plan de racionalización de trámites se hicieron en el SUIT y posteriormente se generó una nueva versión tanto de este plan como del Plan Anticorrupción y de Atención al Ciudadano 2017, en la página web del Ministerio.</t>
  </si>
  <si>
    <t xml:space="preserve">Durante la vigencia 2017, el Ministerio de Educación Nacional identificó como prioridad el inicio el proyecto de reorganización funcional, que busca generar un nuevo decreto que permita la actualización de las funciones determinadas en el Decreto 5012 de 2009 y en el Decreto 854 de 2011.  El objetivo primordial de este proyecto es clarificar las responsabilidades de las áreas, eliminar duplicidad de tareas, incorporar nuevas funciones derivadas de cambios normativos, delimitar alcances de las áreas y eliminar aquellas funciones que ya perdieron vigencia o no aplican para la realidad actual de la Entidad. De igual forma, con este nuevo decreto de funciones se pretende formalizar aquellas actividades fundamentales que actualmente se ejercen en el marco del cumplimiento de compromisos y nuevos retos del Ministerio, pero que actualmente no están explícitos en la normatividad. 
En el marco de este proyecto durante la vigencia 2017 se adelantó una revisión integral de las funciones determinadas en los decretos anteriormente mencionados, se validó la metodología con el Departamento Administrativo de la Función Pública para la recolección de la información que se constituirá como insumo en la identificación de las funciones de las áreas y se realizaron 20 mesas de trabajo, cubriendo las 37 áreas del Ministerio.
De igual forma, durante la vigencia se actualizaron los grupos de trabajo de la Subdirección de Desarrollo Organizacional, Subdirección de Gestión Administrativa, Subdirección de Permanencia y la Subdirección de Apoyo a la Gestión de las IES, permitiendo con esto facilitar la operación de las dependencias para responder a los objetivos y metas definidos en las prioridades estratégicas de la Entidad. 
</t>
  </si>
  <si>
    <t>Se realizó el estudio de costos de la planta de personal asociada a la propuesta de modificación de estructura del Ministerio, la cual se incluyó como anexo del estudio técnico radicadpo en el Departamento Administrativo de la Función Pública.</t>
  </si>
  <si>
    <t>En la vigencia 2017 el Ministerio de Educación efectuó una revisión integral del diagnóstico de necesidades de nueva estructura organizacional  y planta de personal efectuado en el año 2016, con el objetivo de elaborar el estudio técnico que soporta la reestructuración del Ministerio. Producto de esa revisión, se actualizan los análisis y fundamentos de actualización de estructura y planta de personal, con el respectivo costeó que permitió en el mes de diciembre de 2017 radicar en el Ministerio de Hacienda y Crédito Público y en el Departamento Administrativo de la Función Pública, el estudio técnico de reestructuración del Ministerio de Educación Nacional con sus respectivos anexos , de acuerdo con la guía establecida.</t>
  </si>
  <si>
    <t>En este periodo se realizó la consolidación de la información recolectada a través de los talleres de construcción del mapa de conocimiento y del formulario que se diseñó para recolectar los datos adicionales de los talentos clave de las áreas priorizadas (misionales).
El mapa de conocimiento se  encuentra alojado en la Intranet con la información que fue recolectada a través de los talleres de construcción del mapa de conocimiento y del formulario que se diseñó para recolectar los datos adicionales de los talentos clave de las áreas priorizadas (misionales).</t>
  </si>
  <si>
    <t>En el mes de diciembre se realizaron las siguientes actividades:
1. Preparar y acompañar la realización del encuentro presencial No. 3 del Conversatorio "Aproximación a la Organización y Funcionamiento del Sistema Educativo en Colombia". 
2. Acompañar la realización del encuentro presencial No. 3 del programa de Formación Inicial de Facilitadores
3. Gestionar la convocatoria y participación de los colaboradores inscritos al tercer encuentro presencial del Conversatorio "Aproximación a la Organización y Funcionamiento del Sistema Educativo en Colombia" y del programa de Formación Inicial de Facilitadores.
4. Realizar seguimiento y acompañamiento a los participantes del conversatorio "Aproximación a la Organización y Funcionamiento del Sistema Educativo en Colombia" y del Programa de Formación Inicial de Facilitadores. 
5. Revisar y consolidar la información sobre la participación de los asistentes al Conversatorio “Aproximación a la Organización y Funcionamiento del Sistema Educativo en Colombia” y al Programa de “Formación Inicial de Facilitadores” y aplicar los criterios de certificación para determinar los colaboradores a quienes se puede otorgar dicha certificación. 
6. Se creó la cuenta de Flickr, asociada al correo de la Subdirección de Desarrollo Organizacional subdireccion.organizacional@yahoo.com  para crear y subir las fotos de los encuentros presenciales de los días 15, 16 y 27 de noviembre y los días 1, 12 y 13 de diciembre de los 2 PAO en https://www.flickr.com/photos/155003551@N05/albums, donde se crearon los respectivos álbumes y se cargaron las fotos.
7. Gestionar con el Portal Educativo Colombia Aprende la administración y monitoreo de los programas de aprendizaje implementados en el Campus Virtual.
8. Generación de reportes de participación y seguimiento de los usuarios participantes de los Programas de Aprendizaje organizacional.
Se cumplió la meta establecida para el año en el sentido de pilotear un programa denominado "Conversatorio de Aproximación a la Organización y Funcionamiento del Sistema Educativo en Colombia", en el cual participaron 19 colaboradores. Adicionalmente, se realizó un piloto en paralelo del programa de Formación Inicial de Facilitadores de la Escuela Corporativa con 11 colaboradores.</t>
  </si>
  <si>
    <t>Durante el mes de diciembre se realizaron las siguientes actividades:
Soporte técnico funcional de las herramientas tecnológicas requeridas.
o Subdirección de Talento Humano, se brindó apoyo funcional para gestionar con la Oficina de Innovación Educativa – Portal Colombia Aprende, la viabilidad de actualizar los cursos virtuales de Mentor que están publicados en el Campus Virtual, dando como resultado que es necesario contar con los archivos fuentes de los SCORM.
o Apoyar la actualización y publicación de información en plataformas requeridas para la gestión del conocimiento.
1. Creación del formulario de inscripción a la Socialización de los resultados de la Encuesta de Ambiente Laboral http://encuestas.mineducacion.gov.co/limesurvey/index.php/231961?lang=es
2. Actualización del sitio equipos inspiradores, para publicar la información de la sexta conferencia de comunicación asertiva https://intranetmen.mineducacion.gov.co/comunidades/sdo/EquipoInspirador/Paginas/Conferencias.aspx 
Durante el año se logró la meta de acompañar el ajuste y actualización de 15 sitios y comunidades en la intranet, para lo cual se realizaron actividades permanentes así:
1. Realizar la actualización y publicación de información en los espacios virtuales y las plataformas requeridas para mantenerlas en óptimo funcionamiento
2.  Realizar ajustes requeridos por las áreas, gestión de permisos, habilitar espacios solicitados.
3.  Gestionar los requerimientos de mejora de la intranet con las instancias correspondientes.</t>
  </si>
  <si>
    <t>Esta actividad culminó en el mes de junio, con la realización de presentaciones de resultados de la valoración de ambiente laboral 2016 a 32 dependencias del Ministerio.</t>
  </si>
  <si>
    <t xml:space="preserve">Durante el mes de diciembre se realizaron seguimientos a las siguientes áreas.
1. Subdirección de Gestión Financiera: 13 de diciembre.
2. Subdirección de Recursos Humanos del sector Educativo: 13 de diciembre.
3. Subdirección de Contratación: 13 de diciembre. 
4. Subdirección de Talento Humano: 13 de diciembre.
Para esta actividad, durante este año se realizaron seguimientos con:
1. Oficina de Cooperación y Asuntos Internacionales: 5 seguimientos.
2. Oficina Asesora de Control Interno: 6 seguimientos.
3. Oficina Asesora Jurídica: 5 seguimientos.
4. Oficina Asesora de Comunicaciones: 5 seguimientos.
5. Oficina Asesora de Innovación Educativa con Uso de NT: 4 seguimientos.
6. Oficina de Tecnología y SI: 4 seguimientos.
7. Oficina Asesora de Planeación y Finanzas: 4 seguimientos.
8. Subdirección de Desarrollo Organizacional: 5 seguimientos.
9. Subdirección de Monitoreo y Control: 5 seguimientos.
10. Subdirección de Contratación: 4 seguimientos.
11. Subdirección de Apoyo a la Gestión de las IES: 6 seguimientos.
12. Subdirección de Fortalecimiento Institucional: 4 seguimientos.
13. Subdirección de Gestión Administrativa: 5 seguimientos.
14. Subdirección Financiera: 6 seguimientos.
15. Subdirección de Inspección y Vigilancia: 4 seguimientos.
16. Subdirección de Desarrollo Sectorial: 5 seguimientos.
17. Subdirección de Permanencia.: 5 seguimientos.
18. Subdirección de Acceso: 5 seguimientos.
19. Subdirección de Talento Humano: 5 seguimientos.
20. Unidad de Atención al Ciudadano: 5 seguimientos.
21. Subdirección de Recursos Humanos del Sector Educativo: 5 seguimientos.
22. Subdirección de Referentes: 1 seguimientos.
23. Subdirección de Fomento de Competencias: 6 seguimientos.
24. Subdirección de Aseguramiento de la Calidad: 5 seguimientos.
25. Programa Todos a Aprender: 5 seguimientos
</t>
  </si>
  <si>
    <t xml:space="preserve">El 13 de diciembre se realizó una conferencia-taller para el fortalecimiento de las habilidades de comunicación y trabajo colaborativo dirigido a los subdirectores de Secretaría General.
Para esta actividad, durante el año se realizaron 6 conferencias de comunicación orientadas a brindar herramientas claves para tener una comunicación más asertiva y empática entre los colaboradores del Ministerio, que parten del establecimiento de una adecuada actitud de escucha y de una relación estratégica con el pensamiento, para estimular conversaciones y negociaciones pertinentes, fluidas y productivas que lleven al interlocutor a expresar, interactuar y realizar acciones concretas. 
</t>
  </si>
  <si>
    <t xml:space="preserve">Para esta actividad, durante el año se realizaron las siguientes actividades:
Sesiones de coaching individuales a los directivos de las siguientes dependencias:
➢ Subdirecciones:
1. Subdirección de Desarrollo Organizacional: Gloria Pereira.
2. Subdirección de Apoyo a la Gestión de las IES: Jaime Vargas.
3. Subdirección de Gestión Administrativa: Judith Castañeda.
4. Subdirección Financiera: Andrés Vergara.
5. Subdirección de Inspección y Vigilancia: Magda Méndez.
6. Subdirección de Desarrollo Sectorial: Alejandra Sánchez Perilla.
7. Subdirección de Permanencia: Juan Esteban Quiñonez.
8. Subdirección de Acceso: Rubith Tuberquia.
9. Subdirección de Talento Humano: Edgar Vargas.
10. Subdirección de Fomento de Competencias: Camila Gómez.
11. Subdirección de Aseguramiento de la Calidad: Nancy Cañón.
12. Unidad de Atención al Ciudadano: Dora Ojeda.
➢ Programas:
1. Programa Todos a Aprender: Santiago Varela.
2. Programa de Alimentación Escolar: Ana María Alzáte.
➢ Direcciones:
1. Dirección de Primera Infancia: Ana María Nieto.
2. Dirección de Calidad EPBM: Mónica Ramírez.
3. Dirección de Cobertura y Equidad: Natalia Niño.
4. Dirección de Fortalecimiento a la Gestión Territorial: Patricia Castañeda.
5. Dirección de Calidad de la ES: Patricia Castañeda.
➢ Viceministerios:
1. Viceministerio de EPBM: Pablo Jaramillo.
2. Viceministerio de ES: Natalia Ruíz Rodgers.
3. Asesora de VES: Paula García.
➢ Despacho Ministerio y Oficinas Asesoras:
1. Ministro: Yaneth Giha Tovar.
2. Oficina Asesora de Comunicaciones: Adriana Vivas.
3. Oficina de Cooperación y Asuntos Internacionales: Luz Amparo Medina.
4. Oficina Asesora de Planeación y Finanzas: Helga Hernández.
5. Oficina de Tecnología y Sistemas de Información: Hernán Ríos.
6. Oficina Asesora de Innovación con Uso de Nuevas Tecnologías: Andrea Rojas.
7. Asesora Ministra: Laura Saraza.
8. Asesora de Despacho: Adriana Colmenares.
➢ Entidades Adscritas al Ministerio:
1. ICETEX: Andrés Eduardo Vásquez.
2. ICFES: Ximena Dueñas.
Se realizaron sesiones grupales con los directivos del MEN:
5 sesiones grupales al equipo de directivos 1 (ministra, secretaria general, viceministros, jefes de oficina y entidades adscritas).
5 sesiones grupales al equipo de directivos 2 (subdirectores).
2 sesiones adicionales en las que se unieron a los dos equipos.
</t>
  </si>
  <si>
    <t>DICIEMBRE
Se realizó el alistamiento de la bases con la estructura y codificación requerida por MinSalud, se realizó el cargue en el FTP y se informó al personal de MinSalud para realizar según lo acordado el nuevo cruce que incluye los criterios establecidos y que nos permita usar esta información para los procesos de calidad en la maestra de personas. Con la información resultado del cruce se realizó el diagnóstico de calidad sin tener en cuenta lo relacioando a las inconsistencias identificadas que se espera mejorar con este nuevo cruce solicitado.
En el 2017 con el cruce de la Base de Registraduría y Ministerio de Salud, y el diagnostico realizado se pudo evidenciar la calidad en la identificación de estudiantes en bases como SSNN, SIMAT, SNIES y SIET y las diferencias en las validaciones de los sistemas. Queda como reto en 2018 gestionar con las áreas misionales la depuración y mejora de la calidad y el tratamiento de los fallecidos que aparecen en las bases
NOVIEMBRE
Se realizó la revisión de la información en conjunto con el personal técnico de MinSalud, se identificó que el cruce realizado por la empresa contratada por MinSalud para este tipo de actividades presenta algunas inconsistencias, se identificaron para no ser incluidas en el análisis y se programó enviar desde el MEN de nuevo el conjunto de datos para ser cruzados nuevamente y se establecieron los criterios a usar y la estrategia para minimizar las inconsistencias ya identificadas.
OCTUBRE
Se analizó la primera parte de la información del cruce de MinSalud, se identifican algunas inconsistencias entre los cruces de algunas variables que deben tener relación directa como tipo de documento y fecha de nacimiento, se envía un correo a MinSalud con algunas de estas situaciones para solventar y poder continuar con el análisis y el diagnóstico. El trabajo realizado ha permitido mejorar la calidad de los datos. No obstante se ha avanzado en el diseño del reporte y la estructura de datos para facilitar la generación del mismo una vez se tengan los datos definitivos
SEPTIEMBRE
Se analizan las bases de datos entregadas por Ministerio de Salud, se identifican temas que deben ser aclarados por esta entidad, se realiza reunión el 28 de septiembre dónde se aclaran las dudas y se logra gestionar la entrega del cruce con los registros faltantes en la última semana de octubre
AGOSTO
Ministerio de Salud entrego un cruce parcial (4 millones de registros de 23 millones) con el cual se analizarán los indicadores con los cuales se identificará la calidad del registro de estudiantes en los diferentes sistemas de información. DEbido al volumen de información enviado a Minsalud, ellos han manifestado que se requiere un mayor tiempo en el procesamiento lo que genero un rezago en el mes de agosto.
JULIO
Continuamos con la validación de inconsistencias apoyadas con las bases de datos entregadas por la Registraduria y Min Salud
JUNIO
Con la matrícula correspondiente al corte de mayo de 2017 se aplicaron las cinco reglas de calidad para identificar insconsistencias (duplicados, estudiantes con incosnsitencias en grados, los que no cruzaron con registradurias, e inconsistencias de en la edad).
MAYO
Se mapean las clasificaciones definidas en Comité de información tanto de Educación Preescolar, Básica y Media como de Educación Superior en los diferentes sistemas de información para validar el nivel de estandarización entre sistemas.
También se envia la solicitud de cruce a la Registraduría Nacional con CORDIS 2017-EE-083502
ABRIL
Con la matrícula correspondiente al corte de marzo de 2017 se identificaron los registros nuevos del cruce de 2016 para solicitar nuevo cruce por documento y los que no cruzaron con RNEC para solicitar nuevo cruce por nombres, apellidos y fecha de nacimiento. 
MARZO:
Se validaron las reglas de calidad en el comité técnico de información del 1 de marzo, se realizó reunión con subdirección de acceso para conecrtar reglas de SIMAT y se definió procedimiento para solicitar cruce a Registraduría.</t>
  </si>
  <si>
    <t>DICIEMBRE 
Se generaron los reportes de población desescolarizada en bases externas en edad escolar con el objeto de verificar los ajustes implementados en los procesos de fonéticos y cruces, se observa un resultados satisfactorio, adicionalmente se ejecutarn los procesos de verificación de calidad de los datos de personas en la maestra, como estrategia de verificación continua de calidad, no se identifican inconsistencias.
Una vez se cierre la matrícula 2017 se generará el reporte definido, para 2018 esta base se actualizará en el mes de febrero como aporte a las búsquedas activas que realizan las Entidades Territoriales Certificadas
NOVIEMBRE
Se han realizado actualizaciones en la calidad de la información registrada en la maestra tomando como referencia las bases de RNEC y de MFA que cuentan con buena calidad en la información, aunque se han identificado algunos temas de calidad en la base de RNEC, se habló con RNEC para aclarar y parece que aún presentan esos inconvenientes en las bases (por ejemplo personas con fecha de nacimiento de hace más de 20 años que aparecen con Registro civil o Tarjeta de Identidad) se omitieron actualizaciones cuando se identificó este tipo de situaciones. Se cargó y generó fonéticos para la información de Formación para el Trabajo en la maestra de personas (SIET), queda pendiente programar los cruces con la maestra para identificar los que cruzan con Registraduría Nacional de Estado Civil RNEC.
OCTUBRE
Se realizaron los cargues de las bases 2017 (UARIV, SISBEN, MFA, ARN y SIMAT cortes agosto a septiembre según disponibilidad), se cruzaron con la base maestra de personas, se diseñaron y crearon las vistas que permitan identificar población en edad escolar por fuera del sistema educativo, se generaron resultados  y se entregaron a la subdirección de Permanencia para ser usado como insumo en la focalización de la busqueda activa de este tipo de población. Se procesó la información de Educación superior en la maestra de personas para las bases de SNIES participante y SNIES (2008-2016) identificando las personas de la base de Participantes que cruzan con Registraduría Nacional de Estado Civil RNEC.
SEPTIEMBRE
Se generan las consultas a partir de la base maestra de personas, se realiza análisis de información, se realiza propuesta de diseño, y se identifican las variables a incorporar en el reporte
AGOSTO
Se presentaron resultados preliminares a UARIV, Prosperidad Social e ICBF para que a partir de la maestra de personas se pudiera utilizar como herramienta para la busqueda activa de población por fuera del sistema. A partir de este ejercicio se empezará a diseñar el reporte desde el mes de septiembre para educación preescolar, básica y media
JULIO
Se inician prebas con las las bases de Víctimas y SISBEN en el servidor de BD, se ajustan procedimientos para los cruces producto de las pruebas realizadas, estos ajusten están enfocados permitir identificar la población por fuera del sistema al cruzar las bases externas con las administradas por el MEN del año 2016.
JUNIO
Se empieza el cargue de las bases de Prosperidad Social en el servidor de BD, se realizan procesos de calidad de nombres y apellidos, se generan los fonéticos y se alistan los procedimientos para los cruces que permitan identificar la población por fuera del sistema en conjunto con otras bases externas y cruzando con las bases que administra el MEN del año 2016.
MAYO
Se gestionan y obtienen las bases de datos de Más Familias en Acción y UNIDOS. A partir de esta información se está generando el primer ejercicio de identificación de niñas, niños y jovenes poir fuera del sistema
ABRIL
Se ha gestionado con Prosperidad Social para recibir las bases de datos que administran y se solicitó que se incluya la fecha de actualización del registro (de ser posible). Esto es importante debido a que la actualización de dichas bases de datos se realiza en campo y en muchas ocaciones, se hace verificación de documentos.  De igual manera se ha adelantado el cruce del Registro Único de Víctimas con la matrícula preliminar del año 2016
MARZO:
Se ha gestionado con Entidades externas para optener las bases que serán cruzadas con las del MEN, las que se han ido recibiendo (ICBF, UARIV, SISBEN)  se están cargando en el servidor de base de datos OAPF y se han generado los respectivos fonéticos como alistamiento para los posteriores cruces.</t>
  </si>
  <si>
    <t xml:space="preserve">DICIEMBRE 
Se generaron los reportes de población escolarizada en programas sociales con el objeto de verificar los ajustes implementados en los procesos de fonéticos y cruces, se observa un resultados satisfactorio, adicionalmente se corren de nuevo los procesos de verificación de calidad de los datos de personas registrados en la maestra, dentro del proceso de verificación continua de calidad, no se identifican inconsistencias.
Una vez se cierre la matrícula 2017 se generará el reporte definido, se espera que la base sirva como insumo en los procesos de focalización del año 2018
NOVIEMBRE
Con la información recopilada de las bases de RNEC y de MFA se han realizado actualizaciones para mejorar la calidad de la información en la base de maestra de personas, aunque se han identificado algunos temas de calidad en la base de RNEC, estos se omitieron en las actualizaciones, esto con el objeto de mejorar la calidad de la información en los reportes programas sociales y para la focalización.
OCTUBRE
Una vez revisada la información se realizan ajustes que permiten mejorar los procesos de calidad en los cruces de la maestra de personas, se realizan nuevamente los cruces entre las bases de SIMAT y las de programas de gobierno nacional, se incorporan nuevas variables en los reportes de caracterización, se ejecutan nuevamente los reportes para realizar nuevas verificaciones de la información.  No obstante se ha avanzado en el diseño del reporte y la estructura de datos para facilitar la generación del mismo una vez se tengan los datos definitivos
SEPTIEMBRE
Se generan las consultas a partir de la base maestra de personas, se realiza análisis de información, se realiza propuesta de diseño, y se identifican las variables a incorporar en el reporte
AGOSTO
Se presentaron resultados preliminares a UARIV, Prosperidad Social e ICBF para que a partir de la maestra de personas se pudiera utilizar como herramienta para la busqueda activa de población por fuera del sistema. A partir de este ejercicio se empezará a diseñar el reporte desde el mes de septiembre
JULIO
Se realizan pruebas de cruces entre la base SIMAT y las bases de Víctimas y SISBEN de la vigencia 2016, se ajustan los procedimientos almacenados de cruces que permitirán identificar la población estudiantil que se encuentra en programas sociales del gobierno, empezando por los dos mencionados.
JUNIO
Se empieza el cargue de las bases de programas de Gobierno Nacional, se programan procesos de calidad a los nombres y apellidos y se generan los fonéticos para proceder con los cruces con las bases administradas por el MEN para identificar la población estudiantil que se encuentra en programas sociales del gobierno.
MAYO
Se han solicitado las bases a las entidades que manejan programas sociales para realizar los cruces con EPBM, se está diseñando la estrategia para la respectiva identificación.
ABRIL
Se alistaron las bases de datos de SIMAT 2013 y 2012, se está cruzando con las bases imputadas y estructurando el resultado para poder almacenar la totalidad de registros.  Se han cargado las bases de SNIES 2008 a 2015, generando los fonéticos y se está  generando un procedimiento para mejorar la calidad de los nombres y apellidos que presentan caracteres especiales debidos a la codificación, para los cuales no se generan los fonéticos correctamente.
MARZO
En este momento se han cargado las bases de SIMAT 2015 y 2014 con los fonéticos y los ajustes de homologación y estandarización establecidos por la oficina, se ha gestionado con entidades externas la solicitud de bases con los ajustes establecidos y se han cargado las bases que se han recibido UARIV, SISBEN e ICBF).
</t>
  </si>
  <si>
    <t xml:space="preserve">DICIEMBRE
Se finaliza el análisis de la información, se aprueba la propuesta metodologíca para el calculo, se revisan los resultados, organizandolos en la estructura definida, culminando así las actividades del hito.
Los resultados se enviaran a las areas en conjunto con los indicadores del año 2017. De esta forma en el 2017 se obtuvieron los siguientes indicadores de adultos
- Eficiencia (tasa de aprobación, tasa de reprobación y deserción intra - anual)
- Tasa de repitencia
- Deserción inter - anual
- Transito inmediato entre ciclos
NOVIEMBRE
Se estandarizan los indicadores de eficiencia y deserción del ciclo de adultos, bajo las estracturas y formatos definidos para el año 2016, se socializarán en el mes de diciembre
OCTUBRE
Una vez hechas las validaciones con la información 2014-2015, se genera la consulta con las vigencias 2015-2016 para construir los indicadores defintivos de esta vigencia y enviarlos junto con las fichas
</t>
  </si>
  <si>
    <t xml:space="preserve">DICIEMBRE
El diseño de la ficha nacional de reporte de indicadores se envió a la oficina de comunicaciones para diagramación. Logrando cumplir con las actividades de validación de procesos de calculo, estructura y cargue de fuentes, diseño de los indicadores, prueba y socialización.
De esta manera en el año 2017, la estrategia REPORTATE implementada en la herramienta BI ORACLE permitió la unificación de la información, acceso a las cifras estratégicas por todos los funcionarios del MEN, calidad de los datos y entrega oportuna de los indicadores
NOVIEMBRE
Se continua con el cargue de indicadores concluyendo la primera fase (Reportate). Se adelanta la construcción de fichas de indicadores. Se trabaja igualmente en el diseño de boletín nacional
OCTUBRE
Se culmina con el cargue de información de los indicadores de primera infancia, se actualizaron los cinco indicadores de matricula para ell mes de septiembre, se continua la gestión de las fichas faltantes de los indicadores.
</t>
  </si>
  <si>
    <t>DICIEMBRE
Al finalizar el mes de diciembre se cuenta con el equipo y servidor configurado, las bases y variables con las que se iniciará el proyecto incorporadas en la maestra de personas y los protocolos definidos y avalados por la Oficina Jurídica del MEN, de esta manera se cumple con el hito establecido. 
El reto para el año 2018 se realizará la socialización del nuevo servicio a los grupos de interés (investigadores, universidades)
NOVIEMBRE
A nivel tecnológico se realiza la mesa de ayuda para configurar la IP para conexión por VPN del equipo para investigadores en el MEN y se valida el software instalado. Se avanza en la configuración de vistas anonimizadas de SIMAT que estarán disponibles y se solicita a la Subdirección de Desarrollo Sectorial la información a reportar
OCTUBRE
Inicia el proceso de alojamiento de bases de datos ajustadas al equipo dado para consulta de investigadores.</t>
  </si>
  <si>
    <t>DICIEMBRE
Se culmina la fase de revisión y se envía a Desarrollo Organizacional para su publicación en el Sistema Integrado de Gestión.
NOVIEMBRE
Continua en revisión de la Oficina de comunicaciones.
OCTUBRE
Se elaboró la política, se ajusto y esta siendo revisada por la oficina de comunicaciones previo a su publicación.</t>
  </si>
  <si>
    <t xml:space="preserve">DICIEMBRE
Se realizaron los últimos ajustes y la oficina de comunicaciones lo libero en la página web del Ministerio. Se esperá en el 2018 que este sitio les permita a los usuarios enlazarse con los diferentes conjuntos de información que produce el sector
NOVIEMBRE
La oficina de comunicaciones entrega un desarrollo para realizar pruebas, se identifican unos ajustes, actualmente se estan realizando los ajustes seleccionados.
OCTUBRE
De acuerdo a lo enviado por el grupo de información, la oficina de comunicaciones envió propuesta, la cual se encuentra en ajustes e inclusión de la encuesta a los usuarios.
</t>
  </si>
  <si>
    <t xml:space="preserve">(DICIEMBRE) 
Durante el mes de marzo y hasta el 18 de abril de 2017, se habilitó un acceso en la página web del Ministerio, como un medio interactivo para facilitar la comunicación con la ciudadanía, con el fin de que accediera al Informe de Gestión 2016 y formulara preguntas a través del enlace:
https://www.mineducacion.gov.co/portal/363259:
De otra parte, mediante el mismo instrumento, se interrogó a la ciudadanía, sobre los temas de preferencia a tratar en la posterior Audiencia de Rendición de Cuentas.
En este espacio la comunidad educativa tuvo la oportunidad de formular sus interrogantes a la gestión desarrollada en la vigencia anterior.
A través de redes sociales y la misma página web del MEN fue comunicado a la ciudadanía, no obstante, no se recibieron consultas por parte de la comunidad educativa.
</t>
  </si>
  <si>
    <t xml:space="preserve">(DICIEMBRE) 
Con el fin de propiciar nuevos espacios de diálogo con la comunidad, el 20 de abril de 2017 se desarrolló la Audiencia Pública de Rendición de Cuentas. A partir de las 9:00 am. y hasta las 10:30 am. se desarrolló el certamen de Rendición de Cuentas en los estudios de Radio Televisión de Colombia - RTVC, con la asistencia de 220 personas. El evento fue transmitido por el Canal Institucional y los Canales Regionales; TeleAntioquia, TeleCaribe, Canal TOR y TelePacífico. Igualmente se publicó en YouTube (https://www.youtube.com/watch?v=vRqjK2_vJGM).
Durante la Audiencia se presentaron los resultados y avances logrados, así como las metas cumplidas en la vigencia 2016 a través de los programas, estrategias y proyectos desarrollados por el Ministerio de Educación Nacional en Educación Preescolar, Básica y Media, Educación Superior, Fortalecimiento de la gestión territorial y contratación pública, entre otros.
</t>
  </si>
  <si>
    <t xml:space="preserve">(DICIEMBRE) 
En el mes de enero fue elaborado y publicado el documento que contiene la Estrategia de Rendición de Cuentas a la Ciudadanía. Permanece en la página web https://www.mineducacion.gov.co/portal/micrositios-institucionales/Modelo-Integrado-de-Planeacion-y-Gestion/362787:Plan-Anticorrupcion-y-de-Atencion-al-Ciudadano </t>
  </si>
  <si>
    <t>(DICIEMBRE) 
El Ministerio de Educación Nacional, durante todo el año ejecuta acciones enmarcadas dentro de la Estrategia Permanente de Rendición de Cuentas. Por otra parte, se han atendido los requerimientos de información presentados por OCI.
En la vigencia 2017, el Ministerio de Educación adelantó la totalidad de acciones programadas (22), logrando un cumplimiento del 107%. Por medios electrónicos, se adelantaron 16 de esas acciones, equivalente a un 73% de ellas.</t>
  </si>
  <si>
    <t xml:space="preserve">DICIEMBRE: Se elaboró el informe de ejecución presupuestal con corte a 28 de diciiembre de 2017 para el tablero de control  </t>
  </si>
  <si>
    <t>DICIEMBRE: Se elaboró y se remitió a la Subdirección Financiera las matrices de distribución de los recursos girados mensualmente a las Entidades Territoriales Certificadas.
Se remitió oficio en el cual se solicita la constitucion de cuentas por pagar de las sumas correspondientes a las entidades con medida cautelar por valor  de 11.218.161.780.</t>
  </si>
  <si>
    <t>DICIEMBRE:Se elaboraron los informes sobre la ejecución presupuestal y cumplimiento de metas financieras de las entidades adscritas</t>
  </si>
  <si>
    <t>DICIEMBRE: DNP, aprobó la distribución de recursos del SGP - complemento para la   población atendida a  las ETC, dando finalidad a la distribución de los recursos de la bolsa del Sistema Gneral de Participaciones.
Se realizó reunión y se remitió archivo con la información y metodología de cálculo para la vigencia 2018.</t>
  </si>
  <si>
    <t>DICIEMBRE: Se gestionó y expidió el acto administrativo relacionado con el traslado de recursos de funcionamiento a los rubros de Cuerpos consultivos del Gobienro Nacional de Servicios públicos.</t>
  </si>
  <si>
    <t>Consolidar una estrategia de seguimiento a los recursos de inversión e indicadores  del MEN, mediante un tablero de seguimiento</t>
  </si>
  <si>
    <t>(DICIEMBRE)  
Mensualmente se remite un correo a los directivos, que contiene el estado de los proyectos en los sistemas SSP y SPI. Se actualizaron las fichas de los proyectos de inversión con corte a Noviembre.</t>
  </si>
  <si>
    <t>(DICIEMBRE)  
Se generó el tablero de seguimiento del plan de acción con corte a noviembre y sus respectivas alertas. Además se avanza en el desarrollo del aplicativo para el cargue, formulación y seguimiento del plan de acción y plan estratégico del MEN; El ingeniero desarrolló los módulos solicitados y en 2018 se inician las pruebas.</t>
  </si>
  <si>
    <t>(DICIEMBRE)  
Teniendo en cuenta la decisión de no continuar con el reporte de avance de proyectos en el sistema SSP, se inició en conjunto con el grupo de información, el diseño del aplicativo REPÓRTATE, que con corte a noviembre, presenta un nivel de vance del 95%, representado en las acciones del diseño de la plataforma y el acondicionamiento de los campos necesarios para el reporte cualitativo de información. Actualmente algunos indicadores del PND se encuentran disponibles para consulta en este aplicativo, y otros estan pendientes de cargue.</t>
  </si>
  <si>
    <t>(DICIEMBRE)
En el mes de enero y febrero se adelantó el ajuste de los proyectos de inversión a decreto de liquidación. 
En el mes de julio se realizó la actualización de los proyectos que reciben recursos de Reforma Tributaria.
En los meses de septiembre, octubre y noviembre se realizaron los ajustes en las cadenas de valor de los proyectos de inversión que solicitaron tramites de vigencias futuras y traslados presupuestales. 
En el mes de diciembre se ajustaron 8 proyectos de inversión confirme al recorte presupuestal que se definio en el decreto 2118
Toda la información queda registrada en el aplicativo SUIFP.</t>
  </si>
  <si>
    <t>(DICIEMBRE)  
En el mes de marzo se emitió una circular para orientar el ejercicio de programación 2018. Posteriormente se hizo una revisión de cada uno de los proyectos en términos de metas, indicadores, actividades y solicitud de recursos. Se asesoró a las áreas en la gestión formulación y revisión de los proyectos</t>
  </si>
  <si>
    <t xml:space="preserve">(DICIEMBRE) 
En marzo se revisaron las cadenas de valor del MEN y la información queda en OneDrive - mineducacion.gov.co\GP\Proyectos\Programación\2018\1.SOLICITADOS. 
Se revisaron las cadenas de valor de los proyectos 2018, que enviaron las dependencias y se hicieron las observaciones  y ajustes pertinentes  </t>
  </si>
  <si>
    <t>(DICIEMBRE) 
Las fichas de los proyectos de inversión del MEN  se registraron en el sistema SUIFP. Algunas de ellas continuan con registro de previo concepto, por lo que se deberá subsanar esta información en el siguiente mes. En el mes de julio se logró el levantamiento de la leyenda en los proyectos; Fortalecer  la gestión sectorial y la capacidad institucional para mejorar la calidad educativa del País y Mejoramiento de la calidad de la educación preescolar, básica y media. En el mes de septiembre se logró el levantamiento de la leyenda de previo concepto para el proyecto de la "Construcción nueva sede de la Universidad Colegio Mayor de Cundinamarca".
En diciembre y conforme a los recursos que se asignaron a cada proyecto, se inició la revisión de éstos, para ajuste a decreto.</t>
  </si>
  <si>
    <t>(DICIEMBRE)
En el mes de julio se generó la identificación de los recursos solicitados para 2018 con destino a posconflicto, en los proyectos. Este ejercicio fue expuesto a MHCP y DNP en el Comité Sectorial de Marco de Gasto de Mediano Plazo. La información está disponible en OneDrive - mineducacion.gov.co\GP\Proyectos\Programación\2018\1. SOLICITADOS\COMITÉ SECTORIAL MGMP 2018-2021
En el Mes de diciembre las áreas focalizaron en sus cadenas de valor, los recursos destinados al posconflicto</t>
  </si>
  <si>
    <t>Definir las PAA por dependencias</t>
  </si>
  <si>
    <t xml:space="preserve">En el mes de diciembre se continua con el plan de divulgación del Protocolo de Servicio al Usuario, de acuerdo al cronograma. Se visitaron en diciembre las secretarias de educación de :                                                                           Secretaria de Educación de  Floridablanca                       Secretaria de Educación de  Giron                                       Secretaria de Educación de  Putumayo                             Secretaria de Educación de  Santa Marta                 Secretaria de Educación de  Cienaga                            Secretaria de Educación de  Apartado                       Secretaria de Educación de  Turbo                                    Secretaria de Educación de  Envigado                       Secretaria de Educación de  Guaviare                          Secretaria de Educación de  Barrancabermeja, Secretaria de Educación de  Itagui                                         Secretaria de Educación de  Dosquebradas                  Secretaria de Educación de  Maicao                          Secretaria de Educación de  Uribia                               Secretaria de Educación de  Valledupar                    Secretaria de Educación de  Amazonas.                          Secretaria de Educación de  Piedecuesta                                                                                                                                                                                                                              </t>
  </si>
  <si>
    <t>En el 29 de noviembre se comenzó la  adjudicación de los contratos atención personalizada ( 1400-2017) y Call center (1414-2017) los cuales  fueron adjudicados a  la empresa BPM-Consulting. A través de este proceso se continuara prestando los servicios en la Unidad de Atención al Ciudadano sin ningún contratiempo.</t>
  </si>
  <si>
    <t>Actualmente se está realizando el procesamiento y análisis de los datos donde se encuestaron 288 IES, de las cuales 83 son públicas y 205 son privadas; 164 secretarias de educación y 1225 ciudadanos.</t>
  </si>
  <si>
    <t xml:space="preserve">En el mes de diciembre se presento al comité de Secretaría General la gestión realizada por las áreas frente a la  gestión documental y  frente a la  atención de las quejas y  reclamos, 
</t>
  </si>
  <si>
    <t>Se realizo la publicación en la página del ministerio del informe del mes de diciembre correspondiente a los derechos de petición y el informe de quejas.</t>
  </si>
  <si>
    <t xml:space="preserve">Se realizo capacitación al grupo de Gestion Documental (ERT Y BPM) sobre el sistema de gestión documental en el mes de diciembre.en total se capacitaron 771 servidores ycontratistas. </t>
  </si>
  <si>
    <t>Se realizo seguimiento a los contratos 1329 y 1400 y 1346 y 1414  en las instalaciones del MEN.  Se hizo seguimiento al contrato de ERT. (Buzón  atención al ciudadano, buzón notificaciones  judiciales)</t>
  </si>
  <si>
    <t>Se cumplió en marzo de 2017</t>
  </si>
  <si>
    <t>Se cumplió en mayo de 2017</t>
  </si>
  <si>
    <t>Se cumplió en septiembre de 2017</t>
  </si>
  <si>
    <t>Se cumplió en junio de 2017</t>
  </si>
  <si>
    <t>El 14 de noviembre se efectuó la contextualización para la interoperabilidad con los otros sistemas del MEN, más la aplicación de la firma digital y la capacidad de generar actos administrativos de SIGA 2.</t>
  </si>
  <si>
    <t xml:space="preserve">Se divulgo la información de los indicadores de tiempos de servicio de cada uno de los procesos adelantados por la Unidad de Atención al Ciudadano.                                                                   Se delego al orientador de la Unidad hacer seguimiento de la atención en cada ventanilla con el objetivo de detectar malos manejos de las herramientas y asi mejorar los indicadores.           </t>
  </si>
  <si>
    <t xml:space="preserve">Con el fin de hacer seguimiento a los servicios prestados por la UAC se descargaron semanalmente los reportes de la plataforma del DIGITURNO.   Se empezaron a identificar las principales causas de demora en la atención y  se establecio un plan de contingencia para agilizar la atención a los usuarios para aquellos tramites que presentan un alto numero de turnos en espera en sala.. </t>
  </si>
  <si>
    <t>El 24 de Noviembre se realizó el registro presupuestal del contrato 1411 del  2017 con el RP 1426114 el cual se encuentra en ejecución, el cronograma de puesta en marcha del trámite se atraso debido a la demora en la compra de la firma digital, en este momento se encuentra en ambiente de pruebas para la configuración del ciclo de la firma digital.</t>
  </si>
  <si>
    <t>En diciembre se realizaron capacitaciones dobre el programa de gestion documental.</t>
  </si>
  <si>
    <t>En diciembre se Digitalizaron  36380 imagenes en  Escala de grises a 200 DPI, con OCR, en formato PDF/A, y cinco campos de indexación.</t>
  </si>
  <si>
    <t>En el mes de diciembre Se realizo indice a 132 tomos los cuales corresponden a  255560 registros.</t>
  </si>
  <si>
    <t xml:space="preserve">Para este mes y de acuerdo con la agenda de la  ministra, se programó un encuentro con la Ministra el cual fue un espacio propocio para compartir la Navidad con toda la familia MEN. </t>
  </si>
  <si>
    <t>De acuerdo con un informe preliminiar de SIIF Nación, la probable reserva a constituir en 2018 es de 29.000 millones, disminuyendo $8.000 millones frente a 2017</t>
  </si>
  <si>
    <t>A) Se han atendido a diversas entidades (Instituciones educativas, municipios y departamentos) en relación con las preguntas especificas del proceso. Se han respondido mas de 50 comunicaciones entre oficios y correos. 
B) Se capacitó a los secretarios de eduacion de las ETC en cuentas maestras.
C) La SGF participa del Chat de lideres de fondos de servicios educativos establecidos, donde se han remitido e impartido todas las directrices del caso.
D) Mediante el correo cuentasmaestras@mineducacion.gov.co se han dado respuesta a multiples preguntas e inquietudes.
E) Se han enviado las respuesta a los oficios de las cuentas que han quedado registradas.</t>
  </si>
  <si>
    <t>El MEN ha realizado el 100% de los registros de cuenta que lo han solicitado. Hasta el 22 de Diciembre 400 municipios no habian radicado documentación. La totalidad de las 95 ETC han pasado la documentacion pertinente.</t>
  </si>
  <si>
    <t>El Inpanut de todo el año quedó por encima del 99%, superando la meta establecida</t>
  </si>
  <si>
    <t>El manual de politias fue aprobado por el comité administrativo de la entidad</t>
  </si>
  <si>
    <t>Cumplido al 100%, el documento fue entregado y totalmente socializado al interior de la entidad y en conjunto con BDO (firma auditora del cambio a NIIF)</t>
  </si>
  <si>
    <t>El ESFA fue entregado por BDO, de acuerdo con las premisas establecidas</t>
  </si>
  <si>
    <t>El documento fue terminado, socializado y entregado formalmente al MEN. Se cumplió con la totalidad de las mesas de trabajo</t>
  </si>
  <si>
    <t xml:space="preserve">Definitivamente la SDO en conjunto con las entidades adscritas determinó que la gestión que necesitaban excedía el alcance que el MEN entegaba ya que se pretendía era un apoyo técnico especifico para la implementacion de NIIF, situación cuya competencia del MEN era excedida, puesto que la labor del MEN era de acompañamiento y no de implementación. </t>
  </si>
  <si>
    <t>En el cuarto trimestre de 2017 se remitieron 22 proyectos normativos a la Oficina Asesora de Comunicaciones para su publicación con el fin de recibir observaciones de la ciudadanía, antes de su promulgación.</t>
  </si>
  <si>
    <r>
      <t xml:space="preserve">De los 18 proyectos publicados, se recibieron observaciones ciudadanas a 1 de ellos, 1) Decreto </t>
    </r>
    <r>
      <rPr>
        <i/>
        <sz val="8"/>
        <color rgb="FF000000"/>
        <rFont val="Arial"/>
        <family val="2"/>
      </rPr>
      <t>"Por el cual se adiciona el Decreto Único Reglamentario del Sector Educación para reglamentar la Jornada Única y el Programa para el Estímulo a la Calidad Educativa y la Implementación de la Jornada Única conforme a lo dispuesto en los artículos 57 y 60 de la Ley 1753 de 2015"</t>
    </r>
    <r>
      <rPr>
        <sz val="8"/>
        <color rgb="FF000000"/>
        <rFont val="Arial"/>
        <family val="2"/>
      </rPr>
      <t>. Las observaciones fueron respondidas por la correspondiente área técnica y con ocasión a éstas no se requirio efectuar ningun ajuste.</t>
    </r>
  </si>
  <si>
    <r>
      <t xml:space="preserve">El 11 de diciembre culminó la capacitación para auditores internos en  Sistemas Integrados de Gestión HSEQ. (NTC ISO 9001:2015,
NTC ISO 14001: 2015 y NTC OHSAS 18001: 2007, Riesgos y Auditorías Combinadas al Sistema de Gestión Integrado)  con una intensidad de 64 horas, dictada por ICONTEC, con la participación de  9 funcionarios y </t>
    </r>
    <r>
      <rPr>
        <sz val="9"/>
        <color theme="1"/>
        <rFont val="Arial"/>
        <family val="2"/>
      </rPr>
      <t>13</t>
    </r>
    <r>
      <rPr>
        <sz val="9"/>
        <rFont val="Arial"/>
        <family val="2"/>
      </rPr>
      <t xml:space="preserve"> contratistas de los cuales 11 prestan sus servicios en la OCI.
</t>
    </r>
  </si>
  <si>
    <t>En el mes de marzo se realizó la transmisión al DAFP del Informe Ejecutivo Anual, el cual arrojó un nivel de madurez del MECI del 90,05%, cumpliendo la meta establecida.
El informe cuatrimestral del estado del Control Interno con corte a noviembre 12 de 2017, se encuentra publicado en la página web del MEN.</t>
  </si>
  <si>
    <t>El Programa Anual de Auditorías fue aprobado por el Comité Institucional de Control Interno realizado el 20 de junio de 2017.
En el periodo informado se culminaron las auditorías de los macroprocesos: 
  Gestión Jurídica, Gestión, Articulación y Alianzas de las Partes Interesadas, Diseño y Formulación de Políticas Públicas en Educación, Implementación de Políticas Públicas en Educación, Monitoreo y Aseguramiento, cumpliendo así el 100% del programa anual de auditorías</t>
  </si>
  <si>
    <t xml:space="preserve">Se realizó  el seguimiento al plan de mejoramiento con corte a septiembre 30 de 2017.
Se presentó a la alta dirección el resultado de las auditorías internas y avance del plan de mejoramiento institucional, en la sesión del Comité Directivo del 9 de octubre de 2017. 
Se asesoró en el análisis de causas para la formulación de planes de mejoramiento sobre Hallazgos de las auditorías internas culminadas en el periodo </t>
  </si>
  <si>
    <t>Durante el mes de diciembre se sesoraron los casos especiales solicitados por los servidores y jefes de dependencia con respecto a las fases de evaluación del desempeño.</t>
  </si>
  <si>
    <t xml:space="preserve">Durante el mes de diciembre,  se realizan asesorias personalizadas a los gerentes que lo solicitaron, así:
* Subdireccion de Desarrollo Sectorial
* Subdirección de Aseguramiento de la Calidad de la Educación Superior
* Subdirección de Fomento de Competencias
A  través de correos se dieron instrucciones a evaluados y evaluadores referentes a la fase de seguimiento
</t>
  </si>
  <si>
    <t xml:space="preserve">Fue realizada la soliciud en el mes de septiembre y fue necesario realizar el proceso de convocatoria interna ya que la Comision no remitió lista de elegibles. </t>
  </si>
  <si>
    <t xml:space="preserve">El 20 de noviembre se posesionaron mediante encargo 4 servidores de carrera administrativa, se tierne previsto para el 29 de noviembre posesionar un profesional 2028-21  </t>
  </si>
  <si>
    <t>En el mes de diciembre se realizo el cierre de la reinducción en el informe de gestión de la Entidad.</t>
  </si>
  <si>
    <t xml:space="preserve">Durante el mes de diciembre se convocaron servidores a las siguientes actividades: 
* Vacaciones Recreativas   servidores
* Informe de gestión del MEN.  servidores
*  Clases Gimnasio institucional  servidores
• Stands de viernes de servicio 
* Novenas 
</t>
  </si>
  <si>
    <t xml:space="preserve">Se consolidó la informacion de participacion de las actividades y se evidencia una particiapacion de 400  servidores en actividades del sistema de estimulos. </t>
  </si>
  <si>
    <t>Las evaluaciones efectuadas a las actividades incluidas en el Sitema de Estímulos presentaron un resultado satisfactorio, superando en promedio,  lcuatro puntos sobre una escala de cinco.</t>
  </si>
  <si>
    <t>Se cuenta con la  información consolida de los eventos del Sistema de Estímulos, esta icluye asistencia, resultados de la encuesta de satisfacción y la relación completa de actividades</t>
  </si>
  <si>
    <t xml:space="preserve">
En el mes de diciembre  se recibieron 9 concertaciones de compromiso de los servidores de C.A. y de LNR, 1 provisionales y tempórales. No se recibieron  concertaciones de los gerentes publicos. </t>
  </si>
  <si>
    <t>No se suscribieron  Acuerdos de gestión en el mes de diciembre</t>
  </si>
  <si>
    <t>La aplicación de la encuesta se aplicará después del 15 de enero cuando se cumplan dos meses  de la prueba piloto.</t>
  </si>
  <si>
    <t xml:space="preserve">Se ha realizado el reporte de novedades de ingreso, retiro, encargo, comision LNR en el SIGEP </t>
  </si>
  <si>
    <t xml:space="preserve"> se firmó el convenio interadministrativo con INFOTIC, para la realización de la segunda etapa e implementación de el módulo de PY. Se ha brindado el soporte en productivo a los módulos en funcionamiento.</t>
  </si>
  <si>
    <t xml:space="preserve">Se firmó el convenio interadministrativo con INFOTIC contrato 1370, para la realización de la segunda etapa e implementación de el módulo de PY. </t>
  </si>
  <si>
    <t>De acuerdo con el cronograma los BBP se entregarán en el primer trimestre de 2018.</t>
  </si>
  <si>
    <t>Informes a través  de documentos digitales.</t>
  </si>
  <si>
    <r>
      <t xml:space="preserve">Se tiene programada reunion con la Unidad de Atención al Ciudadano a fin de ajustar los tiempos en el mes de enero, sin embargo se indica que no se pueden reducir los términos a 12  días sino a 13, toda vez que en el Grupo de certificaciones  se presenta un gran volumen documental y el equipo de trabajo presenta constantes movimientos con respecto de los funcionarios de carrera administrativa, por lo tanto sin el equipo completo no es posible atender todas  las solicitudes en el término de 12 días. Se debe tener en cuenta que el Grupo atiende certificaciones ha atendido desde enero a la fecha trámites de  ex - servidores de </t>
    </r>
    <r>
      <rPr>
        <b/>
        <sz val="9"/>
        <rFont val="Arial"/>
        <family val="2"/>
      </rPr>
      <t xml:space="preserve">3801 </t>
    </r>
    <r>
      <rPr>
        <sz val="9"/>
        <rFont val="Arial"/>
        <family val="2"/>
      </rPr>
      <t xml:space="preserve">y </t>
    </r>
    <r>
      <rPr>
        <b/>
        <sz val="9"/>
        <rFont val="Arial"/>
        <family val="2"/>
      </rPr>
      <t>1398</t>
    </r>
    <r>
      <rPr>
        <sz val="9"/>
        <rFont val="Arial"/>
        <family val="2"/>
      </rPr>
      <t xml:space="preserve"> para activos con un total de </t>
    </r>
    <r>
      <rPr>
        <b/>
        <sz val="9"/>
        <rFont val="Arial"/>
        <family val="2"/>
      </rPr>
      <t>5,199</t>
    </r>
    <r>
      <rPr>
        <sz val="9"/>
        <rFont val="Arial"/>
        <family val="2"/>
      </rPr>
      <t xml:space="preserve">  trámites. Es necesario indicar que para los activos  las certificaciones laborales tienen un término de respuesta de 3 días y de funciones de 13 días. </t>
    </r>
  </si>
  <si>
    <r>
      <t>Durante el mes de diciembre se desarrollaron las siguientes actividades:
*G</t>
    </r>
    <r>
      <rPr>
        <sz val="9"/>
        <color rgb="FF000000"/>
        <rFont val="Arial"/>
        <family val="2"/>
      </rPr>
      <t>estionar y motivar la participación de colaboradores para la grabación de videos que hacen parte de los recursos digitales del tercer programa de aprendizaje organizacional denominado "Conversatorio 3, Implementar la política pública en educación"
* Revisar los contenidos producidos para los Programas de Aprendizaje Organizacional 2 y 3 
* Revisar la disponibilidad de las actividades colaborativas y ajustes de los contenidos de los dos Programas de Aprendizaje Organizacional montados en el Campus Virtual del Portal Colombia Aprende, garantizando la visualización y funcionamiento de los recursos y actividades tanto en el Home de los PAO, como en los SCORM.
* Gestionar la creación y actualización del espacio en Flickr para las fotos de los Encuentros presenciales de la Escuela Corporativa.
Durante el año, se efectuó la estructuración, diseño y producción de los contenidos de los 3 programas de aprendizaje organizacional (conversatorios) de la Escuela Corporativa, con la participación de colaboradores de diferentes áreas misionales del Ministerio como parte del proceso de gestión del conocimiento organizacional, los mismos fueron denominados así:
1. Aproximación a la organización y funcionamiento del sistema educativo colombiano
2. La política pública en educación  (formulación y evaluación)
3. Implementar la política pública en educación (implementación)
Adicionalmente, se diseñó y se realizó la producción de un programa de formación inicial de facilitadores de la Escuela Corporativa.</t>
    </r>
  </si>
  <si>
    <r>
      <t xml:space="preserve">Durante el mes de diciembre se continuó con la realización de sesiones para la construcción y la implementación del PAL, para esto se realizaron las siguientes sesiones:
Sextas sesiones:
1. Subdirección de Fomento de Competencias: 1 de diciembre.
2. Programa Todos a Aprender: 1 de diciembre.
3. Subdirección Aseguramiento de la Calidad: 5 de diciembre.
4. Subdirección de Gestión Administrativa: 5 de diciembre.
5. Oficina de Tecnología y Sistema de la Información: 5 de diciembre.
6. Subdirección de Talento Humano del Sector Educativo: 5 de diciembre.
</t>
    </r>
    <r>
      <rPr>
        <b/>
        <sz val="9"/>
        <color theme="1"/>
        <rFont val="Arial"/>
        <family val="2"/>
      </rPr>
      <t xml:space="preserve">
Durante el año se realizaron sesiones PAL con:</t>
    </r>
    <r>
      <rPr>
        <sz val="9"/>
        <color theme="1"/>
        <rFont val="Arial"/>
        <family val="2"/>
      </rPr>
      <t xml:space="preserve">
</t>
    </r>
    <r>
      <rPr>
        <b/>
        <u/>
        <sz val="9"/>
        <color theme="1"/>
        <rFont val="Arial"/>
        <family val="2"/>
      </rPr>
      <t>19 Subdirecciones:</t>
    </r>
    <r>
      <rPr>
        <sz val="9"/>
        <color theme="1"/>
        <rFont val="Arial"/>
        <family val="2"/>
      </rPr>
      <t xml:space="preserve">
1. Subdirección de Referentes y Evaluación de la Calidad Educativa: 2 sesiones.
2. Subdirección Fomento de Competencias: 6 sesiones. 
3. Subdirección de Monitoreo y Control: 6 sesiones. 
4. Subdirección de Fortalecimiento Institucional: 6 sesiones. 
5. Subdirección de Recursos Humanos del Sector Educativo: 6 sesiones. 
6. Subdirección de Acceso: 6 sesiones. 
7. Subdirección de Permanencia: 6 sesiones. 
8. Subdirección Cobertura PI: 6 sesiones. 
9. Subdirección Calidad PI: 6 sesiones. 
10. Subdirección de Aseguramiento de la Calidad: 5 sesiones. 
11. Subdirección de Inspección y Vigilancia: 6 sesiones. 
12. Subdirección de Apoyo a la Gestión de las IES: 6 sesiones. 
13. Subdirección de Desarrollo Sectorial: 6 sesiones. 
14. Unidad de Atención al Ciudadano: 6 sesiones. 
15. Subdirección Gestión Financiera: 6 sesiones. 
16. Subdirección de Desarrollo Organizacional: 5 sesiones. 
17. Subdirección de Talento Humano: 6 sesiones
18. Subdirección de Contratación: 6 sesiones.
19. Subdirección de Gestión Administrativa: 7 sesiones.
</t>
    </r>
    <r>
      <rPr>
        <b/>
        <u/>
        <sz val="9"/>
        <color theme="1"/>
        <rFont val="Arial"/>
        <family val="2"/>
      </rPr>
      <t>7 Oficinas:</t>
    </r>
    <r>
      <rPr>
        <sz val="9"/>
        <color theme="1"/>
        <rFont val="Arial"/>
        <family val="2"/>
      </rPr>
      <t xml:space="preserve">
1. Oficina de Cooperación y Asuntos internacionales: 6 sesiones.
2. Oficina Asesora de Comunicaciones: 6 sesiones.
3. Oficina Asesora de Control Interno: 7 sesiones.
4. Oficina Asesora de jurídica: 6 sesiones
5. Oficina Asesora de Tecnología y Sistemas de la Información: 6 sesiones.
6. Oficina Asesora de Planeación y Finanzas: 6 sesiones.
7. Oficina Asesora de Innovación: 6 sesiones. 
</t>
    </r>
    <r>
      <rPr>
        <b/>
        <u/>
        <sz val="9"/>
        <color theme="1"/>
        <rFont val="Arial"/>
        <family val="2"/>
      </rPr>
      <t>1 Programa</t>
    </r>
    <r>
      <rPr>
        <sz val="9"/>
        <color theme="1"/>
        <rFont val="Arial"/>
        <family val="2"/>
      </rPr>
      <t xml:space="preserve">
1. Programa Todos a Aprender: 6 sesiones. 
</t>
    </r>
    <r>
      <rPr>
        <b/>
        <u/>
        <sz val="9"/>
        <color theme="1"/>
        <rFont val="Arial"/>
        <family val="2"/>
      </rPr>
      <t>5 Direcciones:</t>
    </r>
    <r>
      <rPr>
        <sz val="9"/>
        <color theme="1"/>
        <rFont val="Arial"/>
        <family val="2"/>
      </rPr>
      <t xml:space="preserve">
1. Dirección de Fortalecimiento a la Gestión Territorial: 2 sesiones. 
2. Dirección de Cobertura y Equidad: 2 sesiones.
3. Dirección de Primera Infancia: 6 sesiones. 
4. Dirección de Calidad de la Educación Superior: 1 sesión
5. Dirección de Fomento a la Educación Superior: 1 sesión</t>
    </r>
  </si>
  <si>
    <t>se cumplió en febrero</t>
  </si>
  <si>
    <t>se cumplió en mayo</t>
  </si>
  <si>
    <t>se cumplió en junio</t>
  </si>
  <si>
    <t>8 personas se encuentran participando en la prueba piloto del Teletrabajo. 
Se encuentran en estudio las siguientes solicitudes, para ser sometidas a consideración del Comité en el mes de enero de 2018:
* 7 servidores que inician a teletrabajar
* 5 servidores aprobados por la SDO por su manual de funciones, luego del analisis adelantado con los jefes inmediatos.
* solicitud de servidora que requiere iniciar a teletrabajar por una situación de caracter personal.</t>
  </si>
  <si>
    <t>Ocho servidores se encuentra trabajando en teletrabajo, sin que se hayan presentado reportes de anomalías o afectación en la prestación del servicio.</t>
  </si>
  <si>
    <t xml:space="preserve">Las diferentes dependencias del MEN responsables de la ejecución de los recursos presupuestales por PAA realizaron la definición del PAA el cual se cargó en el sistema Neon.cargó en el sistema Neon.
Se recibieron un total de 1469 solcitudes de contratación por el sistema Neon y la subdirección de Contratación realizó el trámite del 100% de esta solicitudes durante lo corrido de la vigencia 2017 cumpliendo así con la meta general del plan de acción institucional
</t>
  </si>
  <si>
    <t xml:space="preserve"> La Subdirección de Contratación a través del Sistema Neon realizó la consolidación del PAA del MEN.</t>
  </si>
  <si>
    <t xml:space="preserve"> Se realizó seguimiento semana al Plan Anual de Adquisiciones, y los diferentes reportes fueron presentados periódicamente a la Secretaria General.</t>
  </si>
  <si>
    <t>La Subdirección adelanto la actualización del plan anual de adquisiciones mensualmente durante los cinco primeros días de cada mes y eventualmente cuando fue requerido para la publicaciones de nuevos procesos de contratación que fueron objeto de cambio en su proceso de estructuración.</t>
  </si>
  <si>
    <t xml:space="preserve">En atención a su solicitud comedidamente me permito informar, que el porcentaje de avance de la actividad “seguimientos en la ejecución del PAAC” es del 100%; teniendo en cuenta que, en cumplimiento de lo dispuesto por  el Decreto 124 de 2016, el Artículo 73 y 76 de la Ley 1474 de 2011 y conforme con el documento "Estrategias para la construcción del Plan Anticorrupción y de Atención al Ciudadano”, la Oficina de Control Interno ha realizado seguimiento al Plan Anticorrupción y de Atención al Ciudadano del MEN, durante los diez (10) días hábiles siguientes a los cuatrimestres finalizados en abril, agosto y diciembre de 2017.
Finalizados los seguimientos en referencia se obtuvo un porcentaje del 99.76%., de cumplimiento del Plan Anticorrupción y de Atención al Ciudadano del Ministerio de Educación Nacional, así mismo se verificó que se cumplieron las siguientes actividades: 
• Revisión y definición de ajustes a las estrategias propuestas y publicadas,
• Validación de ajustes a las estrategias con los líderes
• Publicación de ajustes al PAAC
</t>
  </si>
  <si>
    <t>Código:</t>
  </si>
  <si>
    <t>Versión:</t>
  </si>
  <si>
    <t>SEGUIMIENTO PLAN INSTITUCIONAL</t>
  </si>
  <si>
    <t>Fecha de elaboración:</t>
  </si>
  <si>
    <t>Política</t>
  </si>
  <si>
    <t>GESTIÓN MISIONAL Y DE GOBIERNO</t>
  </si>
  <si>
    <t>Orientada al logro de las metas establecidas, para el cumplimiento de su misión y de las prioridades que el Gobierno defina. Incluye, entre otros, para las entidades de la Rama Ejecutiva del orden nacional, los indicadores y metas de Gobierno que se registran en el Sistema de Seguimiento a Metas de Gobierno, administrado por el Departamento Nacional de Planeación.</t>
  </si>
  <si>
    <t>MINISTERIO DE EDUCACIÓN NACIONAL                                                                                                                                                                                                                                                                                                  MINISTERIO DE EDUCACIÓN NACIONAL</t>
  </si>
  <si>
    <t>Área</t>
  </si>
  <si>
    <t>Dependencia</t>
  </si>
  <si>
    <t>Objetivo General</t>
  </si>
  <si>
    <t>Producto  (Definido como un Indicador de Producto)</t>
  </si>
  <si>
    <t>Unidad de Medida</t>
  </si>
  <si>
    <t>Descripción de la Meta 2017</t>
  </si>
  <si>
    <t>Meta 2017</t>
  </si>
  <si>
    <t>MODIFICACIÓN</t>
  </si>
  <si>
    <t xml:space="preserve">Cumplimiento del indicador % (Acumulado)                     </t>
  </si>
  <si>
    <t>ANALISIS I Trimestre</t>
  </si>
  <si>
    <t>ANALISIS II Trimestre</t>
  </si>
  <si>
    <t>ANALISIS III Trimestre</t>
  </si>
  <si>
    <t>ANALISIS IV Trimestre</t>
  </si>
  <si>
    <t>DESCRIPCIÓN DE LA EVIDENCIA</t>
  </si>
  <si>
    <t>DISPOSICIÓN DE LA EVIDENCIA</t>
  </si>
  <si>
    <t>ACCION INMEDIATA A TOMAR</t>
  </si>
  <si>
    <t>Descripción de la Meta 2017
después de la modificación</t>
  </si>
  <si>
    <t>Meta después de modificación</t>
  </si>
  <si>
    <t xml:space="preserve">Justificación(es) </t>
  </si>
  <si>
    <t>Soporte de solicitud de justificación (correo, Oficio #, ambos Etc)</t>
  </si>
  <si>
    <t>1 VEPBM</t>
  </si>
  <si>
    <t>Cobertura - PAE</t>
  </si>
  <si>
    <t>Contribuir con el acceso y la permanencia escolar de los niños, niñas y adolescentes en edad escolar, registrados en la matricula oficial.</t>
  </si>
  <si>
    <r>
      <t xml:space="preserve">Raciones alimentarias contratadas, para la atención a beneficiarios a través de los complementos alimentarios del PAE </t>
    </r>
    <r>
      <rPr>
        <sz val="11"/>
        <color theme="0"/>
        <rFont val="Calibri"/>
        <family val="2"/>
        <scheme val="minor"/>
      </rPr>
      <t>3.5.1.1</t>
    </r>
  </si>
  <si>
    <t>Se está recopilando la información de los contratos de alimentación escolar de las ETC para conocer el número de raciones contratadas que deben ser entregadas por el respectivo operador y hacer la consolidación del total nacional.</t>
  </si>
  <si>
    <t>El MEN, en especial el Equipo PAE, ha podido hacer el seguimiento de los contratos de alimentación escolar de las Entidades Territoriales Certificadas en Educación, en los que ha identificado al 30 de junio, la suma de 629.338.247 raciones contratadas(464.153.330 complementos am/pm y 165.184.917 almuerzos) con lo que se llega al 70,91% de la meta establecida para la vigencia.</t>
  </si>
  <si>
    <t>Se ha trabajado con el equipo de monitoreo del PAE para ir actualizando con detalle el estado de los contratos suscritos durante los primeros meses del segundo semestre.</t>
  </si>
  <si>
    <t>Se ha trabajado con el equipo de monitoreo del PAE para ir actualizando con detalle el estado de los contratos suscritos durante los meses del segundo semestre, se identificaron 1.050.401.887 raciones contratadas en las 95 ETC del país, superando en un 18% la meta estimada para este año.</t>
  </si>
  <si>
    <t>Reporte Sistema de Seguimineto a Proyectos SSP</t>
  </si>
  <si>
    <r>
      <t xml:space="preserve">Informe de asistencia técnica por Entidad Territorial Certificada consolidado </t>
    </r>
    <r>
      <rPr>
        <sz val="11"/>
        <color theme="0"/>
        <rFont val="Calibri"/>
        <family val="2"/>
        <scheme val="minor"/>
      </rPr>
      <t>3.5.2.1</t>
    </r>
  </si>
  <si>
    <t>Las 95 ETC recibieron por parte del equipo del monitoreo y control de PAE, acompañamiento y asistencia técnica de forma presencial y/o telefónica, con relación a las responsabilidades establecidas en el Decreto 1852 y Resolución 16432,con relación a aspectos jurídicos, técnicos y financieros. Se generaron directrices para orientar a las ETC durante la operación y ejecución del PAE “Ejecución del Programa de Alimentación Escolar vigencia 2017”, “Recursos transferidos desde el Ministerio de Educación Nacional como cofinanciación del Programa de Alimentación Escolar”, “Contratación de la operación del Programa de Alimentación Escolar” "Modelo de Monitoreo y control 2017", "Capacitación a CAE" y “Resoluciones de giro"</t>
  </si>
  <si>
    <t>Las 95 ETC recibieron por parte del equipo del monitoreo y control de PAE, acompañamiento y asistencia técnica de forma presencial y/o telefónica, con relación a las responsabilidades establecidas en el Decreto 1852 y Resolución 16432,con relación a aspectos jurídicos, técnicos y financieros. Se generaron directrices para orientar a las ETC durante la operación y ejecución del PAE “Recursos transferidos desde el Ministerio de Educación Nacional como cofinanciación del Programa de Alimentación Escolar”, “Continuidad en la contratación de la operación del Programa de Alimentación Escolar” , "Verificación de Veedurías Ciudadanas", "Uso de los recursos asignados", "Conformación bolsa común" y “Resoluciones de giro de recursos MEN" Asistencia y acompañamientos a Mesas públicas en 51 ETC Capacitación a los Comités de Alimentación Escolar de 80 IE de 31 ETC Seguimiento y verificación de operación en 298 instituciones educativas de 82 ETC Seguimiento y acompañamiento a 6 ETC que a corte 30 de junio no habían iniciado operación</t>
  </si>
  <si>
    <t>Las 95 ETC recibieron por parte del equipo del PAE, acompañamiento y asistencia técnica de forma presencial y/o telefónica, con relación a las responsabilidades establecidas en el Decreto 1852 y Resolución 16432,con relación a aspectos jurídicos, técnicos y financieros. Se generaron directrices para orientar a las ETC durante la operación y ejecución del PAE “Recursos transferidos desde el Ministerio de Educación Nacional como cofinanciación del Programa de Alimentación Escolar”, “Continuidad en la contratación de la operación del Programa de Alimentación Escolar” , "Recursos asignados", “Resoluciones de giro de recursos MEN", "Seguimiento Mesas públicas", " Reportes recursos de incorporación", "Notificación acciones de seguimiento y solicitud planes de mejora" Asistencia y acompañamiento a Mesas públicas en 65 ETC Capacitación a los Comités de Alimentación Escolar de 158 IE en 54 ETC Seguimiento y verificación de operación en 637 instituciones educativas de 95 ETC Asistencia y acompañamiento a las 95 ETC: 229 reuniones en 95 ETC Asistencia y capacitación de personeros estudiantiles en temas relacionados con la participación ciudadana y control social: 6 ETC</t>
  </si>
  <si>
    <t>Las 95 ETC recibieron por parte del equipo del monitoreo y control de PAE, acompañamiento y asistencia técnica de forma presencial y/o telefónica, con relación a las responsabilidades establecidas en el Decreto 1852 y Resolución 16432,con relación a aspectos jurídicos, técnicos y financieros. Se generaron directrices para orientar a las ETC durante la operación y ejecución del PAE “Recursos transferidos desde el Ministerio de Educación Nacional como cofinanciación del Programa de Alimentación Escolar”, “Continuidad en la contratación de la operación del Programa de Alimentación Escolar” , "Recursos asignados", “Resoluciones de giro de recursos MEN", "Seguimiento Mesas publicas", " Reportes recursos de incorporación", "Notificación acciones de seguimiento y solcitud planes de mejora" "Seguimientos reportes de priorización" Asistencia y acompañamientoa a Mesas públicas en 74 ETC Capacitación a los Comites de Alimentación Escolar de 184 IE en 56 ETC Seguimiento y verificación de operación en 800 instituciones educativas de 95 ETC.</t>
  </si>
  <si>
    <r>
      <t>Plan estratégico de comunicaciones y actividades de promoción y divulgación del PAE ejecutado.</t>
    </r>
    <r>
      <rPr>
        <sz val="11"/>
        <color theme="0"/>
        <rFont val="Calibri"/>
        <family val="2"/>
        <scheme val="minor"/>
      </rPr>
      <t>3.5.3.1</t>
    </r>
  </si>
  <si>
    <t>Durante el mes de marzo el avance que se tuvo sobre el 100% del plan de comunicaciones del Programa de Alimentación Escolar, fue del 13% para un acumulado del 21,09%. En este periodo se adelantaron actividades como mesas con entes de control, la elaboración de piezas, segunda edición del boletín, publicaciones, redacción de comunicados de prensa, elaboración de documentos para reuniones e intervención, la matriz de seguimiento a noticias, entre otros. En importante resaltar que en este mes se hizo ajuste al plan de comunicaciones dado que por la coyuntura del programa fue preciso hacer cambios, especialmente en los eventos.</t>
  </si>
  <si>
    <t xml:space="preserve">Durante el mes de junio el avance que se tuvo sobre el 100% del plan de comunicaciones del Programa de Alimentación Escolar fue del 9,5% para un acumulado del 57,09%. En este periodo se adelantaron actividades como, 5 de las 7 capacitaciones de SIMAT, quinta edición del boletín, publicaciones en la web, elaboración de documentos para reuniones e intervención, la matriz de seguimiento a noticias, 2 alianzas con el SENA, diseño de piezas, entre otros. </t>
  </si>
  <si>
    <t xml:space="preserve">Durante el mes de septiembre el avance que se tuvo sobre el 100% del plan de comunicaciones del Programa de Alimentación Escolar, al cual se le aumentaron actividades, fue del % 4.2 para un acumulado del 86,79%. En este periodo se adelantaron actividades como: octava edición del boletín, más 3 publicaciones relevantes en redes sociales del MEN, publicaciones en la web, elaboración de documentos para reuniones e intervención, la matriz de seguimiento a noticias, capacitaciones a personeros, entre otros. </t>
  </si>
  <si>
    <t>Durante el mes de diciembre el avance que se tuvo sobre el 100% del plan de comunicaciones del Programa de Alimentación Escolar, fue del 3% para un acumulado del 100%. En este periodo se reportan actividades como: publicaciones en página web del MEN, participación en evento de cierre con líderes de Cobertura, elaboración de documentos para reuniones e intervención y estructura de contenidos para piezas. Es preciso aclarar que la matriz de noticias, el boletín de diciembre y el cuarto informe trimestral se reportan, pero no tienen impacto cuantitativo en este periodo.</t>
  </si>
  <si>
    <t>Cobertura - Población Vulnerable</t>
  </si>
  <si>
    <t>Incrementar el acceso y  la  permanencia en la educación preescolar, básica y media de los niños, niñas adolescentes, jóvenes y adultos  víctimas del conflicto armado interno en situaciones de riesgo y/o emergencia.</t>
  </si>
  <si>
    <r>
      <t xml:space="preserve">Servicios de asistencia técnica y monitoreo a Secretarías de Educación de Entidades Territoriales  Certificadas, en estrategias de acceso y permanencia realizadas. </t>
    </r>
    <r>
      <rPr>
        <sz val="11"/>
        <color theme="0"/>
        <rFont val="Calibri"/>
        <family val="2"/>
        <scheme val="minor"/>
      </rPr>
      <t>3.1.1</t>
    </r>
  </si>
  <si>
    <t>Desde la Subdirección de Permanencia se realizó durante el mes de marzo asistencia técnica a las siguientes 19 Secretarías de Educación: Arauca, Bolívar, Cali, Casanare, Cauca, Chocó, Cúcuta, Fusagasugá, Guaviare, La Guajira, Putumayo, Quibdó, Santander, Sucre, Tunja, Uribía, Valle del Cauca, Vaupés, Girardot y Yopal, en los temas de: Seguimiento a la contratación del servicio educativo, Programa de Alimentación Escolar – PAE, Planes Territoriales de Permanencia, Transporte Escolar, Mesa de trabajo intersectorial para la Prevención del Reclutamiento, Implementación política atención estudiantes con discapacidad, Tasa de Deserción Intra Anual, Jornadas Escolares Complementarias, Sistema de Responsabilidad Penal para Adolescentes, Modelos Educativos Flexibles, Programa Nacional de Alfabetización y Educación formal de Adultos, Acompañamiento a la comisión del Ministerio de Educación del Ecuador en el conocimiento in situ de las estrategias de acceso y permanencia manejadas desde el Ministerio de Educación de Colombia, Búsqueda Activa, corredor Escolar para el paso fronterizo, Infraestructura educativa y canastas educativas. En el mes de marzo se prestó asistencia técnica a 17 secretarias de educación nuevas; Con corte al 31 de Marzo se han presentado asistencia técnica a 35 SEC.</t>
  </si>
  <si>
    <t>Desde la Subdirección de Permanencia se realizó durante el mes de junio asistencia técnica a las siguientes 33 secretarías de educación: Amazonas, Antioquia, Atlántico, Barranquilla, Bolívar, Bucaramanga, Cartagena, Caquetá, Cauca, Cesar, Chocó, Ciénaga, Córdoba, Cúcuta, Floridablanca, Girón, Guaviare, Huila, Ibagué, Ipiales, Magangué, Magdalena, Meta, Nariño, Norte de Santander, Palmira, Piedecuesta, Putumayo, Santa Marta, Santander, Tolima, Tumaco y Vichada, en los temas de Contratación del servicio educativo, atención educativa a estudiantes con discapacidad y con capacidades y talentos excepcionales, Educación en emergencias, Internados, Sistema de Responsabilidad Penal para Adolescentes, Programa Nacional de Alfabetización, educación rural, SIMPADE, Inversión del Sector Solidario, Atención a población víctima, completitud de la información modulo Estrategias de permanencia anexo 13 A. En el mes de junio se prestó asistencia técnica a 14 secretarias de educación nuevas; Con corte al 30 de junio se han presentado asistencia técnica a 60 SEC</t>
  </si>
  <si>
    <t>Desde la Subdirección de Permanencia se realizó durante el mes de septiembre asistencia técnica a las siguientes 58 secretarías de educación: Antioquia, Apartadó, Armenia, Atlántico, Barrancabermeja, Bello, Bolívar, Boyacá, Bucaramanga, Buenaventura, Caldas, Caquetá, Cauca, Casanare, Cesar, Chía, Chocó, Ciénaga, Córdoba, Cúcuta, Duitama, Envigado, Florencia, Floridablanca, Girardot, Girón, Guaviare, Ibagué, Ipiales, Itagüí, La guajira, Lorica, Magangué, Magdalena, Maicao, Manizales, Medellín, Meta, Montería, Norte de Santander, Pereira, Piedecuesta, Putumayo, Quibdó, Quindio, Rionegro, Risaralda, Sabaneta, Santander, Sincelejo, Sogamoso, Sucre, Tolima, Tunja, Turbo, Uribia, Valledupar, Villavicencio en los siguientes temas: Modelos educativos flexibles, SIMPADE, SIMAT, Programa Nacional de Alfabetización y educación de Jóvenes y adultos, Sistema de Responsabilidad Penal para Adolescentes, Atención educativa a estudiantes con discapacidad y capacidades excepcionales, Atención a población víctima, Atención de NNA procedentes de Venezuela, Plan Territorial de Permanencia, Inversión del Sector Solidario, Contratación del servicio educativo, Internados, Educación en Emergencia y Completitud de la información Anexo 13 A. En el mes de septiembre se prestó asistencia técnica a 8 secretarias de educación nuevas, llegando a un acumulado hasta el momento de 81 SEC con asistencia técnica.</t>
  </si>
  <si>
    <t>Desde la Subdirección de Permanencia se realizó durante el mes de diciembre asistencia técnica a las siguientes 34 secretarías de educación Amazonas, Antioquia, Apartado, Barrancabermeja, Bogotá, Buenaventura, Cali, Cauca, Cartago, Cesar, Córdoba, Cúcuta, Cundinamarca, Guainía, Guaviare, Dosquebradas, Ibagué, La guajira, Maicao, Medellín, Nariño, Norte de Santander, Pereira, Putumayo, Risaralda, Sabaneta, Sincelejo, Soacha, Sogamoso, Sucre, Tumaco, Turbo, Valledupar y Vaupés, en los siguientes temas: Atención educativa a estudiantes con discapacidad y capacidades excepcionales, Educación en riesgo de minas antipersonal, Modelos educativos flexibles, Programa Nacional de Alfabetización y educación de Jóvenes y adultos, Sistema de Responsabilidad Penal para Adolescentes SRPA, Contratación del servicio educativo, SIMPADE, Transporte Escolar, Prevención de la deserción por embarazo adolescente, Internados. En el mes de diciembre se prestó asistencia técnica a 1 secretaria de educación nueva, llegando a un acumulado hasta el momento de 90 SEC con asistencia técnica.</t>
  </si>
  <si>
    <t>Dirección de Cobertura - Población Víctima</t>
  </si>
  <si>
    <r>
      <t xml:space="preserve">Servicios de asistencia técnica a las Secretarías de Educación para la formulación de Planes de Acción que permitan la atención  educativa a población vulnerable y víctima del conflicto armado. </t>
    </r>
    <r>
      <rPr>
        <sz val="11"/>
        <color theme="0"/>
        <rFont val="Calibri"/>
        <family val="2"/>
        <scheme val="minor"/>
      </rPr>
      <t>3.2.1.1</t>
    </r>
  </si>
  <si>
    <t xml:space="preserve">Desde la Subdirección de Permanencia se avanzó en la construcción de los estudios previos, para un proceso licitatorio que busca satisfacer la necesidad de diseñar e implementar una ruta pedagógica para la capacitación a docentes y directivos docentes, en la atención de población víctima y vulnerable del conflicto armado interno; para ello se han priorizado de cinco riesgos sociales que inciden en la deserción escolar de dicha población, a saber: i. Riesgo de deserción por reclutamiento forzado; ii. Riesgo de deserción por presencia de minas antipersonal MAP, municiones sin explotar MUSE, Artefactos Explosivos Improvisados AEI en los entornos escolares, esto es educación en riesgo de minas; riesgo de deserción por delincuencia juvenil; y riesgo de deserción por embarazo adolescente. </t>
  </si>
  <si>
    <t>A la fecha se avanza en el proceso de la convocatoria pública LP-MEN-04-2017 a través de SECOP II de acuerdo con el cronograma establecido, al momento el proceso está en la presentación de observaciones al pliego de condiciones, en tal sentido, cumplido el proceso de evaluación y selección la adjudicación está programada para la primera semana de agosto.</t>
  </si>
  <si>
    <t xml:space="preserve">A partir del desarrollo del contrato 1166 de 2017, con la Fundación Internacional de Pedagogía Conceptual Merani, se ha avanzado en la definición de la propuesta técnica y pedagógica, que permita realizar los procesos de capacitación y dotación a docentes. El contratista ha avanzado en los temas logísticos propios del evento de lanzamiento de proyecto con secretarios de educación. </t>
  </si>
  <si>
    <t>Durante el mes de diciembre se realizó el cierre del proyecto "Me quedo en la escuela, protejo mis sueños" en el marco del contrato 1166 de 2017, con el cual se fortaleció a las secretarias de entidades territoriales certificadas, en la atención pertinente de población vulnerable y víctima. Con este proyecto las ETC priorizadas cuentan con rutas de atención para la prevención de la deserción escolar por causa del reclutamiento forzado, la utilización ilícita de menores; el embarazo adolescente y la educación en riesgo de minas.</t>
  </si>
  <si>
    <r>
      <t xml:space="preserve">Servicios de asistencia técnica a Entidades territoriales certificadas para la implementación de planes de educación, que permiten la atención de la población del medio rural y víctima  </t>
    </r>
    <r>
      <rPr>
        <sz val="11"/>
        <color theme="0"/>
        <rFont val="Calibri"/>
        <family val="2"/>
        <scheme val="minor"/>
      </rPr>
      <t>3.2.1.2</t>
    </r>
    <r>
      <rPr>
        <sz val="11"/>
        <rFont val="Calibri"/>
        <family val="2"/>
        <scheme val="minor"/>
      </rPr>
      <t xml:space="preserve">
</t>
    </r>
  </si>
  <si>
    <t>Elaboración de estudios previos para un proceso de licitación tres en uno, el primero para el fortalecimiento de los internados escolares, otro para el fortalecimiento de la permanencia de los estudiantes en el sistema educativo a través de la implementación de los modelos educativos flexibles de Escuela Nueva, Postprimaria Rural y Educación Media Rural que incluye capacitación docente y dotación de canasta educativa, fortalecimiento y acompañamiento al desarrollo de los proyectos pedagógicos productivos y el tercero para la atención de 240 estudiantes víctimas del conflicto armado</t>
  </si>
  <si>
    <t>Durante el mes de junio se publicaron los resultados de las evaluaciones de las propuestas presentadas para la licitación, con la cual se espera contratar los operadores que realizarán el fortalecimiento de los internados escolares, el fortalecimiento de la permanencia de los estudiantes en el sistema educativo a través de la implementación de los modelos educativos flexibles de Escuela Nueva, Postprimaria Rural y Educación Media Rural que incluye capacitación docente y dotación de canasta educativa y fortalecimiento y acompañamiento al desarrollo de los proyectos pedagógicos productivos.</t>
  </si>
  <si>
    <t>Durante el mes de septiembre se realizaron las siguientes asistencias técnicas: - Casanare - Antioquia (Anorí) - Chocó En temas relacionados con Modelos educativos flexibles y la proyección para la vigencia 2018</t>
  </si>
  <si>
    <t>Durante el mes de diciembre se realizaron las siguientes asistencias técnicas: - Vaupés: se realizó la prefocalización de sedes educativas a fortalecer durante 2018 a través de la capacitación docente en modelos educativos flexibles, también se tuvo participación en la mesa indígena del Vaupés. - Sabaneta: se realizó asistencia técnica en el modelo educativo flexible Caminar en Secundaria, para su implementación con recursos propios de la ETC. Durante el año se realizaron 26 asistencias técnicas.</t>
  </si>
  <si>
    <r>
      <t xml:space="preserve">Niños, niñas, adolescentes y jóvenes víctimas atendidos con Modelos Educativos Flexibles  </t>
    </r>
    <r>
      <rPr>
        <sz val="11"/>
        <color theme="0"/>
        <rFont val="Calibri"/>
        <family val="2"/>
        <scheme val="minor"/>
      </rPr>
      <t>3.2.2.1</t>
    </r>
    <r>
      <rPr>
        <sz val="11"/>
        <rFont val="Calibri"/>
        <family val="2"/>
        <scheme val="minor"/>
      </rPr>
      <t xml:space="preserve"> </t>
    </r>
  </si>
  <si>
    <t>Elaboración de estudios previos para un proceso de licitación tres en uno, el primero para el fortalecimiento de los internados escolares, otro para el fortalecimiento de la permanencia de los estudiantes en el sistema educativo a través de la implementación de los modelos educativos flexibles de Escuela Nueva, Postprimaria Rural y Educación Media Rural que incluye capacitación docente y dotación de canasta educativa, fortalecimiento y acompañamiento al desarrollo de los proyectos pedagógicos productivos y el tercero para la atención de 240 estudiantes víctimas del conflicto armado. Atención indirecta a estudiantes a través de la formación a docentes.</t>
  </si>
  <si>
    <t>Durante el mes de junio se publicaron los resultados de las evaluaciones de las propuestas presentadas para la licitación con la cual se espera contratar los operadores que realizarán el fortalecimiento de los internados escolares, el fortalecimiento de la permanencia de los estudiantes en el sistema educativo a través de la implementación de los modelos educativos flexibles de Escuela Nueva, Postprimaria Rural y Educación Media Rural que incluye capacitación docente y dotación de canasta educativa y fortalecimiento y acompañamiento al desarrollo de los proyectos pedagógicos productivos.</t>
  </si>
  <si>
    <t>Durante el mes de septiembre se iniciaron los diferentes talleres de fortalecimiento a la implementación de modelos educativos flexibles e internados escolares, así mismo se inició la atención de estudiantes en el ciclo V de educación para adultos en 16 ETC focalizadas</t>
  </si>
  <si>
    <t>Durante el mes de diciembre no se realizaron talleres toda vez que se estaban haciendo los cierres y recolección de información. Sin embargo, durante la ejecución de los contratos 1099 y 1100 de 2017 se capacitaron 1.757 docentes en los modelos: Escuela Nueva, Postprimaria Rural, Educación media Rural, Aceleración del Aprendizaje y Caminar en Secundaria, con lo cual se beneficiaron indirectamente aproximadamente 26.355 estudiantes a cargo de los docentes que fueron capacitados.</t>
  </si>
  <si>
    <r>
      <t xml:space="preserve">Nuevos jóvenes y adultos mayores de 15 años alfabetizados </t>
    </r>
    <r>
      <rPr>
        <sz val="11"/>
        <color theme="0"/>
        <rFont val="Calibri"/>
        <family val="2"/>
        <scheme val="minor"/>
      </rPr>
      <t>3.2.3.1</t>
    </r>
    <r>
      <rPr>
        <sz val="11"/>
        <rFont val="Calibri"/>
        <family val="2"/>
        <scheme val="minor"/>
      </rPr>
      <t xml:space="preserve"> </t>
    </r>
  </si>
  <si>
    <t xml:space="preserve">En el mes de marzo de 2017 el Programa de Alfabetización reporta una atención de 14.081 matriculados, la fuente de información corresponde al resultado de la consulta de la base de datos de matrícula SIMAT, reportada por la oficina asesora de tecnología y sistemas de información del Ministerio de Educación Nacional. El Programa Nacional de Alfabetización se encuentra desarrollando la fase de planeación para el despliegue de la estrategia durante la vigencia 2017, esta etapa contempla la priorización de recursos con el fin de establecer mediante criterios de asignación una correcta distribución de los cupos de conformidad con el presupuesto destinado a la alfabetización en 2017, la subdirección de permanencia definió que para la atención de personas en situación de analfabetismo, se desarrolle un proceso de selección objetivo mediante la modalidad de licitación pública, para lo cual se elaboraron los estudios previos que a la fecha se encuentran en etapa de publicación preliminar, asimismo se encuentran en etapa de legalización el convenio suscrito con el Consejo Noruego y los contratos adjudicados con recursos administrados por la OEI. </t>
  </si>
  <si>
    <t>El indicador establecido por la Subdirección de Permanencia para el registro de las acciones encaminadas a la alfabetización es "Nuevos jóvenes y adultos mayores de 15 años alfabetizados", en la presente vigencia se fijó una meta de 15.000 personas iletradas alfabetizadas, no obstante, el desarrollo de otras acciones como las alcanzadas mediante alianzas estratégicas permitirán tener mayor incidencia en el indicador precitado toda vez que es posible aumentar con certeza la cifra que constituye la meta esperada en la presente vigencia, como parte de dichas alianzas se encuentra el convenio suscrito con el Consejo Noruego con el cual se pretende alfabetizar a 1000 participantes de la zona costera de los departamentos de Cauca y Chocó, igualmente mediante el convenio suscrito con ASCUN se pretende una atención de 530 personas en situación de analfabetismo mediante el despliegue de un programa piloto en las ETC Bogotá y Cundinamarca, frente a los contratos adjudicados con recursos administrados por la Organización de Estados Iberoamericanos - OEI se atenderán 7.580 personas iletradas de las ETC priorizadas en el marco del convenio 844 de 2011. Durante los meses previos al ajuste de la meta se había reportado la atención mediante el registro del Ciclo I a partir de la información generada por el SIMAT mediante otros procesos que no corresponden a la inversión efectuada por el MEN en la presente vigencia, igualmente este registro no obedece a la población beneficiaria con la licitación pública para la atención de 26.000 personas iletradas de 24 ETC, toda vez que el proceso contractual se encuentra en la fase final que culmina con la adjudicación del operador, visto lo anterior el reporte ajustado para el mes de mayo correspondió a cero (0) Nuevos jóvenes y adultos mayores de 15 años alfabetizados, toda vez que los recursos de inversión corresponden a 2017, hasta tanto no se ejecute el contrato adjudicado mediante licitación pública con recursos de inversión de la presente vigencia el reporte del indicador precitado será de cero. 
La Subdirección de Permanencia informa que las acciones desarrolladas por el Programa Nacional de Alfabetización en el transcurso del mes de junio están relacionadas con la gestión de la licitación pública LP-MEN-02-2017 para la atención de 26.000 personas iletradas de 24 ETC priorizadas que culminó con la adjudicación del contrato a la Unión Temporal Educando Colombia – UTEC. Igualmente, en compañía del Consejo Noruego para Refugiados se está implementando el modelo de alfabetización para la atención de 1.000 personas en situación de analfabetismo focalizadas en la costa pacífica colombiana de los departamentos de Chocó y Cauca. Por otro lado se está llevando a cabo la atención de 530 personas iletradas por medio del convenio suscrito con ASCUN. Con respecto a los contratos adjudicados con recursos administrados por la OEI para la atención de 7.580 iletrados, el proceso de implementación se encuentra en la etapa de implementación, estas alianzas permitirán eventualmente disminuir la tasa de analfabetismo para población de 15 años y más y contar con nuevos jóvenes y adultos alfabetizados en 2017.</t>
  </si>
  <si>
    <t>El Ministerio de Educación Nacional, a través del programa de alfabetización desarrolla actualmente la fase de implementación del programa de alfabetización mediante el ciclo I del modelo educativo A CRECER, con una cobertura de 26.000 personas iletradas focalizadas en 24 ETC, priorizadas por la subdirección de permanencia de acuerdo con el índice de analfabetismo y la proyección de población analfabeta según la GEIH 2015 y el Censo DANE 2005, la operación está a cargo de la Unión Temporal Educando Colombia, en el marco del contrato 1072 de 2017, adjudicado a través de licitación pública, de conformidad con el registro de matrícula que presenta el SIMAT, las 24 ETC registran un avance de 13.282 personas matriculadas en el ciclo I, asimismo, mediante el convenio 804 de 2017, suscrito con el Consejo Noruego se está implementando el modelo de alfabetización para la atención de 1.000 personas en situación de analfabetismo focalizadas en la costa pacífica colombiana de los departamentos de Chocó y Cauca, igualmente, mediante el convenio 897 de 2017 suscrito con la ASCUN se está consolidando la focalización para la atención de 530 personas iletradas, frente a la alianza establecida con la OEI y ECOPETROL para la atención de 7.580 iletrados.</t>
  </si>
  <si>
    <t>La Subdirección de Permanencia, desarrolló la implementación del programa de alfabetización mediante el Ciclo I del modelo educativo A CRECER en 24 entidades territoriales certificadas priorizadas por el Ministerio de Educación Nacional, para la atención de 26.000 jóvenes y adultos vulnerables y víctimas en situación de analfabetismo, el despliegue de esta estrategia estuvo a cargo de la Unión Temporal Educando Colombia – UTEC, en el marco del contrato 1072 de 2017, la etapa en la que se encuentra el proceso, es la de certificación de participantes; por otro lado, a través del convenio 804 de 2017, suscrito con el Consejo Noruego se desarrolló la implementación del modelo de alfabetización para la atención de 1.000 personas en situación de analfabetismo focalizadas en la costa pacífica colombiana de los departamentos de Chocó y Cauca; a través del convenio 897 de 2017 suscrito con la ASCUN se están atendiendo a 530 personas iletradas mediante el pilotaje del ciclo I del modelo educativo PACES; frente a la alianza establecida con la OEI y ECOPETROL se atendieron alrededor de 7.580 iletrados en 10 ETC priorizadas mediante el acuerdo 6 en el marco del convenio 844 de 2011.</t>
  </si>
  <si>
    <t>Cobertura - Infraestructura Construcción</t>
  </si>
  <si>
    <t xml:space="preserve">Incrementar y mejorar la infraestructura educativa para los niveles de educación  preescolar, básica y media en zonas urbana y rural del territorio nacional. </t>
  </si>
  <si>
    <r>
      <t xml:space="preserve">Proyectos de infraestructura educativa desarrollados </t>
    </r>
    <r>
      <rPr>
        <sz val="11"/>
        <color theme="0"/>
        <rFont val="Calibri"/>
        <family val="2"/>
        <scheme val="minor"/>
      </rPr>
      <t>3.3.1.1</t>
    </r>
    <r>
      <rPr>
        <sz val="11"/>
        <rFont val="Calibri"/>
        <family val="2"/>
        <scheme val="minor"/>
      </rPr>
      <t xml:space="preserve">                                                                                                                                                                                                                                                                                                                           </t>
    </r>
  </si>
  <si>
    <t>NR</t>
  </si>
  <si>
    <t>N/D</t>
  </si>
  <si>
    <t>En la vigencia 2017, con corte al 30 de septiembre, el PA FFIE ha suscrito 281 acuerdos de obra (212 localizadas en zonas urbanas y 69 en zonas rurales) por valor de $1.396.853.754.949, de los cuales, $878.612.129.895 son recursos financiados por el MEN a través del FFIE y $518.241.625.054, corresponden a recursos gestionados con las ETC. Estas 281 obras contratadas en la vigencia 2017 benefician a 46 ETC en la construcción de 4.253 aulas nuevas, el mejoramiento de 1.469 aulas y la construcción de 631 aulas especiales (biblioteca, laboratorio de ciencias naturales/biología, laboratorio de física, laboratorio de química, laboratorio integrado, aula de tecnología innovación y multimedia, aula polivalente). Se anexa informe corte septiembre 2017</t>
  </si>
  <si>
    <t>En la vigencia 2017, con corte al 31 de diciembre, el PA FFIE ha suscrito 353 acuerdos de obra (261 obras localizadas en zonas urbanas y 92 en zonas rurales) por valor de $1.882.751.969.361, de los cuales, $1.126.275.967.419 son recursos financiados por el MEN a través del FFIE y $756.476.001.942, corresponden a recursos gestionados con las ETC. Estas 353 obras contratadas en la vigencia 2017 benefician a 57 ETC en la construcción de 5.446 aulas nuevas, el mejoramiento de 1.702 aulas y la construcción de 837 aulas especializadas (biblioteca, laboratorio de ciencias naturales/biología, laboratorio de física, laboratorio de química, laboratorio integrado, aula de tecnología innovación y multimedia, aula polivalente).</t>
  </si>
  <si>
    <r>
      <t xml:space="preserve">Aulas nuevas construidas en zonas urbanas o rurales </t>
    </r>
    <r>
      <rPr>
        <sz val="11"/>
        <color theme="0"/>
        <rFont val="Calibri"/>
        <family val="2"/>
        <scheme val="minor"/>
      </rPr>
      <t>3.3.2.2</t>
    </r>
  </si>
  <si>
    <t>Se concluyó el mejoramiento de 17 aulas en la IE LUIS CARLOS TRUJILLLO localizada en el municipio de La Plata y GALLARDO localizada en el municipio de Suaza, pertenecientes a la ETC Huila. En el municipio de La Plata, se terminó la construcción de baterías sanitarias y la recuperación y mejoramiento del comedor-cocina para la implementación de la jornada única en la IE MONSERRRATE que cuenta con 14 aulas. Así mismo, con las restantes obras contratadas al 30 de septiembre por el PA FFIE (vigencias 2016 y 2017), se ampliarán y/o mejorarán 2.000 AULAS en 151 instituciones educativas para los siguientes departamentos: Amazonas (24) en el municipio de Leticia (24); Antioquia (484) en los municipios de Arboletes (18), Barbosa (18), Bello (122), Copacabana (52), El Carmen de Viboral (26), Envigado (9), Itagüí (50), La Estrella (17), Medellín (37), Necoclí (17), Rionegro (74), Sabaneta (19), Turbo (21) y Vigía del Fuerte (4); Arauca (54) en los municipios de Arauca (16) y Saravena (38); Atlántico (111) en los municipios de Barranquilla (26), Manatí (34), Santa Lucía (12), Soledad (29) y Tubará (10), Bolívar (4) en el municipio de Cartagena (4); Boyacá (3) en el municipio de Santa Rosa de Viterbo (3); Caldas (172) en los municipios de Aguadas (21), Anserma (24), Chinchiná (19), La Dorada (37), Manizales (13), Manzanares (3), Marmato (7), Norcasia (7), San José (6), Victoria (7) y Villamaría (28); Cauca (100) en el municipio de Popayán (100); Cesar (44) en los municipios de Astrea (11), Chiriguaná (19) y La Gloria (14); Chocó (23) en el municipio de Quibdó (23); Córdoba (74) en los municipios de Lorica (6) y Montería (68), Cundinamarca (35) en los municipios de Apulo (5), Guaduas (10), Medina (8), Puerto Salgar (12), Guainía (27) en el municipio de Inírida (27); Guaviare (26) en el municipio de San José del Guaviare (26); Huila (165) en los municipios de Garzón (26), Isnos (12), La Plata (4), Neiva (66), San Agustín (8), Suaza (19), Tello (10), Tesalia (7) y Timaná (13); La Guajira (12) en el municipio de Manaure (12); Magdalena (30) en los municipios de Ariguaní (8), El Retén (10), Guamal (2), Pivijay (7) y Remolino (3); Quindío (51) en el municipio de Armenia (51); Risaralda (109) en los municipios de Guática (17), La Virginia (12). Quinchía (12) y Santa Rosa de Cabal (68); Santander (71) en los municipios de Charalá (2), Cimitarra (19), Floridablanca (7), Puerto Wilches (21) y Sabana de Torres (22); Tolima (150) en el municipio de Ibagué (150); Valle del Cauca (231) en los municipios de Cali (91), Guadalajara de Buga (45) y Tuluá (95).</t>
  </si>
  <si>
    <t>Nuevas Aulas Se concluyó la construcción de 64 aulas nuevas, 2 bibliotecas, 1 laboratorio integrado, 1 aula de tecnología, 6 comedores-cocina, 5 zonas administrativas y baterías sanitarias en las instituciones educativas CENTRO EDUCATIVO MAJO de Garzón LUIS CARLOS TRUJILLLO localizada en el municipio de La Plata, LA UNIÓN y GALLARDO localizadas en el municipio de Suaza, IE CASCAJAL SEDE –PRINCIPAL localizada en el municipio de Timaná, pertenecientes a la ETC Huila, FORTALECILLAS de la ETC Neiva, EMPRESARIAL Y AGROINDUSTRIAL LOS ANDES "INSEANDES" de la ETC Sogamoso, IEMT DE ACCION COMUNAL de la ETC Fusagasugá, COLEGIO TÉCNICO VICENTE AZUERO de la ETC Floridablanca y LICEO GUILLERMO VALENCIA de la ETC Montería. Así mismo, con las restantes obras contratadas al 31 de diciembre por el PA FFIE (vigencias 2016 y 2017), se construirán 6.758 AULAS NUEVAS (de las cuales 753 corresponden a aulas de preescolar) y 1.037 AULAS ESPECIALIZADAS (biblioteca, laboratorio de ciencias naturales/biología, laboratorio de física, laboratorio de química, laboratorio integrado, aula de tecnología innovación y multimedia, aula polivalente), en 430 instituciones educativas localizadas en los siguientes departamentos: Amazonas (29) en el municipio de Leticia (29); Antioquia (1.119) en los municipios de Arboletes (8), Barbosa (24), Bello (181), Caldas (16), Cañasgordas (13), Chigorodó (30), Copacabana (15), El Carmen de Viboral (36), Envigado (128), Girardota (74), Itagüí (186), La Estrella (17), Medellín (136), Necoclí (24), Rionegro (102), Sabaneta (49), Turbo (20), Vigía del Fuerte (30) y Yondó (30); Arauca (21) en los municipios de Arauca (10), Arauquita (9) y Saravena (2); Archipiélago de San Andrés, Providencia y Santa Catalina (19) en el municipio de San Andrés (19); Atlántico (843) en los municipios de Baranoa (24), Barranquilla (326), Candelaria (31), Juan de Acosta (40), Manatí (7), Palmar de Varela (23), Piojó (18), Polonuevo (21), Puerto Colombia (24), Repelón (66), Sabanalarga (149), Santa Lucía (4), Santo Tomás (44), Soledad (24), Suan (13) y Tubará (29); Bogotá, D.C. (317); Bolívar (70) en el municipio de Cartagena (70); Boyacá (613) en los municipios de Arcabuco (12), Boavita (10), Chiscas (9), Chitaraque (10), Ciénega (10), Cubará (13), Duitama (43), Garagoa (14), Maripí (8), Moniquirá (23), Nuevo Colón (25), Paipa (26), Pesca (13), Ráquira (13), Sáchica (9), Samacá (32), San Luis de Gaceno (16), Santa Rosa de Viterbo (16), Sogamoso (141), Sotaquirá (14), Sutamarchán (15), Tunja (104), Turmequé (18), Tuta (10) y Umbita (9); Caldas (345) en los municipios de Chinchiná (25), Filadelfia (12), La Dorada (24), Manizales (69), Manzanares (11), Marmato (10), Neira (16), Norcasia (7), Pensilvania (17), Riosucio (34), Salamina (32), San José (10), Supía (9), Victoria (13) y Villamaría (40); Cauca (33) en el municipio de Popayán (33); Cesar (191) en los municipios de Astrea (26), Chiriguaná (13), Curumaní (15), El Paso (18), La Gloria (4), La Jagua de Ibirico (30), La Paz (36), Manaure (9), San Diego (13) y Valledupar (27); Chocó (113) en el municipio de Quibdó (113), Córdoba (108) en los municipios de Lorica (45), Montería (63); Cundinamarca (644) en los municipios de Apulo (8), Cajicá (48), Chía (38), Chocontá (24), El Colegio (22), El Rosal (33), Funza (12), Fusagasugá (29), Guaduas (17), Guasca (12), La Mesa (25), ………………… (VER MAS INFORMACION EN DOCUMENTO ADJUNTO) Por parte del MEN a la fecha se han entregado 525 aulas, de las cuales para el mes de diciembre, el MEN entrego 55 aulas nuevas terminadas para el departamento de Nariño en Ipiales (32) , Departamento de Valle del Cauca (23) para Palmira (16), para Yumbo (7 )</t>
  </si>
  <si>
    <r>
      <t xml:space="preserve">Aulas ampliadas o mejoradas en zonas urbanas o rurales </t>
    </r>
    <r>
      <rPr>
        <sz val="11"/>
        <color theme="0"/>
        <rFont val="Calibri"/>
        <family val="2"/>
        <scheme val="minor"/>
      </rPr>
      <t>3.3.2.1</t>
    </r>
  </si>
  <si>
    <t>Se concluyó el mejoramiento de 51 aulas y la habilitación para implementación de jornada única de 95 aulas en las instituciones educativas LUIS CARLOS TRUJILLLO y MONSERRRATE localizadas en el municipio de La Plata, CASCAJAL localizada en Timaná, GALLARDO y LA UNIÓN localizadas en el municipio de Suaza y CENTRO EDUCATIVO MAJO localizada en el municipio de Garzón pertenecientes a la ETC Huila; así como, en la instituciones educativas, LICEO GUILLERMO VALENCIA de la ETC Montería, EMPRESARIAL Y AGROINDUSTRIAL LOS ANDES "INSEANDES" de la ETC Sogamoso, IEMT DE ACCION COMUNAL e IEM EBEN EZER de la ETC Fusagasugá, IE FORTALECILLAS del ETC Neiva y COLEGIO TÉCNICO VICENTE AZUERO de la ETC Floridablanca. Adicionalmente, se terminó el mejoramiento de 157 aulas en 10 obras en construcción localizadas en las ETC´s Caldas, Antioquia, Rionegro. Así mismo, con las restantes obras contratadas al 31 de diciembre por el PA FFIE (vigencias 2016 y 2017), se ampliarán y/o mejorarán 2.183 AULAS en 169 instituciones educativas para los siguientes departamentos: Amazonas (24) en el municipio de Leticia (24); Antioquia (480) en los municipios de Arboletes (18), Barbosa (18), Bello (122), Copacabana (52), El Carmen de Viboral (26), Envigado (9), Itagüí (50), La Estrella (17), Medellín (37), Necoclí (17), Rionegro (74), Sabaneta (19), Turbo (17) y Vigía del Fuerte (4); Arauca (54) en los municipios de Arauca (16) y Saravena (38); Atlántico (111) en los municipios de Barranquilla (26), Manatí (34), Santa Lucía (12), Soledad (29) y Tubará (10), Bolívar (4) en el municipio de Cartagena (4); Caldas (206) en los municipios de Aguadas (21), Anserma (24), Chinchiná (19), La Dorada (37), Manizales (47), Manzanares (3), Marmato (7), Norcasia (7), San José (6), Victoria (7) y Villamaría (28); Cauca (100) en el municipio de Popayán (100); Cesar (60) en los municipios de Astrea (11), Chiriguaná (19), Curumaní (13), La Gloria (14) y Valledupar 3; Chocó (23) en el municipio de Quibdó (23); Córdoba (63) en los municipios de Lorica (4) y Montería (59), Cundinamarca (39) en los municipios de Apulo (5), Guaduas (10), Medina (8), Puerto Salgar (12) y Zipaquirá (4); Guainía (27) en el municipio de Inírida (27); Guaviare (26) en el municipio de San José del Guaviare (26); Huila (136) en los municipios de Acevedo (5), Garzón (19), Isnos (12), La Plata (4), Neiva (57), San Agustín (8), Suaza (10), Tello (10), Tesalia (7) y Timaná (4); La Guajira (12) en el municipio de Manaure (12); Magdalena (35) en los municipios de Aracataca (5), Ariguaní (8), El Retén (10), Guamal (2), Pivijay (7) y Remolino (3); Quindío (54) en los municipios de Armenia (51) y Salento (3); Risaralda (109) en los municipios de Guática (17), La Virginia (12). Quinchía (12) y Santa Rosa de Cabal (68); Santander (76) en los municipios de Charalá (2), Cimitarra (19), Piedecuesta (12), Puerto Wilches (21) y Sabana de Torres (22); Tolima (241) en el municipio de Ibagué (241); Valle del Cauca (286) en los municipios de Buenaventura (9), Bugalagrande (7), Cali (98), Dagua (7), El Cerrito (14), Guadalajara de Buga (45), La Victoria (6), Tuluá (95) y Versalles (5).</t>
  </si>
  <si>
    <t>Dirección de Calidad Educación Básica</t>
  </si>
  <si>
    <t>Mejorar la Calidad de la educación en los niveles Preescolar, Básica y Media</t>
  </si>
  <si>
    <r>
      <t xml:space="preserve">Capacitaciones a Formadores y Tutores para acompañar a los Establecimientos Educativos (EE) de bajo desempeño </t>
    </r>
    <r>
      <rPr>
        <sz val="11"/>
        <color theme="0"/>
        <rFont val="Calibri"/>
        <family val="2"/>
        <scheme val="minor"/>
      </rPr>
      <t>2.1.1.1</t>
    </r>
  </si>
  <si>
    <t>Corresponde a la formación de ciclo 1 para 94 formadores durante el encuentro nacional, 4 de manera posterior a través de ejercicios individuales con los coordinadores regionales y a 3.966 tutores en encuentros regionales o a través de ejercicios individuales para los de incorporación posterior. El numero de tutores corresponde a los tutores que a la fecha del reporte se encontraban nombrados por parte de las secretarías.</t>
  </si>
  <si>
    <t>Corresponde a la formación de ciclo 1 para 97 formadores durante el encuentro nacional, entre el 15 y 19 de mayo de 2017 y a 4.025 tutores en encuentros regionales para ciclo1. El numero de tutores corresponde a los tutores que a la fecha del reporte se encontraban nombrados por parte de las secretarías (activos). La formación correspondiente a ciclo 2 para tutores fue aplazada como consecuencia del paro docente. Antes del paro sólo se alcanzaron a realizados doscientos de formación tutores en zona 5, para los tutores de las ETC Girón y Vichada. La variación en el numero de tutores y formadores formados corresponde al ajuste por rotación de tutores (renuncias y licencias) que son descontados del numero de tutores activos. El número d formadores se mantiene estable.</t>
  </si>
  <si>
    <t>Corresponde a los procesos de formación centralizados a 98 formadores y descentralizados a 4.047 tutores para ciclo 3 y formación integrada. Estas formaciones tuvieron lugar entre el el 14 a 18 de agosto para formadores y 18 a 29 de septiembre para tutores en eventos regionalizados. El numero de tutores corresponde a los tutores que a la fecha del reporte se encontraban nombrados por parte de las secretarías (activos). El objetivo de la formación era fortalecer las competencias docentes para el desarrollo de estrategias didácticas relacionadas con la comprensión lectora, producción textual, problemas multiplicativos, estimación y medición y la pedagogía por proyectos en beneficio de los aprendizajes de los estudiantes de transición a 5º de primaria, así como, bajar líneamientos curriculares desde la Dirección de Calidad del MEN.</t>
  </si>
  <si>
    <t>Corresponde al proceso de formación centralizada a 97 formadores y descentralizado a 4.059 tutores activos para la implementación de espacios de cierre de la ruta de formación 2017, los cuales orientarán a los docentes para el inicio de la ruta 2018 en los establecimientos educativos del programa. El numero de tutores corresponde a los tutores que a la fecha del reporte se encontraban nombrados por parte de las secretarías (activos).</t>
  </si>
  <si>
    <r>
      <t xml:space="preserve">Formación a docentes de Establecimientos Educativos (EE) de bajo desempeño </t>
    </r>
    <r>
      <rPr>
        <sz val="11"/>
        <color theme="0"/>
        <rFont val="Calibri"/>
        <family val="2"/>
        <scheme val="minor"/>
      </rPr>
      <t>2.1.1.3</t>
    </r>
  </si>
  <si>
    <t xml:space="preserve">Corresponde a los docentes acompañados durante los ciclos de apertura y primer ciclo del programa a través de actividades de caracterización, sesiones de trabajo situado y acompañamiento en aula, de acuerdo a la planeación de la Ruta de Formación y Acompañamiento del Programa. </t>
  </si>
  <si>
    <t xml:space="preserve">Docentes acompañados durante los ciclos de apertura y primer ciclo del programa a través de actividades de caracterización, sesiones de trabajo situado y acompañamiento en aula, de acuerdo a la planeación de la Ruta de Formación y Acompañamiento del Programa. La formación correspondiente a ciclo 2, se encuentra detenida porque no se ha podido realizar la formación a tutores correspondiente a ciclo 2, como consecuencia del paro de docentes y, en consecuencia, los tutores no han podido adelantar actividades de formación a docentes en establecimientos educativos. La cifra de docentes acompañados disminuyó respecto al mes anterior como consecuencia del proceso de depuración de la base para descontar agendas que se programaron pero no fue posible ejecutar como consecuencia del paro docente. </t>
  </si>
  <si>
    <t>Corresponde a los docentes acompañados durante los ciclos de apertura, ciclos 1, 2 y 3 (en curso) del programa, a través de actividades de caracterización, sesiones de trabajo situado y acompañamiento en aula, de acuerdo a la planificación de la Ruta de Formación y Acompañamiento del Programa para la vigencia 2017.</t>
  </si>
  <si>
    <t>Corresponde a los docentes acompañados durante los ciclos de apertura, ciclos 1, 2 y ciclo de cierre 2017 y formación para ciclo de apertura 2018 del programa, a través de actividades de caracterización, sesiones de trabajo situado y acompañamiento en aula, de acuerdo a la planificación de la Ruta de Formación y Acompañamiento del Programa para la vigencia 2017 y en preparación para la planeación institucional de los EE 2018. Durante el mes de diciembre se hizo énfasis en el análisis de los resultados de implementación de la ruta 2017, análisis de resultados de pruebas saber y otros derivados de ejercicios de caracterización promovidos por el programa, los cuales orientarán a los docentes para el inicio de la ruta 2018.</t>
  </si>
  <si>
    <r>
      <t xml:space="preserve">Entrega de Materiales para mejorar practicas de Aula de los Establecimientos Educativos (EE) de bajo desempeño </t>
    </r>
    <r>
      <rPr>
        <sz val="11"/>
        <color theme="0"/>
        <rFont val="Calibri"/>
        <family val="2"/>
        <scheme val="minor"/>
      </rPr>
      <t>2.1.1.2</t>
    </r>
  </si>
  <si>
    <t>Aún no se han adelantado procesos de entrega de materiales. La entrega de materiales sucederá en los meses de mayo-junio de 2017 por razones administrativas de los contratos respectivos. Verificar con la gerencia de materiales que es la responsable directa del tema.</t>
  </si>
  <si>
    <t>El valor reportado corresponde a los establecimientos PTA para los cuales se adquirió material educativo de matemáticas y lenguaje. La entrega de material educativo se estructuró en dos órdenes de compra. Para la orden de compra 1, el despacho y distribución comenzó en el mes de abril para 1.816 establecimientos. A la fecha se ha despachado el 89% de la orden, el 11% restante, correspondiente a La Guajira no se ha despachado porque las cantidades alistadas se encuentran en revisión. Del 100% despachado, se entregó el 93% en sedes educativas, el 7% restante está detenido como consecuencia del paro. La información consolidada y oficial de entrega, se consolidara cuando retornen y se revisen las actas de entrega efectiva de material en establecimientos educativos. Con respecto a la orden de compra 2, se despachó el 40% del material, pero la entrega está detenida como consecuencia del paro de docentes. A 30 de junio, el proceso de alistamiento y entrega está por reanudarse luego del levantamiento del paro docente. Está pendiente la entrega por parte de la Universidad Nacional del estado de entregas efectivas luego d ella revisión de actas de la orden de compra 1.</t>
  </si>
  <si>
    <t>Corresponde al material efectivamente entregado y validado para 18.799 sedes de 3.651 establecimientos educativos. La verificación de entrega corresponde al proceso de apoyo a la supervisión que realiza la Universidad Nacional e incluye la verificación de actas de entrega. La cantidad de material entregado para las órdenes de compra 14603 y 14604 es de 3.586.852 unidades de lenguaje y 3.711.564 de matemáticas.</t>
  </si>
  <si>
    <t>No hay ningún resultado adicional para este indicador, distinto a lo ya reportado en el mes de noviembre. Corresponde al material efectivamente entregado y validado para 18.799 sedes de 3.666 establecimientos educativos. La verificación de entrega corresponde al proceso de apoyo a la supervisión que realiza la Universidad Nacional e incluye la verificación de actas de entrega. La cantidad de material entregado para las órdenes de compra 14603 y 14604 es de 3.586.852 unidades de lenguaje y 3.711.564 de matemáticas.Al finalizar noviembre de 2017, el 100% de las actas pendientes de subsanación, se habían subsanado.</t>
  </si>
  <si>
    <r>
      <t xml:space="preserve">Educadores formados con competencias comunicativas </t>
    </r>
    <r>
      <rPr>
        <sz val="11"/>
        <color theme="0"/>
        <rFont val="Calibri"/>
        <family val="2"/>
        <scheme val="minor"/>
      </rPr>
      <t>2.1.2.1</t>
    </r>
  </si>
  <si>
    <t>La Plan Nacional de Lectura se encuentra en proceso de Planeación de los procesos de formación para la vigencia 2017.</t>
  </si>
  <si>
    <t>Se formalizó el contrato 1077 de 2017 con ASCUN, cuyo objeto es impulsar procesos de formación. Estrategias de movilización, seguimiento y evaluación de los proyectos del plan nacional de lectura y escritura 2017 para aportar al cierre de brechas en la calidad de la educación y el desarrollo de competencias comunicativas de las comunidades educativas del país.</t>
  </si>
  <si>
    <t>Se desarrollaron encuentros de formación en la ciudad de Tunja, Tumaco y departamento de Caldas en procesos relacionados con lectura y escritura.</t>
  </si>
  <si>
    <t>Se incluye el registro de formación de los docentes de las sedes educativas beneficiarias del proyecto Pásate a la Biblioteca Escolar, así como los docentes formados en marco del taller Caminos hacia la lectura y escritura desarrollado por el Ministerio de Educación Nacional e implementado con acompañamiento de las Secretarias de Educación.</t>
  </si>
  <si>
    <r>
      <t xml:space="preserve">Estudiantes que participan en las campañas e iniciativas para el fomento de competencias comunicativas </t>
    </r>
    <r>
      <rPr>
        <sz val="11"/>
        <color theme="0"/>
        <rFont val="Calibri"/>
        <family val="2"/>
        <scheme val="minor"/>
      </rPr>
      <t>2.1.2.2</t>
    </r>
  </si>
  <si>
    <t>La Plan Nacional de Lectura se encuentra en proceso de Planeación de los procesos de formación para la vigencia 2017. SIC</t>
  </si>
  <si>
    <t>Se formalizó el contrato 1077 de 2017 con ASCUN, cuyo objeto es impulsar procesos de formación. Estrategias de movilización, seguimiento y evaluación de los proyectos del plan nacional de lectura y escritura 2017 para aportar al cierre de brechas en la calidad de la educación y el desarrollo de competencias comunicativas de las comunidades educativas del país.
 A 30 de junio se cuenta con 2.283 estudiantes inscritos y que registraron su creación en el Concurso Nacional de Cuento, decimo primera versión Homenaje a Jorge Isaacs.</t>
  </si>
  <si>
    <t xml:space="preserve">"En lo corrido de la Maratón de Lectura 2017, han participado 156.463 estudiantes ubicados en 28 departamentos y la ciudad de Bogotá D.C. Del total de participantes 80.818 son mujeres y 75.645 son hombres." </t>
  </si>
  <si>
    <t>Se incluye los registros de participación de estudiantes en experiencias de fomento de lectura y escritura, y establecimientos educativos durante el desarrollo de las Maratones de Lectura de 2017. En estas maratones se registro la participación de 291,553 estudiantes. El número de estudiantes participantes en el concurso nacional de cuento para esta versión asciende a 21,932, adicionalmente se recibieron 55 creaciones a traves de la aplicación off line. Esta meta presenta un cumplimiento restrringido principalmente esto obedece a la actualización y ajuste del presupuesto asignado a la estrategias de Maratones de Lectura, respecto del año 2016 se redujo un presupuesto en más del 70%.</t>
  </si>
  <si>
    <r>
      <t xml:space="preserve">Estudiantes que participan de estrategias de seguimiento periódico de los aprendizajes </t>
    </r>
    <r>
      <rPr>
        <sz val="11"/>
        <color theme="0"/>
        <rFont val="Calibri"/>
        <family val="2"/>
        <scheme val="minor"/>
      </rPr>
      <t>2.1.4.5</t>
    </r>
  </si>
  <si>
    <t>En el mes de marzo se dio continuidad al proceso de alistamiento de la plataforma y adicionalmente, se tuvo la siguiente información para los dos programas: Aprendamos 2 y 4: Inicia la prueba el 3 de abril y finaliza el 21 del mismo mes. Se cuenta con 64.064 registros entre sedes y EE principales. Han participado creando cursos y asociando docentes 4.923 sedes. Se cuenta con 12.534 cursos creados y actualmente hay 1.561.020 estudiantes registrados. Supérate con el Saber 2.0: Las fechas establecidas para la primera Fase Clasificatoria son: Abril 24 – grado 3; Abril 25 – grado 5; Abril 26 – grado 7; Abril 27 – grado 9 y Abril 28 – grado 11. La prueba OFFLINE se libera el día 23 de abril después de las 6:00 p.m y hay plazo de subir la prueba al sistema hasta el día 7 de mayo a las 6:00 p.m. A la fecha han ingresado a la plataforma 25.954 EE y hay 3.420.121 estudiantes registrados.</t>
  </si>
  <si>
    <t>Las pruebas programadas para el mes de junio se reprogramaron para el mes de julio, debido al paro de maestros, de la siguiente manera: julio 24 -Tercero; julio 25 - Quinto; julio 26 - Séptimo; julio 27 - Noveno y julio 28 - Once. La prueba OFFLINE se libera el 23 de julio después de las 6 p.m y hay plazo para enviarla es hasta el 6 de agosto</t>
  </si>
  <si>
    <t xml:space="preserve">En el mes de septiembre se realizó la tercera prueba de la Fase Clasificatoria, del 18 al 22, la cual contó con la siguiente participación ONLINE: septiembre 18 -Tercero: 88.403 estudiantes; septiembre 19 - Quinto: 113.575 estudiantes; septiembre 20 - Séptimo: 98.541 estudiantes; septiembre 21 - Noveno: 87.120 estudiantes y septiembre 22 - Once: 57.986 estudiantes, para un total de 445.625 estudiantes en la prueba ONLINE. En cuanto a las pruebas OFFLINE, las instituciones educativas tenían plazo de subir las pruebas hasta el 1 de octubre. </t>
  </si>
  <si>
    <t>El 25 de noviembre se realizó la Final del Programa Supérate con los 50 finalista y quedaron 15 ganadores, 3 estudiantes de cada grado (3, 5, 7, 9 y 11). A los 15 ganadores se les entregó una bicicleta ; para os 5 primeros un bono de viaje por 10 millones y a los 3 ganadores de grado 11 un crédito condonable para la educación superior.</t>
  </si>
  <si>
    <r>
      <t xml:space="preserve">Elaboración y publicación de referentes de calidad educativa </t>
    </r>
    <r>
      <rPr>
        <sz val="11"/>
        <color theme="0"/>
        <rFont val="Calibri"/>
        <family val="2"/>
        <scheme val="minor"/>
      </rPr>
      <t>2.1.5.3</t>
    </r>
  </si>
  <si>
    <t>La Universidad de Antioquia en el marco del contrato 803 de 2016 continúa en la construcción de las mallas de aprendizaje de matemáticas, lenguaje, ciencias sociales y ciencias naturales. Se espera también como producto del mismo contrato una propuesta preliminar de fichas de materiales de ciencias naturales y un documento de rutas didácticas integradas a las mallas de aprendizaje en las áreas de matemáticas y lenguaje para los grados 1 a 11 que le brinde herramientas al docente para fomentar a nivel de aula el desarrollo de competencias ciudadanas y socioemocionales.</t>
  </si>
  <si>
    <t xml:space="preserve">Continúa en ejecución el contrato con la Universidad de Antioquia cuyo objeto es estructurar, implementar, evaluar y cualificar documentos de referencia de fortalecimiento pedagógico y curricular, los productos entregados a la fecha con vigencia 2017 corresponden a: Documento con propuesta metodológica de rutas didácticas para competencias ciudadanas, Documento preliminar con la propuesta de fundamentación de evaluación de material educativo, Documento con propuesta metodológica de pilotaje para unidades didácticas propuestas, Documento final con la propuesta ajustada que contenga los criterios de selección de materiales educativos de ciencias sociales y ciencias naturales. Esta información corresponde a insumos para la publicación de referentes, está en proceso la revisión de estilo y aspectos de edición. </t>
  </si>
  <si>
    <t xml:space="preserve">Los productos entregados a la fecha en el marco del convenio con la UdeA son: Documento con propuesta metodológica de rutas didácticas para competencias ciudadanas, Documento preliminar con la propuesta de fundamentación de evaluación de material educativo, Documento con propuesta metodológica de pilotaje para unidades didácticas propuestas, Documento final con la propuesta ajustada con los criterios de selección de materiales educativos de ciencias sociales y ciencias naturales y mallas de ciencias naturales y ciencias sociales de 1ro a 5to. Su publicación depende de la validación de los documentos en mesas técnicas. En la caja Siempre Día E de 2017 se publicarán los siguientes documentos que están en proceso de impresión: “Taller Siempre Día E - Guía de actividades para orientar el uso pedagógico de los materiales en contexto, Orientaciones y retos para el acompañamiento pedagógico - Cuadernillo de trabajo”, “La evaluación formativa y sus componentes para la construcción de una cultura de mejoramiento”, “¡Nuestro reto, nuestra decisión! Ejemplo de articulación Siempre Día E”, “El ABC de la estrategia de integración de componentes curriculares – EICC”, “Informe por colegio 2017, Guía de fortalecimiento curricular, Secuencias Didácticas de Lectura y Escritura”. La caja será entregada a los Establecimientos Educativos en el mes de octubre y noviembre del presente año. </t>
  </si>
  <si>
    <t>En el mes de octubre se hizo entrega a las Secretarías de Educación y rectores la caja de herramientas Siempre Día E de 2017, los materiales publicados en ella fueron los siguientes: “Taller Siempre Día E - Guía de actividades para orientar el uso pedagógico de los materiales en contexto, Orientaciones y retos para el acompañamiento pedagógico - Cuadernillo de trabajo”, “La evaluación formativa y sus componentes para la construcción de una cultura de mejoramiento”, “¡Nuestro reto, nuestra decisión! Ejemplo de articulación Siempre Día E”, “El ABC de la estrategia de integración de componentes curriculares – EICC”, “Informe por colegio 2017, Guía de fortalecimiento curricular, Secuencias Didácticas de Lectura y Escritura”. La entrega a las Secretarías de Educación se realizará en los meses de Octubre y Noviembre y en este último mes se tiene estipulado el lanzamiento de las mallas de aprendizaje.</t>
  </si>
  <si>
    <r>
      <t xml:space="preserve">Formación a Docentes de Preescolar, básica y media </t>
    </r>
    <r>
      <rPr>
        <sz val="11"/>
        <color theme="0"/>
        <rFont val="Calibri"/>
        <family val="2"/>
        <scheme val="minor"/>
      </rPr>
      <t>2.1.5.6</t>
    </r>
  </si>
  <si>
    <t>Curso de ECDF: 6489 educadores. con crédito condonable para realizar los cursos de actualización en 21 universidades del país. Día E: Acompañamiento a facilitadores que apoyan a las ETC"s. Se desarrolló proceso de capacitación "Día E" (30 y 31 de marzo) a los funcionarios de la SED Bolívar.</t>
  </si>
  <si>
    <t>Curso de ECDF: 8.104 educadores desarrollando el curso de actualización, de los cuales 6.777 cuentan con cofinanciación del 70% del valor de la marícula.</t>
  </si>
  <si>
    <t>La cifra de educadores disminuye con respecto al mes anterior por que algunos no continuaron. De 8.081 educadores desarrollando el curso de actualización, han finalizado 7.542</t>
  </si>
  <si>
    <t>8108 educadores finalizaron los Cursos de actualización</t>
  </si>
  <si>
    <r>
      <t xml:space="preserve">Realización del Foro Educativo Nacional FEN </t>
    </r>
    <r>
      <rPr>
        <sz val="11"/>
        <color theme="0"/>
        <rFont val="Calibri"/>
        <family val="2"/>
        <scheme val="minor"/>
      </rPr>
      <t>2.1.5.7</t>
    </r>
  </si>
  <si>
    <t xml:space="preserve">0,05
</t>
  </si>
  <si>
    <t>Durante el mes de marzo se trabajo en la consolidación de la versión preliminar del documento de orientaciones para el Foro educativo Nacional. Se han llevado a cabo reuniones con aliados como empresarios por la educación y la fundación Compartir. Se realizaron seguimientos semanales a los avances en el marco de los componentes del Foro. Se consolidaron escenarios orientados al presupuesto y se elaboró un anexo técnico para proyectar una posible alianza de voluntades.</t>
  </si>
  <si>
    <t xml:space="preserve">Durante los días 4 y 5 de mayo se realizó el taller sobre el Diseño Conceptual y la ruta metodológica con los líderes de Calidad de las ETC asistentes. Adicionalmente se socializó el documento orientador y la rubricas a utilizar en el proceso de evaluación de las experiencias. Se avanzo en la confirmación de las fechas de realización de los foros territoriales, se proyecto una versión preliminar de agenda para el evento central, se sostuvo mesa de trabajo con representantes de entidades aliadas al foro como Fundación Compartir, Fundación Carvajal, Corpoeducación entre otras. se proyecto versión preliminar de la estructura de invitación para que las diferentes agremiaciones y entidades públicas y privadas presenten sus experiencias en el foro y se realizó análisis de las hojas de vida de posibles conferencistas nacionales e internacionales. Adicional a lo anterior el día 11 de mayo se realizó el GoToMeeting sobre el FORO EDUCATIVO DE EDUCACIÓN, el cual fue dirigido a Líderes de Calidad de las 95 ETC y su objetivo principal fue presentar como iniciativa regional la Líder de Calidad de Yumbo, Karina Gando, quien aportó al conversatorio de acuerdo a la experiencia de la región, de acuerdo a varias preguntas relacionadas con educación para la paz, curriculos para la paz, escuela y territorio: hacía una proyección comunitaria de la esccuela. En este evento se contó con la participación de 60 personas lo que equivale a un 63.15% de participación y las evidencias se pueden consultar en encuentra en la siguiente ruta: https://drive.google.com/drive/folders/0ByOxysc2yp3zRHc2NUdqa3BOV2c *Presentación Foro Educativo Nacional 2017 *Documento orientador FEN 2017 *Audio y video de la reunión *Preguntas frecuentes </t>
  </si>
  <si>
    <t>Durante el mes de septiembre se lideró el acompañamiento por parte del MEN a 37 foros educativos territoriales en las siguientes ETC: Apartadó Arauca Bolívar Boyacá Buenaventura Cauca Chía Chocó Córdoba Cundinamarca Dosquebradas Facatativá Florencia Girón Guainía Ibagué Ipiales Lorica Magdalena Medellín Meta Montería Neiva Norte de Santander Palmira Pasto Pitalito Putumayo Risaralda Sabaneta Soacha Sucre Vaupés Vichada Villavicencio Girardot Santander Adicionalmente, se trabajó en: Guía de procesos para: 1. Selección de experiencias (MEN-Aliados) 2. Reconocimiento UNESCO –Canadá (Propuesta MEN)  Revisión de fichas de registro y videos (equipo)  Diseño y pre-validación de rubricas de valoración (equipo)  Revisión de fichas de registro de experiencias (equipo)  Proceso de identificación selección de jurados selección y reconocimiento  Organización de las ruedas de experiencias para el FEC  Cruce de información MEN –Canadá Se avanzo en todas las acciones de carácter temático, logístico y metodológico para la realización del Foro Educativo Central en noviembre</t>
  </si>
  <si>
    <t>Durante el mes de diciembre se realizó la evaluación del evento en reuniones con el equipo organizador, la subdirectora de fomento, la Directora de Calidad y los aliados. También se consolidó la información para realizar las memorias del foro y se continuo el proceso para la emisión de certificados de participación a través del portal colombia aprende.</t>
  </si>
  <si>
    <r>
      <t xml:space="preserve">Acompañar a las Secretarías de Educación Certificadas en el seguimiento pedagógico a sus Establecimientos Educativos </t>
    </r>
    <r>
      <rPr>
        <sz val="11"/>
        <color theme="0"/>
        <rFont val="Calibri"/>
        <family val="2"/>
        <scheme val="minor"/>
      </rPr>
      <t>2.1.5.2</t>
    </r>
  </si>
  <si>
    <t xml:space="preserve">Durante el mes de marzo no se adelantó ninguna acción de acompañamiento a las secretarías.   
28-02-2017 2017 Acompañar a las Secretarías de Educación Certificadas en el seguimiento pedagógico a sus Establecimientos Educativos Durante el mes de febrero no se adelantó ninguna acción de acompañamiento a las secretarías, pues se realizaron acciones de planeación.   
</t>
  </si>
  <si>
    <t>Los días 4 y 5 de mayo se llevo a cabo en la ciudad de Bogotá el encuentro con líderes de Calidad al cual asistieron 79 líderes de ETCen dicho encuentro se realizaron diferentes conferencias y talleres relacionados con los programas y estrategias de la Dirección de Calidad. Adicionalmente el Programa de Transversales, acompañó a la Secretaría de Educación de Armenia los día 25 y 26 de en el taller de Convivencia Escolar estrategia de prevención de embarazo en adolescentes. Desde el PNLE se acompañó a la misma secretaría los días 22 y 23 de mayo en un encuentro sobre Afrocolombianidad en la cual se presentó la Coleccción Territorios Narrados capítulo Afro. Adicionalmente, se realizaron dos GoToMeeting a los cuales fueron convocadas las 95 ETC. El día 11 de mayo se realizó el GoToMeeting sobre FORO EDUCATIVO NACIONAL 2017 con la participación de 60 asistentes en el cual se presentó como iniciativa regional a la Líder de Calidad de Yumbo, Karina Gando, quien aportó al conversatorio de acuerdo a la experiencia de la región, de acuerdo a varias preguntas relacionadas con educación para la paz, currículos para la paz, escuela y territorio: hacía una proyección comunitaria de la escuela. La información compartida se encuentra en el Drive, en la siguiente ruta: https://drive.google.com/drive/folders/0ByOxysc2yp3zRHc2NUdqa3BOV2c</t>
  </si>
  <si>
    <t>La meta del indicador se cumplió al 100% a través del acompañamiento a las Secretarías de Educación Certificadas clasificadas en Focalizadas y Generales acompañadas las cuales son acompañadas en la Ruta Integrada a Secretarías en el marco de la Estrategia de Integración de Componentes Curriculares. Las evidencias de los diferentes ciclos son recopiladas por el equipo de formación y acompañamiento. A continuación el enlace del ciclo 1: https://drive.google.com/drive/folders/0B2cXkfTseT9WR2tJeWZoQmJvOUU</t>
  </si>
  <si>
    <r>
      <t xml:space="preserve">Establecimientos Educativos con materiales  pedagógicos entregados para el fortalecimiento de la Jornada Única  </t>
    </r>
    <r>
      <rPr>
        <sz val="11"/>
        <color theme="0"/>
        <rFont val="Calibri"/>
        <family val="2"/>
        <scheme val="minor"/>
      </rPr>
      <t>2.1.5.5</t>
    </r>
  </si>
  <si>
    <t xml:space="preserve">A la fecha todos los establecimientos educativos de Jornada Única beneficiados con material pedagógico de matemática y español han recibido el material programado. Sin embargo, el proceso de validación de la cantidad de material que ha recibido cada uno está en proceso de verificación mediante las actas de entrega remitidas por los proveedores (UNAL) en el cual se identifica un avance de validación del 91% para el material de matemática y 93% para el material de español, esto de acuerdo a la información remitida por la gerencia de materiales del MEN. </t>
  </si>
  <si>
    <t>A la fecha todos Establecimientos Educativos de Jornada Única que fueron viabilizados para la entrega del material pedagógico recibieron el material en un 100%, teniendo en cuenta que todas las actas de entrega correspondientes a las órdenes de compra 12621, 12618, 12617, 12615, 12616, 12614 y 18418 fueron aprobadas.</t>
  </si>
  <si>
    <t>Al finalizar el año 2017 se identifica que los materiales correspondientes a Jornada Única fueron entregados en un 100% en todos los establecimientos educativos viabilizados; teniendo en cuenta que todas las actas de entrega correspondientes a las siguientes órdenes de compra: 12621, 12618, 12617, 12615, 12616, 12614 y 18418 fueron verificadas y aprobadas por la gerencia de materiales de la Dirección de Calidad P, B y M</t>
  </si>
  <si>
    <r>
      <t xml:space="preserve">Asistentes nativos extranjeros en procesos de co-enseñanza con docentes de inglés del sector oficial </t>
    </r>
    <r>
      <rPr>
        <sz val="11"/>
        <color theme="0"/>
        <rFont val="Calibri"/>
        <family val="2"/>
        <scheme val="minor"/>
      </rPr>
      <t>2.1.6.1</t>
    </r>
  </si>
  <si>
    <t>Durante el mes de marzo con la tercera cohorte, llegan 108 Formadores Nativos Extranjeros más, para un total de 471. Así mismo, se realizó la aplicación de la prueba de nivel de inglés a una muestra de 2.500 estudiantes de grado 9° de las IE focalizadas donde hacen presencia los Formadores Nativos Extranjeros. Los resultados de la misma se reportarán en mayo.</t>
  </si>
  <si>
    <t>Durante este mes, se reciben 4 actas de entrega del material Way to go! Grados 6, 7 y 8, para un total de 332 IE con materiales, lo que implica la entrega de 399,510 textos entregados de 443,900. Así mismo, se sigue con el seguimiento de entrega con Imprenta Nacional, encargada de realizar esta distribución.</t>
  </si>
  <si>
    <t xml:space="preserve">En el marco del convenio de formadores nativos extranjeros se lleva a cabo desde el 27 de septiembre al 13 de octubre, la inmersión en inglés dirigida a 108 docentes que orientan clases en primaria y que pertenecen a 47 Secretarias de Educación (30 Secretarías Focalizadas por el programa Colombia Bilingüe y 17 Secretarías de Educación no focalizadas): Antioquia, Arauca, Armenia, Atlántico, Barranquilla, Bello, Bogotá, Boyacá, Bucaramanga, Buga, Cali, Cartagena, Casanare, Cauca, Cesar, Chía, Córdoba, Cúcuta, Cundinamarca, Dosquebradas, Duitama, Facatativá, Floridablanca, Girardot, Huila, Ipiales, Medellín, Meta, Montería, Mosquera, Nariño, Neiva, Pasto, Putumayo, Quibdó, Quindío, Rionegro, Risaralda, Sahagún, Santander, Soacha, Soledad, Sucre, Tolima, Valle del Cauca, Valledupar y Villavicencio . </t>
  </si>
  <si>
    <t>Durante el mes de noviembre se llevó a cabo el cierre de la estrategia de formadores nativos extranjeros en las instituciones educativas focalizadas por el programa Colombia Bilingüe, por lo cual el 24 de noviembre estos salieron del país al culminar su voluntariado y el Ministerio de Educación Nacional inició su desvinculación del sistema de información para el reporte de extranjeros- SIRE de la Cancillería. Así mismo, se dio inicio al proceso de evaluación. En cuanto a la permanencia, dio como resultado que 41 de los 479 que participaron durante el segundo semestre desertaron a causa de motivos personales, por temas de adaptación a la ciudad y a las condiciones del programa y se dieron 5 casos de desvinculaciones que se generaron por el incumplimiento de las condiciones académicas del programa, lo que representa que 433 formadores nativos extranjeros terminaran. A la par el equipo técnico del programa, dio inicio al análisis de los siguientes documentos: reporte del acompañamiento y seguimiento pedagógico a formadores nativos extranjeros, mentores y codocentes para el desarrollo del programa en las instituciones de educación beneficiadas. Dicho reporte cubre los meses de octubre y noviembre de 2017; reporte del acompañamiento y seguimiento a la adaptación cultural, al bienestar, a la convivencia en Colombia y al ámbito personal de los formadores nativos extranjeros, a través de la labor de los coordinadores regionales y los líderes de coordinadores. Dicho reporte cubre los meses de octubre y noviembre de 2017; segundo informe semestral (julio a noviembre) de la evaluación al programa de formadores nativos extranjeros por parte de directivos, codocentes, mentores y estudiantes pertenecientes a las instituciones educativas beneficiadas; segundo informe semestral (julio a noviembre) de la evaluación de la apropiación institucional del programa alcanzada por los formadores nativos extranjeros a través de la labor de los coordinadores regionales, los líderes pedagógicos y el director pedagógico;Versión final del documento de “Experiencias exitosas del programa Formadores Nativos Extranjeros; Versión final del documento “Modelo de aplicación de pruebas de nivel lengua del programa Formadores Nativos Extranjeros 2015, 2016 y 2017” y el Informe analítico que dé cuenta de las acciones desarrolladas en el programa de inmersión.</t>
  </si>
  <si>
    <r>
      <t xml:space="preserve">Establecimientos Educativos con materiales de inglés distribuidos </t>
    </r>
    <r>
      <rPr>
        <sz val="11"/>
        <color theme="0"/>
        <rFont val="Calibri"/>
        <family val="2"/>
        <scheme val="minor"/>
      </rPr>
      <t>2.1.6.2</t>
    </r>
  </si>
  <si>
    <t xml:space="preserve">Durante el mes de marzo, se reciben 6 actas de entrega del materiales de Way to go! más, lo que indica un total de 326 IE con materiales. Se continpua con la recolección de actas para corroborar que las IE centen con el material. </t>
  </si>
  <si>
    <t>Durante el mes de junio se realizó el seguimiento y alistamiento logistico, técnico y pedagógico para la llegada de 204 nuevos asistentes nativos extranjeros, quienes reemplazarán a los asistentes que participaron en el programa por 5 meses. Con la llegada de los nuevos asistentes nativos extranjeros se espera cubrir las plazas faltantes en las instituciones educativas focalizadas. Así mismo, se llevó a cabo el análisis del reporte del acompañamiento y seguimiento pedagógico a formadores nativos extranjeros, mentores y codocentes para el desarrollo del programa en las instituciones de educación beneficiadas con corte abril y mayo de 2017 y el análisis del primer informe semestral (febrero a mayo) de al evaluación al programa de formadores nativos extranjeros por parte de directivos docentes, codocentes, mentores y estudiantes pertenecientes a las instituciones educativas beneficiadas.</t>
  </si>
  <si>
    <t xml:space="preserve">100% de entrega de textos en inglés "Way to Go!", es decir 443.047 libros. 218.400 libros de grados 6, 7 y 8, 218.400 cuadernillos de trabajo de grados 6, 7 y 8 y 7.100 libros del profesor de grados 6, 7 y 8. </t>
  </si>
  <si>
    <t>100% de entrega de textos en inglés "Way to Go!", es decir 443.047 libros. 218.400 libros de grados 6, 7 y 8, 218.400 cuadernillos de trabajo de grados 6, 7 y 8 y 7.100 libros del profesor de grados 6, 7 y 8.</t>
  </si>
  <si>
    <t>Primera Infancia</t>
  </si>
  <si>
    <t xml:space="preserve">Dotar a las entidades territoriales y los prestadores del servicio  de instrumentos y estrategias de política pública en educación inicial
</t>
  </si>
  <si>
    <r>
      <t xml:space="preserve">Secretarias de Educación que conocen y desarrollan la estrategia nacional para la excelencia del talento humano </t>
    </r>
    <r>
      <rPr>
        <sz val="11"/>
        <color theme="0"/>
        <rFont val="Calibri"/>
        <family val="2"/>
        <scheme val="minor"/>
      </rPr>
      <t>1.1.1.1</t>
    </r>
  </si>
  <si>
    <t>En el mes de Marzo se modificó la meta de 1 a 12</t>
  </si>
  <si>
    <t xml:space="preserve">Se verifico el Sistema SUIFP </t>
  </si>
  <si>
    <t>1. En el Modelo de acompañamiento pedagógico situado- MAS se estableció contacto con 12 Secretarías de Educación que se encuentran perfeccionando sus contratos para implementar el programa preescolar integral. Para este efecto se emitieron comunicaciones presentando al grupo técnico del MEN que brindara acompañamiento para la implementación del MAS en Colegios oficiales. Adicionalmente se compartió la metodología para el proceso de selección de tutores y la agenda de la primera jornada de inducción. 2. se cuenta con versión final de caja de herramientas del Modelo de acompañamiento pedagógico situado-MAS 3. Fortalecimiento a ENS. 3.1. Se construyó plan de trabajo para el fortalecimiento de la formación inicial de maestros en educación inicial en articulación con la propuesta de fortalecimiento a ENS de la Subdirección de Fomento de competencias de básica. 3.2. Se realizó Presentación General de la propuesta con la Asociación Nacional de Escuelas Normales Superiores.</t>
  </si>
  <si>
    <t xml:space="preserve">1. En el Modelo de acompañamiento pedagógico situado - MAS se desarrollaron las presentaciones e instrumentos con la transferencia metodológica a entregar en la primera jornada de fortalecimiento a los tutores del MAS y se realizó inducción a los tutores de Quibdó para un total de 6 tutoras capacitadas (cada tutora acompaña 25 maestras) en el Modelo de acompañamiento pedagógico Situado -en el marco del programa preescolar Integral. La agenda contempló: Presentación del sentido de la Educación Inicial, abordaje de los Ejes de la práctica pedagógica y recorrido por el esquema operativo del Modelo. En los municipios de Dosquebradas y Calamar Guaviare en el marco de los recursos CONPES se capacitaron seis (6) tutoras que acompañarán 110 maestras. 2. Fortalecimiento a Escuelas Normales Superiores - ENS. 2.1. Se realizo la presentación de la estrategia de fortalecimiento a ENS en el Encuentro nacional realizado el 17 y 18 de mayo en Bogotá con la participación de los rectores de 134 ENS y representantes de las secretarias de Educación. </t>
  </si>
  <si>
    <t xml:space="preserve">En este mes se suscribió convenio 1236 de 2017 con Fundación Carvajal para el apoyar a los tutores contratados por las SEM para el servicio de preescolar Integral en 12 entidades territoriales. La Dirección de primera Infancia avanzó respecto al MAS en el apoyo a 40 tutoras en:Madrid, Tocancipa, Sahagun, Cesar y Rionegro. En Manaure, Uribia y Albanía en la Guajira, se llevó a cabo el tercer ciclo de acompañamiento beneficiando a 29 maestras de la Modalidad Propia. En la estrategia de fortalecimiento a Escuelas Normales Superiores " Fortalecimiento a Programas de Formación Complementaria" se realizó sesión numero 1 del proceso en Manatí, ( Atlántico) Bahía Solano (Chocó), Salamina (Caldas), Rionegro y Copacabana (Antioquia), adicionalmente se avanzó en la jornada numero 2 en dos ENS del Quibdó. </t>
  </si>
  <si>
    <t>La estrategia de excelencia docente se llevo a cabo en 13 entidades territoriales: Atlántico, Cali, Córdoba, Cundinamarca, Envigado, Facatativá, Guaviare, Rionegro, Ibagué, Neiva, Norte de Santander, Quibdó y Tolima. La estrategia contempló acciones en 2 líneas: a) fortalecimiento de la oferta de formación inicial con Escuelas normales superiores y b) cualificación de los docentes en ejercicio. En la línea de acción 1 se realizó un proceso de Fortalecimiento a los Programas de Formación Complementaria de 8 Escuelas Normales Superiores (ENS), se cuenta con 8 planes de acción que guiarán el acompañamiento técnico durante el año 2018 y la articulación del programa de formación con las orientaciones de la educación inicial en coherencia con la política pública de Primera infancia. En la línea de acción 2 de cualificación a docentes en ejercicio se implementó el Modelo de Acompañamiento Situado (MAS+) en las 13 entidades territoriales y se realizó la transferencia metodológica a maestras para el uso de los DBA del grado transición y la estrategia todos listos dirigida a acompañar las transiciones de los niños entre educación inicial, preescolar y primero.</t>
  </si>
  <si>
    <r>
      <t xml:space="preserve">Modelo de prestación oficial del servicio implementado en entidades territoriales </t>
    </r>
    <r>
      <rPr>
        <sz val="11"/>
        <color theme="0"/>
        <rFont val="Calibri"/>
        <family val="2"/>
        <scheme val="minor"/>
      </rPr>
      <t>1.1.2.1</t>
    </r>
  </si>
  <si>
    <t>A la fecha, se cuenta con siete (7) propuestas radicadas para la continuidad del servicio de preescolar integral: Bogotá, Cundinamarca, Atlántico, Quibdó, Cali, Rionegro y Envigado. Durante el mes de marzo, se suscribieron tres convenios entre entidades territoriales y regional de ICBF, para la implementación de Preescolar Integral: Dos para la atención en Bogotá, y uno para la atención en Cundinamarca. Se continúa con el acompañamiento para la preparación de las propuestas de las entidades territoriales que continuarán con el servicio, así como a nuevas entidades territoriales interesadas en iniciar con este proyecto. El modelo de inducción para los equipos de preescolar integral se encuentra listo para su entrega a los territorios.</t>
  </si>
  <si>
    <t>A la fecha, se cuenta con diez (10) convenios suscritos para la operación de Preescolar Integral en nueve (9) entidades territoriales certificadas en educación: Bogotá, Cundinamarca, Atlántico, Quibdó, Cali, Rionegro, Envigado, Neiva y Facatativá. Los convenios para las tres últimas entidades territoriales nombradas, fueron suscritos en mayo. Igualmente a la fecha están radicadas dos (2) propuestas para la ampliación de cobertura de Preescolar Integral en Risaralda y Valle del Cauca, y una (1) para continuidad del servicio en Pereira, casos en los cuales está pendiente la suscripción de los correspondientes convenios. Durante el mes de mayo, el inicio de la operación se ha visto afectado por el paro nacional de maestros, por lo cual para los casos de Cundinamarca, Bogotá y Rionegro que ya habían iniciado atención efectiva a los niños y niñas, se elaboraron planes de contingencia para organizar actividades con el equipo de trabajo contratado. Durante el mes de mayo se inició la fase de alistamiento en Quibdó. Se continúa con el acompañamiento para la radicación de la propuesta de Maicao, y con la gestión para la preparación de las propuestas de nuevas entidades territoriales interesadas en iniciar con este proyecto. Se continúa con el proceso de transferencia de la metodología de inducción.</t>
  </si>
  <si>
    <t>A la fecha, se cuenta con diez (10) convenios suscritos para la operación de Preescolar Integral en nueve (9) entidades territoriales certificadas en educación: Bogotá, Cundinamarca, Atlántico, Quibdó, Cali, Rionegro, Envigado, Neiva y Facatativá. Igualmente a la fecha están radicadas dos (2) propuestas para la ampliación de cobertura de Preescolar Integral en Risaralda y Valle del Cauca, y dos (2) para continuidad del servicio en Pereira y Maicao. Con respecto a estos casos pendientes, Risaralda y Maicao no se suscribirán por decisión del ICBF y la Entidad Territorial. Y a la fecha Valle Cauca se encuentra en trámite precontractual y Pereira pendiente de volver a radicar en ICBF. Se inició el alistamiento del convenio con Fundación Carvajal para el seguimiento a Preescolar Integral . Se realizó la preparación de los estudios previos para los convenios de continuidad 2017 - 2018 y se entregó la versión ajustada del Anexo del Servicio de Preescolar Integral. Se realizó asistencia técnica a todas las entidades territoriales para la preparación de las propuestas de continuidad.</t>
  </si>
  <si>
    <t>Durante la vigencia se logró el acompañamiento en la implementación del modelo operativo de preescolar integral con doce (12) entidades territoriales certificadas en educación: Atlántico, Facatativá, Cundinamarca, Envigado, Neiva, Pereira, Quibdó, Rionegro, Valle del Cauca, Cali, Bogotá D.C., y Norte de Santander. De éstas, once (11) lograron la implementación de Preescolar Integral en el marco de convenios suscritos con el ICBF y Cajas de Compensación Familiar. Y Norte de Santander, en el municipio de Ocaña, lo hizo con sus recursos propios. Así las cosas, se implementó Preescolar integral en un total de 28 municipios de doce (12) entidades territoriales certificadas en educación. Para los cuales a la fecha ya están suscritos los convenios de continuidad del servicio con ICBF y Cajas de Compensación Familiar excepto para Facatativá y Bogotá, los cuales se suscriben en enero de 2018. Adicionalmente, se realizó el acompañamiento a la implementación de Preescolar Integral con el equipo contratado en el marco del Convenio con Fundación Carvajal. Y se realizó la entrega de la dotación de la totalidad de aulas de preescolar integral con libros de la colección especializada para primera infancia del Ministerio de Cultura y de la colección Leer es mi cuento.</t>
  </si>
  <si>
    <r>
      <t xml:space="preserve">Sistema de gestión de la calidad parametrizado para Entidades Territoriales </t>
    </r>
    <r>
      <rPr>
        <sz val="11"/>
        <color theme="0"/>
        <rFont val="Calibri"/>
        <family val="2"/>
        <scheme val="minor"/>
      </rPr>
      <t>1.1.3.1</t>
    </r>
  </si>
  <si>
    <t>Se modifico el dato con Reforma Tributaria</t>
  </si>
  <si>
    <t>Se socializó la metodología de seguimiento a la implementación del Modelo de Gestión de la Educación Inicial, con los profesionales de la subdirección de cobertura que acompañaran dicha labor en las Secretarías de Educación de Atlántico, Barranquilla, Cali, Envigado, Itagüí, Maicao, Manizales, Nariño, Pereira, Sincelejo, Tolima y Tunja, de lo cual se estableció un cronograma de trabajo a desarrollar en los meses de abril y mayo.</t>
  </si>
  <si>
    <t>Para este periodo se realizó seguimiento a las acciones de educación inicial que han adelantado las SE con respecto a la implementación del Modelo de Gestión de la Educación Inicial, las cuales fueron Itagüí, Envigado, Manizales y Pasto. Por otra parte se adelantó la construcción del insumo y la selección de las secretarías de educación que participarán en la articulación y seguimiento a la implementación de procesos de educación inicial para el 2017.</t>
  </si>
  <si>
    <t>En este periodo se revisaron las hojas de vida y soportes de los profesionales de la OEI para el desarrollo del convenio 1202 de 2017, en donde se aprobaron los perfiles que cumplieron con los requisitos, a los cuales se les realizó inducción y capacitación sobre la política pública de primera infancia, normatividad, referentes técnicos, MGEI y su metodología, los días 21 y 22 de Sept. Se enviaron las comunicaciones de presentación del socio cooperante y consultor asignado a cada SE.</t>
  </si>
  <si>
    <t>Durante la vigencia, 38 Secretarías de Educación implementaron el Modelo de Gestión de Educación Inicial MGEI, para lo cual se llevó a cabo la planeación, rediseño y formalización de los procesos de educación inicial, que tienen como productos un diagnóstico de la estructura organizacional y de procesos, la capacitación al talento humano designado por cada una de las Secretarías de Educación en los temas relacionados con los procesos del MGEI incluyendo los referentes técnicos que deben ser gestionados por las Secretarías en el territorio, y por último una propuesta de articulación del Modelo en cuanto a procesos y estructura presentada y acordada con cada uno de los Secretarios de Educación con el fin de gestionar la formalización de los procesos propuestos. Adicionalmente se realizó seguimiento a la implementación del mismo en 12 Secretarías de Educación que implementaron en el 2016.</t>
  </si>
  <si>
    <t>Fortalecimiento a la Gestión Territorial</t>
  </si>
  <si>
    <t>Fortalecer la capacidad de gestión de las secretarías de educación,  los establecimientos educativos, y la política educativa para grupos étnicos.</t>
  </si>
  <si>
    <r>
      <t xml:space="preserve">Componentes ejecutados del Plan de Asistencia Técnica de la Subdirección de Fortalecimiento, en relación con las 95 ETC. </t>
    </r>
    <r>
      <rPr>
        <sz val="11"/>
        <color theme="0"/>
        <rFont val="Calibri"/>
        <family val="2"/>
        <scheme val="minor"/>
      </rPr>
      <t>6.1.1.1</t>
    </r>
  </si>
  <si>
    <t>Se ha prestado asistencia técnica en el proceso de certificación de municipios menores de 100 mil habitantes a los municipios de Funza (Cundinamarca) y Barrancas (La Guajira)</t>
  </si>
  <si>
    <t>Se prestó asistencia técnica integral a las secretarias de educación de Tunja, Córdoba, Buenaventura, Cartago, Zipaquira, Cucuta, Quibdó y la Guajira.</t>
  </si>
  <si>
    <t>Se prestó asistencia técnica a las Secretarias de Educación de las ETC de Bolívar, Cartagena, Santa Marta, Magdalena, Cesar, Montería, Sincelejo y Vichada en los temas de inspección y vigilancia y estructura organizacional. Se participó en las reuniones previas a la asesoría integral, que varias áreas prestarán a las 8 ETC focalizadas por el Despacho de la Ministra (Meta, Quindío, Chocó, Bolívar, Cesar, Atlántico, Amazonas y Vaupés), respecto al mismo tema se inició la formulación del diagnóstico de la ETC Cesar. Se analizó, en conjunto con otras áreas la situación financiera de Yopal con participación de funcionarios de la ETC. Se elaboró la propuesta inicial de inclusión del capítulo ´Sistemas de información para diagnóstico y soporte en la toma de decisiones´ en el documento que propone actualizar la Guía 27 – Gestión Estratégica del Sector. Se realizó acompañamiento a la secretaría de educación de Buenaventura en el marco del cumplimiento de los acuerdos del paro cívico; se logró avanzar en el proceso de infraestructura educativa, se definió la propuesta para iniciar con los convenios destinados a la formulación del diagnóstico del estado actual de la infraestructura educativa del distrito, el cual es insumo requerido para cumplir con uno de los compromiso de elaboración del Plan Maestro de Infraestructura Educativa. Se acompaño a los funcionarios a la Secretaria de Educación Distrital de Buenaventura gestionando la asistencia técnica en la actualización del DUE. Se acompaño a los funcionarios encargados de Jornada Única a los EE que implementarán este programa en el componente pedagógico. Se asesoró a la SEM de Lorica y Sahagún, con el fin de revisar el ajuste de los calendarios académicos por problemas ocasionados por la ola invernal en estas 2 ETC. Se realizó la asistencia técnica a la ETC Quindío con relación a las deudas presentadas por el departamento: el Ministerio de Educación Nacional informó sobre el procedimiento a realizar para la revisión de las solicitudes de deuda. De igual modo, se realizó el seguimiento a los indicadores de cobertura, índice de deserción, a la problemática presentada por consumo de sustancias psicoactivas en comunidades vulnerables. Se apoyó al viceministerio de EPBM en la coordinación para la realización del segundo encuentro de Secretarios de Educación por regiones a realizarse el día 8 y 9 de agosto de 2017, donde se les prestará una asistencia integral en los temas demandados por las ETC. Así mismo, se realizó la asistencia a los Secretarios que solicitaron apoyo técnico a través de diferentes medios como vía correo electrónico y sistema de gestión documental.</t>
  </si>
  <si>
    <t>Se prestó asistencia técnica integral a la Secretaria de Educación de Tumaco los dias 12 y 13 de diciembre. El dia 13 de diciembre se presto asistencia técnica en el tema de certificación a los municipios de Tierralta y Cereté. Los días 13 y 14 de diciembre se participó del Encuentro de Comités de Convivencia – Diciembre 2017, con los temas de presentación de resultados derivados de la revisión de los informes de ejecución del POAIV 2016 y formulación del POAIV 2017 . Así mismo se apoyó la presentación de la “Ruta de revisión de manuales de convivencia. En este evento participaron las siguientes entidades territoriales: Norte De Santander, Meta, Quindío, Cartagena, Apartadó, Bello, Sucre, Barrancabermeja, Córdoba, Piedecuesta, Malambo, Zipaquirá, Ciénaga, Neiva, Tumaco, Sogamoso, Nariño, Yopal Se apoyo en la mesa técnica de Secretarios de Educación 2017, realizada el 20 de diciembre.</t>
  </si>
  <si>
    <r>
      <t xml:space="preserve">ETC  acompañadas en la implementación de los lineamientos de Inspección, vigilancia y control del servicio educativo para el mejoramiento de la gestión educativa. </t>
    </r>
    <r>
      <rPr>
        <sz val="11"/>
        <color theme="0"/>
        <rFont val="Calibri"/>
        <family val="2"/>
        <scheme val="minor"/>
      </rPr>
      <t>6.1.1.2</t>
    </r>
  </si>
  <si>
    <t>Se remitió a las 95 ETC Documento de orientaciones con los lineamientos para inspección y vigilancia 2017. Se ha dado retroalimentación a 9 seguimientos a planes operativos de inspección y vigilancia 2016 y a 5 de la formulación del 2017.</t>
  </si>
  <si>
    <t>Se ha dado retroalimentación a 41 seguimientos a planes operativos de inspección y vigilancia 2016 y a 27 de la formulación del 2017</t>
  </si>
  <si>
    <t>Con corte a 31 de julio de 2017, se ha dado retroalimentación al seguimiento de 76 planes operativos de inspección y vigilancia 2016 y a 79 de la formulación del 2017.</t>
  </si>
  <si>
    <t>Con corte a 31 de diciembre de 2017, se ha dado retroalimentación al seguimiento de 88 planes operativos de inspección y vigilancia 2016 y a 94 de la formulación del 2017.</t>
  </si>
  <si>
    <r>
      <t xml:space="preserve">Entidades territoriales certificadas que han implementado la política de bienestar </t>
    </r>
    <r>
      <rPr>
        <sz val="11"/>
        <color theme="0"/>
        <rFont val="Calibri"/>
        <family val="2"/>
        <scheme val="minor"/>
      </rPr>
      <t>6.1.3.1</t>
    </r>
  </si>
  <si>
    <t>Para la medición del indicador es necesario tener en cuenta que cada ETC deberá contar con: Programa de Bienestar -PB, Plan Anual de Acción -PAT y Socialización de la Política. Evaluación a través del Plan de Asistencia Técnica- PAT 2016 de las 95 ETC. Envió de la retroalimentación del resultado de la evaluación a las 95 ETC y direccionamiento de evaluación para 2017. Solicitud de presentar una propuesta de logo para la Política de Bienestar a las 95 ETC. Presentación ante el Comité Técnico Nacional del informe de desarrollo de la Fase Final Nacional de Juegos y Encuentro Folclórico 2016. Formulación plan de acción del programa de Juegos del Magisterio Fase Zonal y Encuentro Folclórico Cultural 2017.</t>
  </si>
  <si>
    <t>Juegos y Encuentro folclórico del Magisterio: Asesoría, lineamientos y orientación a los lideres de Bienestar de las 95 ETC para el desarrollo de las fases preliminares, en las lineas de acción de cultura y deporte (Juegos Deportivos del Magisterio y Encuentro folclórico). De igual forma se viene estructurando y consolidando los informes para la realización de las fases municipales de juegos y el encuentro folclórico y cultural docente. Política: Se estructura junto con la mesa Nacional de trabajo de la Política de Bienestar Laboral, los lineamientos para los encuentros Regionales de Directivos Docentes de los Establecimientos Educativos del país, con el objetivo de socializar y trabajar el documento soporte de la Política de Bienestar en las 95 ETC. De igual forma se inicia la recepción de los cronogramas de los encuentros por parte de los lideres de Bienestar.</t>
  </si>
  <si>
    <t>Juegos y Encuentro Folclórico del Magisterio: Seguimiento a la realización de la fases departamentales de Juegos y Encuentro Folclórico y Cultural Docente. El día 04 de julio de 2017, se llevó a cabo reunión con el Comité Técnico con el fin Revisión y ajustes a los lineamientos que se darán a las entidades territoriales para la realización de los Juegos Deportivos del magisterio. Se realizó revisión al capítulo de la Norma General relacionado con la necesidad de dejar claro sobre la prohibición de sacar selecciones, de no tener refuerzos entre equipos con docentes de otras entidades territoriales por las implicaciones jurídicas y legales que ello implica. El día 04 de julio igualmente, se realizó reunión con el Comité Técnico del Encuentro Folclórico y Cultural, realizando revisión de todos los capítulos de la Norma General, se realizaron ajustes al número de participantes en la modalidad de danzas y la participación del Coordinador del Secretario de Deporte y Cultura del sindicato, haciéndose necesario definir las funciones del mismo. Política: Recepción, ajuste y consolidación de soportes, frente al cargue en el sistema humano de las actividades realizadas durante el primer semestre con los respectivos asesores para su valoración respectiva, se ha avanzado en la valoración de 23 ETC de 95 ETC, con corte 31 de julio hasta la primera semana de Agosto.</t>
  </si>
  <si>
    <t>Política: - Las ETC realizaron 55 encuentros con rectores y coordinadores en el marco de la política de bienestar. - Se desarrolló la noche de la Excelencia con 51 galardonados de las categorías institucional (27) e individual (24). Se encuentra en trámite la resolución para el respectivo pago de los incentivos.</t>
  </si>
  <si>
    <t>Calidad - Modelo de Gestión</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</si>
  <si>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</si>
  <si>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r>
      <t xml:space="preserve">Índice Sintético de Calidad construido y reportes escolares para las IE y las SE producidos y divulgados  </t>
    </r>
    <r>
      <rPr>
        <sz val="11"/>
        <color theme="0"/>
        <rFont val="Calibri"/>
        <family val="2"/>
        <scheme val="minor"/>
      </rPr>
      <t>6.2.3.2</t>
    </r>
  </si>
  <si>
    <t>Durante el mes de marzo se desarrollaron las siguientes actividades entorno a Día E - Día E Familia y Siempre Día 1. Elaboración de contenidos digitales que irán en la Caja de Materiales Día E - Día E Familia y en el edusitio Siempre Día E, tales como video de expectativa y bienvenida. 2.Aprobación de materiales diagramados con la oficina asesora de comunicaciones y comité Día E. 3. Firma de contrato proceso de impresión Día E - Día E Familia y Siempre Día con la firma LEGIS. 4. Elaboración de pruebas de color de los materiales aprobados por el comité y oficina asesora de comunicaciones. 5.Convocatoria y evaluación de firmas oferentes en el proceso de distribución Día E - Día E Familia y Siempre Día. En el mes de marzo el ICFES hace entrega oficial a la Subdirección de Referentes y Evaluación de los resultados del ISCE, obteniendo un total de 15.727 IE, es decir 280 IE menos que en el año 2016; lo anterior indica que no se va a poder cumplir la totalidad de la meta planteada para 2017. La explicación del ICFES manifiesta que dicho comportamiento se da ya sea por indicios de copia masiva en las pruebas, fusión de algunos establecimientos Educativos, inconsistencias entre el número de estudiantes que presentaron las pruebas y los que se encuentran matriculados en la IE o simplemente por no haber presentado las Pruebas Saber en el año 2016. Como acción de mejora para éste año desde el ICFES y el MEN se plantea solicitar la actualización oportuna de datos de matricula de cada IE, e informar sobre fechas y proceso para la presentación de Pruebas Saber con campañas de mayor cobertura.</t>
  </si>
  <si>
    <t>Una vez culminado Día E 2017, el foco del equipo se centra en la elaboración de los materiales que irán en la caja Siempre Día E. Para el mes de junio puntualmente se hicieron varias sesiones de trabajo con los equipos disciplinares de la Dirección de Calidad para unificar la línea narrativa y de contenido de los documentos, para tener homogeneidad en el desarrollo de los mismos. 2.En términos de diagramación se ha adelantado el proceso para los siguientes documentos: Caja/Estuche, Taller siempre día e 2017: Guía de actividades para orientar el uso en contexto de los materiales, Orientaciones y retos para el acompañamiento pedagógico - Cuadernillo De Trabajo, Cultura del mejoramiento constante: el seguimiento al aprendizaje como elemento de la evaluación formativa, El ABC de la estrategia de Integración de Componentes Curriculares -EICC y Ruta Siempre Día E. 3. Por su parte la firma impresora Legis ha iniciado el procesamiento de la base de datos de los aprendizajes proporcionada por el ICFES, con la cual se realiza el informe por colegio Siempre Día E. 4. Para efectos de la distribución se determinó que a las ETC generales y precursoras se les hará entrega de materiales y formación Siempre Día E en el mes de septiembre y las focalizadas durante el mes de octubre. El proveedor ya realizó una primera versión de la priorización con base a esta información. 5. Atendiendo las recomendaciones que surgieron en diferentes mesas de trabajo territoriales lideradas por la Dirección de Calidad así como con entidades como el BID se evidenció la importancia de brindar una mayor capacitación a la comunidad educativa sobre los DBA (Derechos Básicos de Aprendizaje) ya entregados en los años anteriores y ofrecer en su lugar otras herramientas que complementen el desarrollo disciplinar y el fortalecimiento curricular; ambos procesos que los DBA buscan promover. Asimismo cabe anotar que para el desarrollo del documento de DBA de Ciencias Sociales se han adelantado trabajos conjuntos en mesas de facultades, mesas de expertos, Comisión Colombiana del Océano –CCO, mesas territoriales, entre otras. Sin embargo , dado el momento social e histórico que vive Colombia, esta construcción de documentos en ciencias sociales requiere una mirada especialmente profunda y cuidadosa que convoque a todos los actores cuyas voces requieren ser escuchadas para la construcción de una sociedad en paz. Es así que se están adelantando mesas internas del tratamiento de la historia con funcionarios del Ministerio, así como externas con instituciones como Memoria Histórica. Es por ello que se vio la necesidad de hacer un documento modificatorio para los contratos de impresión y diagramación que indicara el reemplazo de los DBA de Ciencias Naturales Y Ciencias Sociales por los documentos “Guía para el fortalecimiento curricular” y “El acompañamiento pedagógico y la evaluación formativa, nuestro reto, nuestra decisión: análisis de caso disciplinar”, los cuales cumplirán con las mismas características técnicas descritas en el contrato, pero su alcance en contenido será diferente a los DBA.</t>
  </si>
  <si>
    <t>Durante el mes de septiembre, dada la prorroga del contrato 1382 de 2016 en la que se extendió el plazo para la producción de materiales audiovisuales de la Caja de Materiales Siempre Día E, se vio también la necesidad de hacer la modificación al contrato 830 de 2017, prorrogando el contrato por 76 días más, es decir hasta el 15 de diciembre de 2017. Adicionalmente si se tiene en cuenta que los materiales impresos se entregarán para distribución entre los meses de octubre y noviembre, las IE no tendrán tiempo suficiente para solicitar los ajustes al informe por colegio, hecho que hace ampliar el tiempo de ejecución del contrato hasta el 15 de diciembre, con el fin de cumplir a satisfacción con la entrega del producto 11 del contrato “Corrección al Informe de aprendizajes Saber 2017 para web”. Se realizó también una modificación en la forma de pago, de modo que se cancelen $1.038.938.188, una vez se entreguen a satisfacción las 20.200 Cajas de materiales Siempre Día E y un último pago de $ 6.625.920, una vez se realicen las correcciones al Informe de aprendizajes Saber 2017 para web, en diciembre de 2017.</t>
  </si>
  <si>
    <t>Durante el mes de diciembre se verificó el proceso de distribución de material, el cual ya se había culminado en el mes de novimebre al 100%. Asi mismo, en diciembre se resolvieron reclamaciones relacionadas en el cálculo del ISCE. Con relación a los procesos con apalancamiento para 2018, el 6 de diciembre se firmó contrato entre el MEN y la Universidad Nacional de Colombia, cuyo objeto es "Diseñar, desarrollar y diagramar las piezas gráficas, audiovisuales y digitales, que serán utilizadas como insumos para la comprensión y socialización de las estrategias “Día E- Día e Familia y Siempre Día E en el año 2018”. El 26 de diciembre se radicó la entrega del producto uno del contrato , el cual está comprendido por los siguientes elementos: Manual gráfico y de estilo, Propuestas gráficas del diseño del empaque Día e, Plantilla de animaciones para cabezotes de piezas audiovisuales y Diseño de la plantilla para el informe del ISCE. Ver productos en el siguiente enlace: : https://drive.google.com/drive/folders/173dPfEJ33lS8-O2N5RTcJgok9F2w978F</t>
  </si>
  <si>
    <t>10 VES</t>
  </si>
  <si>
    <t>Calidad Superior</t>
  </si>
  <si>
    <t>Aumentar la eficiencia y eficacia del sistema de aseguramiento de la calidad de la educación superior y de la educación para el trabajo y el desarrollo humano.</t>
  </si>
  <si>
    <r>
      <t xml:space="preserve">Solicitudes de Acreditación atendidas </t>
    </r>
    <r>
      <rPr>
        <sz val="11"/>
        <color theme="0"/>
        <rFont val="Calibri"/>
        <family val="2"/>
        <scheme val="minor"/>
      </rPr>
      <t>4.1.1.2</t>
    </r>
  </si>
  <si>
    <t>no se recibieron solicitudes de acreditaciones.</t>
  </si>
  <si>
    <t>Durante el mes de Junio de 2017 se recibieron 70 solicitudes de acreditación (68 de pregrado y 2 de posgrado): De los cuales a 40 procesos se dio trámite para selección de pares, 2 en proceso de selección de pares y 28 fueron devueltos a las IES por no cumplir con los requisitos para la completitud.</t>
  </si>
  <si>
    <t xml:space="preserve">Recibidas 80 soli. de acreditación (50 pregrado, 27 posgrado y 3 institucionales) se atendieron 40 (50%) dándoles trámite para selección de pares, (40) están en revisión de completitud. Esto debido a la saturación de radicaciones en la fecha límite, que generó errores en el aplicativo por lo cual se debió solicitar información complementaria en todos estos casos. </t>
  </si>
  <si>
    <t>En el mes de Diciembre se recibieron y atendieron 67 solicitudes de acreditación, 49 de pregrado, 17 de posgrado y 1 Institucional. Se atendió la etapa de revisión de completitud para todos los casos.</t>
  </si>
  <si>
    <r>
      <t xml:space="preserve">Servicios de acompañamiento a las IES en los procesos de aseguramiento y mejoramiento de la calidad para la Educación Superior. </t>
    </r>
    <r>
      <rPr>
        <sz val="11"/>
        <color theme="0"/>
        <rFont val="Calibri"/>
        <family val="2"/>
        <scheme val="minor"/>
      </rPr>
      <t>4.1.1.4</t>
    </r>
  </si>
  <si>
    <t>En el mes de marzo se realizaron 3 visitas para reforzar a las IES con programas del área de la salud en el diligenciamiento de los documentos que se deben presentar para los diferentes trámites ante la Direcciòn de Aseguramiento.</t>
  </si>
  <si>
    <t>Durante el mes de junio se inicio la preparación del seminario "Modelos de Evaluación de la Calidad de Educación Superior" organizado por el despacho de la Viceministra junto con la dirección de Calidad</t>
  </si>
  <si>
    <t>Durante septiembre se realizaron Jornadas de capacitación y preparación de evaluación de diseños de los sistemas internos de aseguramiento de la Calidad, convenio No. 1356 ANECA- MEN, en las ciudades de Bogota, Medellín y Armenia.</t>
  </si>
  <si>
    <t>En el mes de diciembre no se realizaron acompañamientos a las IES debido al inicio del periodo de vacaciones de las instituciones.</t>
  </si>
  <si>
    <t>11 VES</t>
  </si>
  <si>
    <t>Dirección de Fomento</t>
  </si>
  <si>
    <t>Fortalecimiento para el acceso y la permanencia en la educación superior con calidad en Colombia</t>
  </si>
  <si>
    <r>
      <t xml:space="preserve">Créditos educativos para  población afrodescendiente asignados </t>
    </r>
    <r>
      <rPr>
        <sz val="11"/>
        <color theme="0"/>
        <rFont val="Calibri"/>
        <family val="2"/>
        <scheme val="minor"/>
      </rPr>
      <t>5.4.2.8</t>
    </r>
  </si>
  <si>
    <t>La adjudicación de estos créditos condonables se realizará en el segundo semestre.</t>
  </si>
  <si>
    <t>La adjudicación de estos créditos condonables se realizará durante el segundo semestre.</t>
  </si>
  <si>
    <t>Según cronograma las legalizaciones se darán entre el 9 de octubre y el 15 de diciembre de 2017.</t>
  </si>
  <si>
    <t>Reporte a 30 de noviembre: Según cronograma las legalizaciones se esperan en diciembre de 2017.</t>
  </si>
  <si>
    <r>
      <t xml:space="preserve">Estrategia de acompañamiento a IES para el mejoramiento de sus condiciones de calidad implementada </t>
    </r>
    <r>
      <rPr>
        <sz val="11"/>
        <color theme="0"/>
        <rFont val="Calibri"/>
        <family val="2"/>
        <scheme val="minor"/>
      </rPr>
      <t>5.1.2.1</t>
    </r>
  </si>
  <si>
    <t>Se analizaron las diferentes formas de seleccionar las instituciones que serán sujetas de acompañamiento para mejorar condiciones de calidad y la IES que brindará dicho acompañamiento</t>
  </si>
  <si>
    <t>El 27 de junio se publicaron los resultados de la convocatoria "Fomento a la acreditación institucional y de programas de licenciatura". Se presentaron 28 propuestas, 18 fueron evaluadas y el banco de elegibles quedó conformado por 9 IES</t>
  </si>
  <si>
    <t>Se celebraron 6 convenios con las IES beneficiarias para fomento a la acreditación institucional, y se adelantaron los 15 procesos de contratación restantes, para un total de 21 proyectos. Adicionalmente, se invitó a las IES públicas con acreditación superior a 8 años a enviar cotizaciones para ofrecer acompañamiento a las licenciaturas de las que trata el Decreto Ley 892 de 2017.</t>
  </si>
  <si>
    <t>Los 21 convenios para fomento a la acreditación se ejecutaron de acuerdo con lo establecido y finalizaron el 20 de diciembre. El contrato con la Universidad del Valle se ejecutó de acuerdo con el cronograma, brindado acompañamiento in situ a las 15 licenciaturas y apoyo técnico a los 21 convenios; adicionalmente el 6 de diciembre se realizó el último evento de aseguramiento de la calidad en Medellín</t>
  </si>
  <si>
    <r>
      <t xml:space="preserve">Estrategias para la formulación, monitoreo y evaluación de la información de educación superior y su articulación con otros sectores implementadas </t>
    </r>
    <r>
      <rPr>
        <sz val="11"/>
        <color theme="0"/>
        <rFont val="Calibri"/>
        <family val="2"/>
        <scheme val="minor"/>
      </rPr>
      <t>5.1.4.2</t>
    </r>
  </si>
  <si>
    <t>De acuerdo a lo reportado en la matriz de seguimiento de la subdirección, está proyectado que éstos recursos sean comprometidos en el mes de agosto y obligados en el mes de diciembre. Se encuentra en proceso el levantamiento de requerimientos por parte de la Subdirección de Desarrollo Sectorial para la Oficina de tecnología. Una vez ellos evalúen los requerimientos, determinan si hacen el desarrollo en el MEN o se contrata a un externo. El Contrato con la Imprenta Nacional para el diseño y tiraje de las publicaciones de 2017, se encuentra en proceso de aprobación por parte de la Subdirección de Contratación; se realizaron los ajustes solicitados por el Abogado de la Subdirección al insumo 1551 y se está a la espera de su aprobación.</t>
  </si>
  <si>
    <t>Snies.-Se realiza la ejecución programada para el mes con 232 horas de mejoramiento, soporte básico y la asistencia técnica especializada (66%) obligado $27.640.844-SPADIES-Se requirió una prórroga para finalizar la entrega del producto y esta finalizó el 28 de Septiembre. Se espera realizar el trámite para el segundo y último desembolso finalizando el mes de Octubre por valor de $120.000.000 100%; y respecto de $ 268.953.192,00 No se ha firmado el convenio. OLE.- Contrato 1145 de Universidad Nacional primera cuenta de cobro en Octubre $150.000.000 comprometido y obligado</t>
  </si>
  <si>
    <t>SNIES: Se realiza la ejecución programada para el mes con 342 horas de mejoramiento del mes de noviembre y 59 horas del mes de diciembre, soporte básico y la asistencia técnica especializada cumplido 100%. SPADIES cumplido este indicador 100%.- Los indicadores del OLE, se encuentran actualizados y publicados en www.graduadoscolombia.edu.co - indicador cumplido 100%.-</t>
  </si>
  <si>
    <t>14 VES</t>
  </si>
  <si>
    <t>Dirección de Fomento TyT</t>
  </si>
  <si>
    <t>Fortalecimiento de la educación técnica y tecnológica mediante el aumento de la cobertura y el mejoramiento de la pertinencia, a través de la incorporación de nuevos estudiantes a programas que respondan a las necesidades productivas, de competitividad y de desarrollo de cada región, disminuyendo así el nivel de deserción.</t>
  </si>
  <si>
    <r>
      <t xml:space="preserve">Servicio de asistencia técnica a las IES públicas que ofrecen Educación Técnica Profesional  y Tecnológica prestados </t>
    </r>
    <r>
      <rPr>
        <sz val="11"/>
        <color theme="0"/>
        <rFont val="Calibri"/>
        <family val="2"/>
        <scheme val="minor"/>
      </rPr>
      <t>5.3.1.1</t>
    </r>
  </si>
  <si>
    <t>Durante el mes de marzo, el MEN con las instituciones de educación superior revisaron la estructuración de los proyectos, los cuales en su mayoría ya se encuentran ajustados, de igual manera se les solicitó a las instituciones el envío de los documentos para el tramite del convenio, que se espera realizar en el mes de abril.</t>
  </si>
  <si>
    <t>A la fecha se ha mantenido contacto con las instituciones orientando las acciones para la formulación de los proyectos a financiar, los cuales se suscribieron a finales del mes de junio 2017</t>
  </si>
  <si>
    <t>En el mes de septiembre se continúa con el seguimiento y supervisión a la ejecución técnica, contractual y financiera de los convenios para el fortalecimiento de las condiciones de calidad en programas T&amp;T, mediante visitas de supervisión y atención telefónica. Se ha realizo el trámite de desembolso a la IES de los recursos correspondientes a los aportes del MEN.</t>
  </si>
  <si>
    <t>Se realizaron 8 visitas de acompañamiento a las instituciones de Educación Superior, con las cuales se están adelantando convenios de fortalecimiento a la calidad, internacionalización y las alianzas estratégicas</t>
  </si>
  <si>
    <t>18 VES</t>
  </si>
  <si>
    <t>Dirección de Fomento de la Educación Superior</t>
  </si>
  <si>
    <t>Fomentar el acceso con calidad y la permanencia de los estudiantes en la educación superior a través de la asignación de incentivos que permitan disminuir la deserción</t>
  </si>
  <si>
    <r>
      <t xml:space="preserve">Renovación de créditos educativos a los mejores bachilleres (Decreto 644 Art. 6) </t>
    </r>
    <r>
      <rPr>
        <sz val="11"/>
        <color theme="0"/>
        <rFont val="Calibri"/>
        <family val="2"/>
        <scheme val="minor"/>
      </rPr>
      <t>5.4.1.3</t>
    </r>
    <r>
      <rPr>
        <sz val="11"/>
        <rFont val="Calibri"/>
        <family val="2"/>
        <scheme val="minor"/>
      </rPr>
      <t xml:space="preserve"> </t>
    </r>
  </si>
  <si>
    <t>Al mes de febrero se han renovado 59 créditos a los mejores bachilleres.</t>
  </si>
  <si>
    <t>Al mes de junio se han renovado 101 créditos a los mejores bachilleres.</t>
  </si>
  <si>
    <t>Al mes de julio se han renovado 134 créditos a los mejores bachilleres.</t>
  </si>
  <si>
    <t>Al mes de noviembre se han renovado 185 créditos a los mejores bachilleres.</t>
  </si>
  <si>
    <r>
      <t xml:space="preserve">Subsidios de sostenimiento adjudicados a grupos focalizados por SISBEN </t>
    </r>
    <r>
      <rPr>
        <sz val="11"/>
        <color theme="0"/>
        <rFont val="Calibri"/>
        <family val="2"/>
        <scheme val="minor"/>
      </rPr>
      <t>5.4.2.1</t>
    </r>
  </si>
  <si>
    <t>No se han desembolsado recursos para adjudicar subsidios de sostenimiento, toda vez que los recursos del PAC llegaron a finales del mes de febrero por lo cual se iniciará el proceso de giro a partir del mes de marzo.</t>
  </si>
  <si>
    <t>Al mes de junio se han adjudicado 7.930 subsidios de sostenimiento para beneficiarios nuevos.</t>
  </si>
  <si>
    <t>Al mes de agosto se han adjudicado 9.321 subsidios de sostenimiento para beneficiarios nuevos.</t>
  </si>
  <si>
    <t>Al mes de noviembre se han adjudicado 12.888 subsidios de sostenimiento para beneficiarios nuevos.</t>
  </si>
  <si>
    <r>
      <t xml:space="preserve">Subsidios de sostenimiento renovados a grupos focalizados por Sisbén  - Condonación del 25% sobre el crédito educativo </t>
    </r>
    <r>
      <rPr>
        <sz val="11"/>
        <color theme="0"/>
        <rFont val="Calibri"/>
        <family val="2"/>
        <scheme val="minor"/>
      </rPr>
      <t>5.4.2.3</t>
    </r>
  </si>
  <si>
    <t xml:space="preserve">Al mes de febrero se han desembolsado 13.484 giros de subsidio de sostenimiento. </t>
  </si>
  <si>
    <t>Al mes de junio se han desembolsado 51.415 giros de subsidio de sostenimiento.</t>
  </si>
  <si>
    <t>Al mes de agosto se han desembolsado 84.418 giros de subsidio de sostenimiento.</t>
  </si>
  <si>
    <t>Al mes de noviembre se han desembolsado 101.086 giros de subsidio de sostenimiento.</t>
  </si>
  <si>
    <r>
      <t xml:space="preserve">Créditos condonables adjudicados a poblacion en condición de discapacidad </t>
    </r>
    <r>
      <rPr>
        <sz val="11"/>
        <color theme="0"/>
        <rFont val="Calibri"/>
        <family val="2"/>
        <scheme val="minor"/>
      </rPr>
      <t>5.4.2.5</t>
    </r>
  </si>
  <si>
    <t>Al cierre de febrero no se ha suscrito el convenio respectivo y la adjudicación de estos créditos se realizará en el segundo semestre.</t>
  </si>
  <si>
    <t>Al cierre de junio no se ha suscrito el convenio respectivo y la adjudicación de estos créditos se realizará en el segundo semestre.</t>
  </si>
  <si>
    <t>Al cierre de agosto no se ha suscrito el convenio respectivo.</t>
  </si>
  <si>
    <t>Teniendo en cuenta el presupuesto limitado para esta actividad no se ha realizado la convocatoria para adjudicación de créditos</t>
  </si>
  <si>
    <r>
      <t xml:space="preserve">Adjudicación de nuevos créditos condonables a población indígena </t>
    </r>
    <r>
      <rPr>
        <sz val="11"/>
        <color theme="0"/>
        <rFont val="Calibri"/>
        <family val="2"/>
        <scheme val="minor"/>
      </rPr>
      <t>5.4.2.6</t>
    </r>
  </si>
  <si>
    <t>La adjudicación de estos créditos condonables se realizarán en el segundo semestre.</t>
  </si>
  <si>
    <t>Se dio apertura a la convocatoria para nuevos aspirantes. Según cronograma, la publicación de aprobados y legalizaciones se dará entre el 9 de octubre y el 9 de noviembre de 2017.</t>
  </si>
  <si>
    <t>Se aprobaron para esta convocatoria 1.840 indígenas. En el mes de noviembre se efectuaron 816 desembolsos.</t>
  </si>
  <si>
    <r>
      <t xml:space="preserve">Renovar créditos condonables a la población indígena </t>
    </r>
    <r>
      <rPr>
        <sz val="11"/>
        <color theme="0"/>
        <rFont val="Calibri"/>
        <family val="2"/>
        <scheme val="minor"/>
      </rPr>
      <t>5.4.2.7</t>
    </r>
  </si>
  <si>
    <t>Al mes de febrero se han efectuado 1.158 renovaciones. Las renovaciones de este Fondo se realizan durante todo el semestre.</t>
  </si>
  <si>
    <t>Al mes de junio se han efectuado 4.009 renovaciones.</t>
  </si>
  <si>
    <t>Al mes de agosto se han efectuado 5.071 renovaciones.</t>
  </si>
  <si>
    <t>Al mes de noviembre se han efectuado 7.506 renovaciones.</t>
  </si>
  <si>
    <r>
      <rPr>
        <sz val="11"/>
        <rFont val="Calibri"/>
        <family val="2"/>
        <scheme val="minor"/>
      </rPr>
      <t xml:space="preserve">Créditos condonables adjudicados para población afrodescendiente </t>
    </r>
    <r>
      <rPr>
        <sz val="11"/>
        <color theme="0"/>
        <rFont val="Calibri"/>
        <family val="2"/>
        <scheme val="minor"/>
      </rPr>
      <t>5.4.2.8</t>
    </r>
  </si>
  <si>
    <t>La adjudicación de estos créditos condonables se realizará durante el segundo semestre</t>
  </si>
  <si>
    <t>Según cronograma las legalizaciones se esperan en diciembre de 2017.</t>
  </si>
  <si>
    <r>
      <rPr>
        <sz val="11"/>
        <rFont val="Calibri"/>
        <family val="2"/>
        <scheme val="minor"/>
      </rPr>
      <t>Créditos condonables renovados a afrosdescendientes</t>
    </r>
    <r>
      <rPr>
        <sz val="11"/>
        <color theme="3"/>
        <rFont val="Calibri"/>
        <family val="2"/>
        <scheme val="minor"/>
      </rPr>
      <t xml:space="preserve">  </t>
    </r>
    <r>
      <rPr>
        <sz val="11"/>
        <color theme="0"/>
        <rFont val="Calibri"/>
        <family val="2"/>
        <scheme val="minor"/>
      </rPr>
      <t>5.4.2.9</t>
    </r>
  </si>
  <si>
    <t>Al mes de febrero se han efectuado 994 renovaciones. Las renovaciones de este Fondo se realizan durante todo el semestre.</t>
  </si>
  <si>
    <t>Al mes de junio se han efectuado 8.098 renovaciones</t>
  </si>
  <si>
    <t>Al mes de agosto se han efectuado 10.264 renovaciones</t>
  </si>
  <si>
    <t>Al mes de noviembre se han efectuado 14.182</t>
  </si>
  <si>
    <r>
      <rPr>
        <sz val="11"/>
        <rFont val="Calibri"/>
        <family val="2"/>
        <scheme val="minor"/>
      </rPr>
      <t xml:space="preserve">Créditos condonables para población ROM </t>
    </r>
    <r>
      <rPr>
        <sz val="11"/>
        <color theme="0"/>
        <rFont val="Calibri"/>
        <family val="2"/>
        <scheme val="minor"/>
      </rPr>
      <t>5.4.2.10</t>
    </r>
  </si>
  <si>
    <t>Al cierre de enero no se ha suscrito el convenio respectivo y la adjudicación de estos créditos se realizará en el segundo semestre.</t>
  </si>
  <si>
    <t>Se realizó proceso de adjudicación de la convocatoria beneficiandose a 11 estudiantes del pueblo Rrom. Sin embargo, como no se ha legalizado ante el ICETEX, todavía no se considera el dato en el reporte de Icetex</t>
  </si>
  <si>
    <t>El 15 de mayo se dio apertura a la convocatoria, se estima que los desembolsos de adjudicación inicien en el mes de septiembre.</t>
  </si>
  <si>
    <t>Se aprobaron 11 cupos. Al mes de noviembre se han efectuado 6 desembolsos.</t>
  </si>
  <si>
    <r>
      <rPr>
        <sz val="11"/>
        <rFont val="Calibri"/>
        <family val="2"/>
        <scheme val="minor"/>
      </rPr>
      <t xml:space="preserve">Adjudicar nuevos créditos a población víctima (Matrícula, sostenimiento y permanencia) </t>
    </r>
    <r>
      <rPr>
        <sz val="11"/>
        <color theme="0"/>
        <rFont val="Calibri"/>
        <family val="2"/>
        <scheme val="minor"/>
      </rPr>
      <t>5.4.3.1</t>
    </r>
  </si>
  <si>
    <t>La adjudicación de estos créditos se realizará en el segundo semestre.</t>
  </si>
  <si>
    <t>La adjudicación de estos créditos se realizará durante el segundo semestre.</t>
  </si>
  <si>
    <t>La adjudicación de estos créditos se realizará durante el segundo semestre, dependiendo de los recursos que se apropien para la convocatoria.</t>
  </si>
  <si>
    <t>Reporte a 30 de noviembre: Se dará apertura a la convocatoria en diciembre de 2017</t>
  </si>
  <si>
    <r>
      <rPr>
        <sz val="11"/>
        <rFont val="Calibri"/>
        <family val="2"/>
        <scheme val="minor"/>
      </rPr>
      <t xml:space="preserve">Créditos educativos adjudicados a Médicos para realizar especializaciones en salud </t>
    </r>
    <r>
      <rPr>
        <sz val="11"/>
        <color theme="0"/>
        <rFont val="Calibri"/>
        <family val="2"/>
        <scheme val="minor"/>
      </rPr>
      <t>5.4.4.1</t>
    </r>
  </si>
  <si>
    <t>la meta para este indicador es 0</t>
  </si>
  <si>
    <t>No se apropiaron recursos en 2017 para nuevas adjudicaciones en el presupuesto del sector educación.</t>
  </si>
  <si>
    <r>
      <rPr>
        <sz val="11"/>
        <rFont val="Calibri"/>
        <family val="2"/>
        <scheme val="minor"/>
      </rPr>
      <t xml:space="preserve">Créditos educativos renovados a Médicos para realizar especializaciones en salud </t>
    </r>
    <r>
      <rPr>
        <sz val="11"/>
        <color theme="0"/>
        <rFont val="Calibri"/>
        <family val="2"/>
        <scheme val="minor"/>
      </rPr>
      <t>5.4.4.2</t>
    </r>
  </si>
  <si>
    <t>Al mes de febrero se han efectuado 3.045 renovaciones. Las renovaciones de este Fondo se realizan durante todo el semestre.</t>
  </si>
  <si>
    <t>Al mes de junio se han efectuado 5.804 renovaciones. Las renovaciones de este Fondo se realizan durante todo el semestre.</t>
  </si>
  <si>
    <t>Al mes de agosto se han efectuado 8.258 renovaciones. Las renovaciones de este Fondo se realizan durante todo el semestre.</t>
  </si>
  <si>
    <t>Al mes de noviembre se han efectuado 10.453 renovaciones.</t>
  </si>
  <si>
    <r>
      <t xml:space="preserve">Nuevas becas de la convocatoria del 0,1% de los mejores Saber Pro </t>
    </r>
    <r>
      <rPr>
        <sz val="11"/>
        <color theme="0"/>
        <rFont val="Calibri"/>
        <family val="2"/>
        <scheme val="minor"/>
      </rPr>
      <t>5.4.5.1</t>
    </r>
  </si>
  <si>
    <t>La adjudicación de estas becas se realizará en el segundo semestre.</t>
  </si>
  <si>
    <t>La adjudicación de estas becas se realizará durante el segundo semestre.</t>
  </si>
  <si>
    <t>Reporte a 30 de noviembre: Para la convocatoria 2017 se aprobaron 21 beneficiarios de los cuales a noviembre han legalizado 19. Se estima que los desembolsos de adjudicación se realicen en diciembre.</t>
  </si>
  <si>
    <r>
      <t xml:space="preserve">Adjudicación de crédito educativo para Posgrado en Derecho Internacional Humanitario - Alfonso López Michelsen. </t>
    </r>
    <r>
      <rPr>
        <sz val="11"/>
        <color theme="0"/>
        <rFont val="Calibri"/>
        <family val="2"/>
        <scheme val="minor"/>
      </rPr>
      <t>5.4.5.2</t>
    </r>
  </si>
  <si>
    <t>Reporte a 30 de noviembre: Se espera que la adjudicación se realice en diciembre</t>
  </si>
  <si>
    <r>
      <rPr>
        <sz val="11"/>
        <rFont val="Calibri"/>
        <family val="2"/>
        <scheme val="minor"/>
      </rPr>
      <t xml:space="preserve">Créditos-Beca "Ser Pilo Paga" educativos renovados  pregrado </t>
    </r>
    <r>
      <rPr>
        <sz val="11"/>
        <color theme="0"/>
        <rFont val="Calibri"/>
        <family val="2"/>
        <scheme val="minor"/>
      </rPr>
      <t>5.4.6.1</t>
    </r>
  </si>
  <si>
    <t>Las renovaciones están abiertas hasta febrero 2017</t>
  </si>
  <si>
    <t xml:space="preserve">Al mes de junio se encuentran 19.839 giros, con estado en firme. Con respecto a mayo se presenta una reducción de 10 giros teniendo en cuenta que cambiaron de estado "en firme" a "reversión total". </t>
  </si>
  <si>
    <t xml:space="preserve">Al mes de agosto se han efectuado 20.208 giros, correspondientes a las renovaciones de Ser Pilo Paga. </t>
  </si>
  <si>
    <t>Al mes de noviembre se han efectuado 20.692 giros, correspondientes a las renovaciones de Ser Pilo Paga.</t>
  </si>
  <si>
    <r>
      <rPr>
        <sz val="11"/>
        <rFont val="Calibri"/>
        <family val="2"/>
        <scheme val="minor"/>
      </rPr>
      <t xml:space="preserve">Créditos-Beca "Ser Pilo Paga" educativos adjudicados pregrado </t>
    </r>
    <r>
      <rPr>
        <sz val="11"/>
        <color theme="0"/>
        <rFont val="Calibri"/>
        <family val="2"/>
        <scheme val="minor"/>
      </rPr>
      <t>5.4.6.2</t>
    </r>
  </si>
  <si>
    <t>La convocatoria se encuentra abierta y está en periodo de legalización para realizar desembolsos en el mes de febrero, una vez se cuente con los recursos situados del PAC.</t>
  </si>
  <si>
    <t>Al mes de junio se encuentran 8.142 giros, con estado en firme. Con respecto a mayo se presenta una reducción de 15 giros teniendo en cuenta que cambiaron de estado "en firme" a "reversión total".</t>
  </si>
  <si>
    <t xml:space="preserve">Al mes de agosto se encuentran 8.207 giros, con estado en firme. De los 8.225 giros reportados en julio, 18 cambiaron de estado a reversión total. </t>
  </si>
  <si>
    <t>Al mes de noviembre se encuentran 8.200 giros, con estado en firme. De los 20.255 giros reportados en octubre, 55 cambiaron de estado a reversión total.</t>
  </si>
  <si>
    <r>
      <t xml:space="preserve">Créditos adjudicados en todas las lìneas </t>
    </r>
    <r>
      <rPr>
        <sz val="11"/>
        <color theme="0"/>
        <rFont val="Calibri"/>
        <family val="2"/>
        <scheme val="minor"/>
      </rPr>
      <t>5.4.7.1</t>
    </r>
  </si>
  <si>
    <t>En el mes de febrero se desembolsaron 123 créditos con subsidio de tasa.</t>
  </si>
  <si>
    <t>Hasta el mes de junio se desembolsaron 11.187 créditos con subsidio de tasa.</t>
  </si>
  <si>
    <t>Hasta el mes de agosto se desembolsaron 11.571 créditos con subsidio de tasa.</t>
  </si>
  <si>
    <t>Hasta el mes de noviembre se desembolsaron 20.645 créditos con subsidio de tasa.</t>
  </si>
  <si>
    <r>
      <t xml:space="preserve">Créditos educativos renovados en todas las lìneas </t>
    </r>
    <r>
      <rPr>
        <sz val="11"/>
        <color theme="0"/>
        <rFont val="Calibri"/>
        <family val="2"/>
        <scheme val="minor"/>
      </rPr>
      <t>5.4.7.2</t>
    </r>
  </si>
  <si>
    <t>Al mes de febrero se han renovado 35.247 créditos con subsidio de tasa.</t>
  </si>
  <si>
    <t>Al mes de junio se han renovado 93.682 créditos con subsidio de tasa.</t>
  </si>
  <si>
    <t>Al mes de agosto se han renovado 145.464 créditos con subsidio de tasa.</t>
  </si>
  <si>
    <t>Al mes de noviembre se han renovado 174.983 créditos con subsidio de tasa.</t>
  </si>
  <si>
    <r>
      <rPr>
        <sz val="11"/>
        <rFont val="Calibri"/>
        <family val="2"/>
        <scheme val="minor"/>
      </rPr>
      <t>Recursos invertidos para disminución de tasa de interés de créditos en etapa de amortización de beneficiarios de estratos 1, 2 y 3 revisar si el compromiso está en cantidad de recursos y no en número o % de créditos a los que se les reduce la tasa de interés-</t>
    </r>
    <r>
      <rPr>
        <sz val="11"/>
        <color theme="3"/>
        <rFont val="Calibri"/>
        <family val="2"/>
        <scheme val="minor"/>
      </rPr>
      <t xml:space="preserve"> </t>
    </r>
    <r>
      <rPr>
        <sz val="11"/>
        <color theme="0"/>
        <rFont val="Calibri"/>
        <family val="2"/>
        <scheme val="minor"/>
      </rPr>
      <t>5.4.7.3</t>
    </r>
  </si>
  <si>
    <t>No se han desembolsado recursos para ajuste de tasas en periodo de amortización, toda vez que no se ha situado PAC por parte de la Nación.</t>
  </si>
  <si>
    <t>Se han situado a través del PAC $64.551.907.730 para disminución de la tasa de interes de los créditos adjudicados antes de 2016 y que se encuentran en etapa de amortización. Lo que equivale al 52% de los recursos.</t>
  </si>
  <si>
    <t>Se han situado a través del PAC $64.551.907.730 para disminución de la tasa de interés de los créditos adjudicados antes de 2016 y que se encuentran en etapa de amortización.</t>
  </si>
  <si>
    <t>Se situaron a través del PAC $299.080.962.060 para disminución de la tasa de interes de los créditos adjudicados antes de 2016 y que se encuentran en etapa de amortización.</t>
  </si>
  <si>
    <r>
      <t xml:space="preserve">Créditos educativos adjudicados posgrado para maestros </t>
    </r>
    <r>
      <rPr>
        <sz val="11"/>
        <color theme="0"/>
        <rFont val="Calibri"/>
        <family val="2"/>
        <scheme val="minor"/>
      </rPr>
      <t>5.4.8.1</t>
    </r>
  </si>
  <si>
    <t>Hasta el momento no se ha determinado por parte del Ministerio de Educación Nacional algún tipo de adición para abrir nuevas convocatorias.</t>
  </si>
  <si>
    <r>
      <t xml:space="preserve">Créditos educativos renovados posgrado para maestros </t>
    </r>
    <r>
      <rPr>
        <sz val="11"/>
        <color theme="0"/>
        <rFont val="Calibri"/>
        <family val="2"/>
        <scheme val="minor"/>
      </rPr>
      <t>5.4.8.2</t>
    </r>
  </si>
  <si>
    <t>Al mes de febrero se han renovado 29 créditos para maestros</t>
  </si>
  <si>
    <t>Al mes de junio se han renovado 2.241 créditos para maestros.</t>
  </si>
  <si>
    <t>Al mes de agosto se han renovado 2.330 créditos para maestros.</t>
  </si>
  <si>
    <t>Al mes de noviembre se han renovado 6.321 créditos para maestros.</t>
  </si>
  <si>
    <r>
      <t xml:space="preserve">Créditos educativos condonados por buenos resultados en las pruebas Saber Pro </t>
    </r>
    <r>
      <rPr>
        <sz val="11"/>
        <color theme="0"/>
        <rFont val="Calibri"/>
        <family val="2"/>
        <scheme val="minor"/>
      </rPr>
      <t>5.4.9.1</t>
    </r>
  </si>
  <si>
    <t>Estas condonaciones se realizan durante todo el año, una vez verificado el cumplimiento de los requisitos. Al mes de junio se han realizado 77 solicitudes de condonación.</t>
  </si>
  <si>
    <t>Estas condonaciones se realizan durante todo el año, una vez verificado el cumplimiento de los requisitos. Al mes de agosto se han realizado 101 solicitudes de condonación.</t>
  </si>
  <si>
    <t>Estas condonaciones se realizan durante todo el año, una vez verificado el cumplimiento de los requisitos. Al mes de noviembre se han realizado 176 solicitudes de condonación.</t>
  </si>
  <si>
    <t>15 Secretaría General</t>
  </si>
  <si>
    <r>
      <t xml:space="preserve">Reporte anual  del observatorio de Innovación Educativa con Uso de TIC  Versión 2.0 elaborado </t>
    </r>
    <r>
      <rPr>
        <sz val="11"/>
        <color theme="0"/>
        <rFont val="Calibri"/>
        <family val="2"/>
        <scheme val="minor"/>
      </rPr>
      <t>6.3.3.3</t>
    </r>
  </si>
  <si>
    <t xml:space="preserve">Se elaboró la propuesta técnica para el diseño, validación y aplicación de instrumentos de la V3 del observatorio; en donde se hará énfasis en la recolección de información con docentes de educación superior y estudiantes de EPBM. Se socializó a través de la red Vestigium artículo en donde se presenta el observatorio con sus objetivos, avances y proyecciones. </t>
  </si>
  <si>
    <t>Se recibieron 2 propuestas (Univalle y OCyT) de 5 invitaciones enviadas para participar en el estudio de mercado para el Desarrollo e Implementación de la Versión 3 del Observatorio Colombiano de Innovación Educativa. Estas se encuentran en proceso de revisión y evaluación</t>
  </si>
  <si>
    <t xml:space="preserve">El contrato interadministrativo para el desarrollo de las actividades del observatorio fue aprobado por el comité de contratación para que fuera ejecutado por la Universidad del Valle. Debido al tiempo que resta del año para ejecución y los productos que deberían ser entregados en la presente vigencia, la universidad presenta un ajuste a la propuesta inicial de cronograma y productos. Después de revisar la propuesta se concluye que las actividades del observatorio, no serán desarrolladas en este contrato, sino como proyecto de investigación en el marco de un convenio con Colciencias. Se continúa con la divulgación de los resultados del observatorio a través de la RED Vestigium. </t>
  </si>
  <si>
    <t>Durante el mes de diciembre se realizó administración funcional al LMS campus virtual, a los CMS del portal, al módulo de Comunidades, Supérate con el Saber 2.0 , Aprendamos 2 a 5, y se actualizaron cada uno de los servicios y productos que ofrece el Portal Colombia Aprende, de acuerdo a los requerimientos y solicitudes realizadas por las áreas del MEN y los usuarios externos, garantizando 774.275 visitas a los servicios y productos que ofrece el Portal durante este mes. Se desarrolla el informe mensual de las actividades del Portal correspondiente al mes de diciembre y el informe de cierre de actividades de la vigencia 2017.</t>
  </si>
  <si>
    <r>
      <t xml:space="preserve">Contenidos educativos digitales, plataformas educativas y servicios del Portal consultados  </t>
    </r>
    <r>
      <rPr>
        <sz val="11"/>
        <color theme="0"/>
        <rFont val="Calibri"/>
        <family val="2"/>
        <scheme val="minor"/>
      </rPr>
      <t>6.3.3.2</t>
    </r>
  </si>
  <si>
    <t>Durante el mes de marzo se crearon en el campus virtual los siguientes cursos: “Diplomado en sistematización de Experiencias - Virtual”; “Diplomado en sistematización de Experiencias – Bimodal”; “Diplomado en sistematización de Experiencias – Presencial”, los cuales pueden ser visualizados en el siguiente link: http://aprende.colombiaaprende.edu.co/es/campusvirtual. También se realizó la Propuesta grafica de diseños para el Edusitios “Primera Infancia” y la Arquitectura para el Edusitio “Bienestar Docente”, los cuales pueden ser visualizados en el siguiente link: http://aprende.colombiaaprende.edu.co/es/campusvirtual. También se desarrollaron los siguientes videos para el programa Colombia Bilingue: "Articulación Mallas de Aprendizaje de inglés"; "Derechos básicos de aprendizaje de inglés - Transición a 5 de primaria"; "Entendiendo cómo funcionan las mallas de aprendizaje Currículo Sugerido Transición"; "Currículo Sugerido de inglés 5º Primaria Colombia Bilingüe", estos cuatro (4) contenidos se pueden visualizar en el siguiente link: http://aprende.colombiaaprende.edu.co/ colombiabilingue/94013. Se diseñó y desarrolló la cartilla Digital para discapacitados. Se diseño, desarrolló e implemento los siguientes espacios virtuales en el Portal Colombia Aprende: "Espacio Virtual Experiencias significativas con Uso de Tic" y "Microlecciones PTA 2.0", los cuales se pueden revisar en los siguientes link: http://aprende.colombiaaprende.edu.co/experienciastic y http://aprende.colombiaaprende.edu.co/pta/documentos.</t>
  </si>
  <si>
    <t>Durante el mes de junio se diseñarón, desarrollarón e implementarón en el Portal Educativo Colombia Aprende los siguientes (3) espacios virtuales y/o edusitios: Especial Virtual Educa 2017; Videoteca Pioneros Alianza Educativa; y MIDE, los cuales pueden ser consultados en las siguientes URL respectivamete: http://aprende.colombiaaprende.edu.co/virtualeduca2017; http://aprende.colombiaaprende.edu.co/es/pionerosaae/5372; http://aprende.colombiaaprende.edu.co/mide/91047. Se realizó la producción de dos (2) vídeos para la promoción de virtual educa.</t>
  </si>
  <si>
    <t>Se realizaron dos (2) espacios virtuales y/o edusitios: Buscando Carrear, Bienestar Laboral Docente, los cuales pueden ser consultados en las siguientes URL respectivamente: http://aprende.colombiaaprende.edu.co/buscandocarrera http://aprende.colombiaaprende.edu.co/bienestar_laboral Se realizaron cuatro (4) contenidos para la estrategia Para Aprender Digital (PAD): Radialistas, Bilingüismo, Activa tu ciudadanía, Programa Todos a Aprender, los cuales pueden ser consultados en las siguientes URL respectivamente: https://drive.google.com/drive/folders/0B0tCAjVD20xCS2xPdUZ3MjdtVnM https://drive.google.com/drive/folders/0B0tCAjVD20xCdW1FLVRVZUdVS00 https://drive.google.com/drive/folders/0B0tCAjVD20xCOUw1MmI3Q2FRbUk https://drive.google.com/drive/folders/0B0tCAjVD20xCeC1kTndWZVZwQ1k También se realizó la producción de cinco (5) micro lecciones para el Programa Todos Aprender (PTA): dos de lenguaje y tres de matemáticas, los cuales pueden ser consultados en las siguientes URL respectivamente: https://drive.google.com/file/d/0BzBlHWQ6ErnuQ0dybEVzTVItUk0/view?usp=sharing https://drive.google.com/file/d/0BzBlHWQ6ErnuS1RIeW0tZDdPTWc/view?usp=sharing https://drive.google.com/open?id=0BzBlHWQ6ErnuUmVQdFhRUkhfamM https://drive.google.com/open?id=0BzBlHWQ6ErnuSEktRktUbjJPZU0 https://drive.google.com/file/d/0BxCROf9mcytrWDVjQ25EYmxTSlE/view?usp=sharing Se crearon también nueve (9) cursos virtuales: Inducción al SGSST, Gestión Documental, Gestión Ambiental, Inducción al MEN, Sistema Integrado de Gestión SIG, Cultura del servicio, Escuela TIC docentes innovadores 2017 Andes G01, Escuela TIC docentes innovadores 2017 Andes G01, los cuales puede ser consultado en los siguientes link: http://application.colombiaaprende.edu.co/mod/scorm/view.php?id=285956 http://application.colombiaaprende.edu.co/mod/scorm/view.php?id=285957 http://application.colombiaaprende.edu.co/mod/scorm/view.php?id=285958 http://application.colombiaaprende.edu.co/mod/scorm/view.php?id=285959 http://application.colombiaaprende.edu.co/mod/scorm/view.php?id=285960 http://application.colombiaaprende.edu.co/course/view.php?id=3695 http://application.colombiaaprende.edu.co/course/view.php?id=3643 http://application.colombiaaprende.edu.co/course/view.php?id=4356</t>
  </si>
  <si>
    <t>Durante el presente año se desarrollaron y adaptaron 102 de Contenidos Educativos Digitales (Edusitios, Espacios Virtuales, Videos, Cursos Virtuales, Microlecciones, entre otros), cumpliendo con el 102% de la meta establecida al inicio del año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</si>
</sst>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 #,##0_-;_-* &quot;-&quot;_-;_-@_-"/>
    <numFmt numFmtId="164" formatCode="_(* #,##0_);_(* \(#,##0\);_(* &quot;-&quot;_);_(@_)"/>
    <numFmt numFmtId="165" formatCode="_(&quot;$&quot;\ * #,##0.00_);_(&quot;$&quot;\ * \(#,##0.00\);_(&quot;$&quot;\ * &quot;-&quot;??_);_(@_)"/>
    <numFmt numFmtId="166" formatCode="_(* #,##0.00_);_(* \(#,##0.00\);_(* &quot;-&quot;??_);_(@_)"/>
    <numFmt numFmtId="167" formatCode="_-&quot;$&quot;* #,##0_-;\-&quot;$&quot;* #,##0_-;_-&quot;$&quot;* &quot;-&quot;_-;_-@_-"/>
    <numFmt numFmtId="168" formatCode="[$$-240A]\ #,##0.00"/>
    <numFmt numFmtId="169" formatCode="0.0%"/>
    <numFmt numFmtId="170" formatCode="[$$-240A]\ #,##0"/>
    <numFmt numFmtId="171" formatCode="_ * #,##0_ ;_ * \-#,##0_ ;_ * &quot;-&quot;??_ ;_ @_ "/>
    <numFmt numFmtId="172" formatCode="_-* #,##0_-;\-* #,##0_-;_-* &quot;-&quot;??_-;_-@_-"/>
    <numFmt numFmtId="173" formatCode="_([$$-240A]\ * #,##0.00_);_([$$-240A]\ * \(#,##0.00\);_([$$-240A]\ * &quot;-&quot;??_);_(@_)"/>
    <numFmt numFmtId="174" formatCode="_-&quot;$&quot;* #,##0.00_-;\-&quot;$&quot;* #,##0.00_-;_-&quot;$&quot;* &quot;-&quot;??_-;_-@_-"/>
    <numFmt numFmtId="175" formatCode="dd/mm/yy;@"/>
    <numFmt numFmtId="176" formatCode="dd/mm/yyyy;@"/>
    <numFmt numFmtId="177" formatCode="0.0"/>
    <numFmt numFmtId="178" formatCode="#,##0_ ;\-#,##0\ "/>
    <numFmt numFmtId="179" formatCode="_(* #,##0_);_(* \(#,##0\);_(* &quot;-&quot;??_);_(@_)"/>
    <numFmt numFmtId="180" formatCode="d/mm/yyyy;@"/>
  </numFmts>
  <fonts count="87" x14ac:knownFonts="1">
    <font>
      <sz val="10"/>
      <color rgb="FF000000"/>
      <name val="Arial"/>
      <family val="2"/>
    </font>
    <font>
      <sz val="11"/>
      <color theme="1"/>
      <name val="Calibri"/>
      <family val="2"/>
      <scheme val="minor"/>
    </font>
    <font>
      <sz val="12"/>
      <color theme="1"/>
      <name val="Arial"/>
      <family val="2"/>
    </font>
    <font>
      <sz val="10"/>
      <color rgb="FF000000"/>
      <name val="Arial"/>
      <family val="2"/>
    </font>
    <font>
      <b/>
      <sz val="14"/>
      <color rgb="FF000000"/>
      <name val="Arial"/>
      <family val="2"/>
    </font>
    <font>
      <sz val="10"/>
      <name val="Arial"/>
      <family val="2"/>
    </font>
    <font>
      <b/>
      <sz val="8"/>
      <name val="Arial"/>
      <family val="2"/>
    </font>
    <font>
      <sz val="8"/>
      <name val="Arial"/>
      <family val="2"/>
    </font>
    <font>
      <sz val="8"/>
      <color rgb="FF000000"/>
      <name val="Arial"/>
      <family val="2"/>
    </font>
    <font>
      <b/>
      <sz val="8"/>
      <color theme="0" tint="-0.249977111117893"/>
      <name val="Arial"/>
      <family val="2"/>
    </font>
    <font>
      <b/>
      <sz val="20"/>
      <color indexed="8"/>
      <name val="Arial"/>
      <family val="2"/>
    </font>
    <font>
      <b/>
      <sz val="8"/>
      <color theme="0"/>
      <name val="Arial"/>
      <family val="2"/>
    </font>
    <font>
      <b/>
      <sz val="10"/>
      <color theme="0"/>
      <name val="Arial"/>
      <family val="2"/>
    </font>
    <font>
      <b/>
      <sz val="10"/>
      <name val="Arial"/>
      <family val="2"/>
    </font>
    <font>
      <sz val="9"/>
      <name val="Arial"/>
      <family val="2"/>
    </font>
    <font>
      <sz val="11"/>
      <color theme="1"/>
      <name val="Calibri"/>
      <family val="2"/>
      <scheme val="minor"/>
    </font>
    <font>
      <b/>
      <sz val="9"/>
      <color indexed="81"/>
      <name val="Tahoma"/>
      <family val="2"/>
    </font>
    <font>
      <sz val="9"/>
      <color indexed="81"/>
      <name val="Tahoma"/>
      <family val="2"/>
    </font>
    <font>
      <sz val="10"/>
      <color theme="1"/>
      <name val="Arial"/>
      <family val="2"/>
    </font>
    <font>
      <b/>
      <sz val="12"/>
      <name val="Arial"/>
      <family val="2"/>
    </font>
    <font>
      <b/>
      <sz val="12"/>
      <color theme="0"/>
      <name val="Arial"/>
      <family val="2"/>
    </font>
    <font>
      <sz val="12"/>
      <color theme="1"/>
      <name val="Calibri"/>
      <family val="2"/>
      <scheme val="minor"/>
    </font>
    <font>
      <b/>
      <sz val="24"/>
      <name val="Arial"/>
      <family val="2"/>
    </font>
    <font>
      <b/>
      <sz val="9"/>
      <color theme="0" tint="-0.249977111117893"/>
      <name val="Arial"/>
      <family val="2"/>
    </font>
    <font>
      <b/>
      <sz val="8"/>
      <name val="Arial"/>
      <family val="2"/>
    </font>
    <font>
      <b/>
      <sz val="9"/>
      <name val="Arial"/>
      <family val="2"/>
    </font>
    <font>
      <sz val="10"/>
      <color theme="0" tint="-0.14999847407452621"/>
      <name val="Arial"/>
      <family val="2"/>
    </font>
    <font>
      <sz val="8"/>
      <color rgb="FFFF0000"/>
      <name val="Arial"/>
      <family val="2"/>
    </font>
    <font>
      <sz val="9"/>
      <color rgb="FFFF0000"/>
      <name val="Arial"/>
      <family val="2"/>
    </font>
    <font>
      <b/>
      <sz val="14"/>
      <color rgb="FF000000"/>
      <name val="Arial"/>
      <family val="2"/>
    </font>
    <font>
      <sz val="10"/>
      <name val="Arial"/>
      <family val="2"/>
    </font>
    <font>
      <sz val="10"/>
      <color rgb="FF000000"/>
      <name val="Arial"/>
      <family val="2"/>
    </font>
    <font>
      <b/>
      <sz val="24"/>
      <name val="Arial"/>
      <family val="2"/>
    </font>
    <font>
      <b/>
      <sz val="8"/>
      <name val="Arial"/>
      <family val="2"/>
    </font>
    <font>
      <sz val="8"/>
      <name val="Arial"/>
      <family val="2"/>
    </font>
    <font>
      <b/>
      <sz val="10"/>
      <name val="Arial"/>
      <family val="2"/>
    </font>
    <font>
      <b/>
      <sz val="10"/>
      <color theme="0" tint="-0.249977111117893"/>
      <name val="Arial"/>
      <family val="2"/>
    </font>
    <font>
      <b/>
      <sz val="9"/>
      <name val="Arial"/>
      <family val="2"/>
    </font>
    <font>
      <b/>
      <sz val="9"/>
      <color theme="0" tint="-0.249977111117893"/>
      <name val="Arial"/>
      <family val="2"/>
    </font>
    <font>
      <b/>
      <sz val="10"/>
      <color theme="0" tint="-0.14999847407452621"/>
      <name val="Arial"/>
      <family val="2"/>
    </font>
    <font>
      <b/>
      <sz val="8"/>
      <color theme="0" tint="-0.249977111117893"/>
      <name val="Arial"/>
      <family val="2"/>
    </font>
    <font>
      <b/>
      <sz val="8"/>
      <color theme="0"/>
      <name val="Arial"/>
      <family val="2"/>
    </font>
    <font>
      <sz val="8"/>
      <color rgb="FF000000"/>
      <name val="Arial"/>
      <family val="2"/>
    </font>
    <font>
      <sz val="9"/>
      <name val="Arial"/>
      <family val="2"/>
    </font>
    <font>
      <b/>
      <sz val="11"/>
      <name val="Arial"/>
      <family val="2"/>
    </font>
    <font>
      <b/>
      <sz val="12"/>
      <color theme="0"/>
      <name val="Arial"/>
      <family val="2"/>
    </font>
    <font>
      <b/>
      <sz val="11"/>
      <name val="Arial"/>
      <family val="2"/>
    </font>
    <font>
      <b/>
      <sz val="16"/>
      <name val="Arial"/>
      <family val="2"/>
    </font>
    <font>
      <b/>
      <sz val="12"/>
      <name val="Arial"/>
      <family val="2"/>
    </font>
    <font>
      <b/>
      <sz val="16"/>
      <name val="Arial"/>
      <family val="2"/>
    </font>
    <font>
      <sz val="9"/>
      <color rgb="FF000000"/>
      <name val="Arial"/>
      <family val="2"/>
    </font>
    <font>
      <sz val="9"/>
      <color theme="1"/>
      <name val="Arial"/>
      <family val="2"/>
    </font>
    <font>
      <i/>
      <sz val="10"/>
      <name val="Arial"/>
      <family val="2"/>
    </font>
    <font>
      <u/>
      <sz val="10"/>
      <name val="Arial"/>
      <family val="2"/>
    </font>
    <font>
      <b/>
      <sz val="14"/>
      <color rgb="FF000000"/>
      <name val="Arial"/>
      <family val="2"/>
    </font>
    <font>
      <sz val="10"/>
      <name val="Arial"/>
      <family val="2"/>
    </font>
    <font>
      <sz val="10"/>
      <color rgb="FF000000"/>
      <name val="Arial"/>
      <family val="2"/>
    </font>
    <font>
      <b/>
      <sz val="24"/>
      <name val="Arial"/>
      <family val="2"/>
    </font>
    <font>
      <b/>
      <sz val="8"/>
      <name val="Arial"/>
      <family val="2"/>
    </font>
    <font>
      <sz val="8"/>
      <name val="Arial"/>
      <family val="2"/>
    </font>
    <font>
      <b/>
      <sz val="10"/>
      <name val="Arial"/>
      <family val="2"/>
    </font>
    <font>
      <b/>
      <sz val="9"/>
      <color theme="0" tint="-0.249977111117893"/>
      <name val="Arial"/>
      <family val="2"/>
    </font>
    <font>
      <b/>
      <sz val="8"/>
      <color theme="0" tint="-0.249977111117893"/>
      <name val="Arial"/>
      <family val="2"/>
    </font>
    <font>
      <b/>
      <sz val="8"/>
      <color theme="0"/>
      <name val="Arial"/>
      <family val="2"/>
    </font>
    <font>
      <b/>
      <sz val="12"/>
      <color theme="0"/>
      <name val="Arial"/>
      <family val="2"/>
    </font>
    <font>
      <b/>
      <sz val="10"/>
      <color theme="0"/>
      <name val="Arial"/>
      <family val="2"/>
    </font>
    <font>
      <sz val="8"/>
      <color rgb="FF000000"/>
      <name val="Arial"/>
      <family val="2"/>
    </font>
    <font>
      <b/>
      <sz val="12"/>
      <name val="Arial"/>
      <family val="2"/>
    </font>
    <font>
      <b/>
      <sz val="16"/>
      <name val="Arial"/>
      <family val="2"/>
    </font>
    <font>
      <b/>
      <sz val="9"/>
      <name val="Arial"/>
      <family val="2"/>
    </font>
    <font>
      <sz val="9"/>
      <name val="Arial"/>
      <family val="2"/>
    </font>
    <font>
      <sz val="9"/>
      <color rgb="FF000000"/>
      <name val="Arial"/>
      <family val="2"/>
    </font>
    <font>
      <i/>
      <sz val="9"/>
      <color rgb="FF000000"/>
      <name val="Arial"/>
      <family val="2"/>
    </font>
    <font>
      <i/>
      <sz val="8"/>
      <color rgb="FF000000"/>
      <name val="Arial"/>
      <family val="2"/>
    </font>
    <font>
      <b/>
      <sz val="9"/>
      <color theme="1"/>
      <name val="Arial"/>
      <family val="2"/>
    </font>
    <font>
      <b/>
      <u/>
      <sz val="9"/>
      <color theme="1"/>
      <name val="Arial"/>
      <family val="2"/>
    </font>
    <font>
      <sz val="11"/>
      <color theme="0"/>
      <name val="Calibri"/>
      <family val="2"/>
      <scheme val="minor"/>
    </font>
    <font>
      <b/>
      <sz val="48"/>
      <color theme="1"/>
      <name val="Calibri"/>
      <family val="2"/>
      <scheme val="minor"/>
    </font>
    <font>
      <b/>
      <sz val="14"/>
      <color theme="1"/>
      <name val="Calibri"/>
      <family val="2"/>
      <scheme val="minor"/>
    </font>
    <font>
      <sz val="12"/>
      <name val="Arial"/>
      <family val="2"/>
    </font>
    <font>
      <b/>
      <sz val="16"/>
      <color theme="0"/>
      <name val="Arial"/>
      <family val="2"/>
    </font>
    <font>
      <sz val="16"/>
      <color theme="0"/>
      <name val="Arial"/>
      <family val="2"/>
    </font>
    <font>
      <b/>
      <sz val="12"/>
      <color theme="1"/>
      <name val="Arial"/>
      <family val="2"/>
    </font>
    <font>
      <sz val="11"/>
      <name val="Calibri"/>
      <family val="2"/>
      <scheme val="minor"/>
    </font>
    <font>
      <sz val="11"/>
      <color rgb="FF333333"/>
      <name val="Calibri"/>
      <family val="2"/>
      <scheme val="minor"/>
    </font>
    <font>
      <sz val="11"/>
      <color theme="3"/>
      <name val="Calibri"/>
      <family val="2"/>
      <scheme val="minor"/>
    </font>
    <font>
      <sz val="11"/>
      <color rgb="FF000000"/>
      <name val="Calibri"/>
      <family val="2"/>
      <scheme val="minor"/>
    </font>
  </fonts>
  <fills count="21">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rgb="FFBFBFBF"/>
        <bgColor rgb="FFBFBFBF"/>
      </patternFill>
    </fill>
    <fill>
      <patternFill patternType="solid">
        <fgColor rgb="FF66FF99"/>
        <bgColor indexed="64"/>
      </patternFill>
    </fill>
    <fill>
      <patternFill patternType="solid">
        <fgColor rgb="FF003300"/>
        <bgColor indexed="64"/>
      </patternFill>
    </fill>
    <fill>
      <patternFill patternType="solid">
        <fgColor theme="0"/>
        <bgColor indexed="64"/>
      </patternFill>
    </fill>
    <fill>
      <patternFill patternType="solid">
        <fgColor theme="0"/>
        <bgColor rgb="FFFFFFFF"/>
      </patternFill>
    </fill>
    <fill>
      <patternFill patternType="solid">
        <fgColor rgb="FFCCFFCC"/>
        <bgColor rgb="FFC0C0C0"/>
      </patternFill>
    </fill>
    <fill>
      <patternFill patternType="solid">
        <fgColor rgb="FFCCFFCC"/>
        <bgColor indexed="64"/>
      </patternFill>
    </fill>
    <fill>
      <patternFill patternType="solid">
        <fgColor rgb="FFFFC5C6"/>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9"/>
        <bgColor indexed="64"/>
      </patternFill>
    </fill>
    <fill>
      <patternFill patternType="solid">
        <fgColor rgb="FF92D050"/>
        <bgColor indexed="64"/>
      </patternFill>
    </fill>
    <fill>
      <patternFill patternType="solid">
        <fgColor rgb="FFC00000"/>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3" tint="0.79998168889431442"/>
        <bgColor indexed="64"/>
      </patternFill>
    </fill>
  </fills>
  <borders count="52">
    <border>
      <left/>
      <right/>
      <top/>
      <bottom/>
      <diagonal/>
    </border>
    <border>
      <left style="medium">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style="thin">
        <color rgb="FF000000"/>
      </left>
      <right/>
      <top/>
      <bottom/>
      <diagonal/>
    </border>
    <border>
      <left/>
      <right style="thin">
        <color rgb="FF000000"/>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5">
    <xf numFmtId="0" fontId="0" fillId="0" borderId="0"/>
    <xf numFmtId="166" fontId="2" fillId="0" borderId="0" applyFont="0" applyFill="0" applyBorder="0" applyAlignment="0" applyProtection="0"/>
    <xf numFmtId="41"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5" fillId="0" borderId="0"/>
    <xf numFmtId="0" fontId="5" fillId="0" borderId="0"/>
    <xf numFmtId="0" fontId="15" fillId="0" borderId="0"/>
    <xf numFmtId="0" fontId="5" fillId="0" borderId="0"/>
    <xf numFmtId="164" fontId="1" fillId="0" borderId="0" applyFont="0" applyFill="0" applyBorder="0" applyAlignment="0" applyProtection="0"/>
    <xf numFmtId="174" fontId="21" fillId="0" borderId="0" applyFont="0" applyFill="0" applyBorder="0" applyAlignment="0" applyProtection="0"/>
    <xf numFmtId="165" fontId="1" fillId="0" borderId="0" applyFont="0" applyFill="0" applyBorder="0" applyAlignment="0" applyProtection="0"/>
    <xf numFmtId="9" fontId="5" fillId="0" borderId="0" applyFont="0" applyFill="0" applyBorder="0" applyAlignment="0" applyProtection="0"/>
    <xf numFmtId="0" fontId="5" fillId="0" borderId="0"/>
  </cellStyleXfs>
  <cellXfs count="1122">
    <xf numFmtId="0" fontId="0" fillId="0" borderId="0" xfId="0"/>
    <xf numFmtId="0" fontId="5" fillId="0" borderId="0" xfId="0" applyFont="1"/>
    <xf numFmtId="0" fontId="0" fillId="0" borderId="0" xfId="0" applyFont="1" applyAlignment="1"/>
    <xf numFmtId="0" fontId="6" fillId="2" borderId="1" xfId="0" applyFont="1" applyFill="1" applyBorder="1" applyAlignment="1">
      <alignment horizontal="left" vertical="center" wrapText="1"/>
    </xf>
    <xf numFmtId="0" fontId="6" fillId="2" borderId="1" xfId="0" applyFont="1" applyFill="1" applyBorder="1"/>
    <xf numFmtId="0" fontId="6" fillId="2" borderId="0" xfId="0" applyFont="1" applyFill="1" applyBorder="1"/>
    <xf numFmtId="0" fontId="7" fillId="2" borderId="0" xfId="0" applyFont="1" applyFill="1" applyBorder="1" applyAlignment="1">
      <alignment vertical="center"/>
    </xf>
    <xf numFmtId="0" fontId="7" fillId="2" borderId="0" xfId="0" applyFont="1" applyFill="1" applyBorder="1"/>
    <xf numFmtId="9" fontId="7" fillId="2" borderId="0" xfId="0" applyNumberFormat="1" applyFont="1" applyFill="1" applyBorder="1"/>
    <xf numFmtId="0" fontId="7" fillId="0" borderId="0" xfId="0" applyFont="1"/>
    <xf numFmtId="0" fontId="6" fillId="3" borderId="9" xfId="0" applyFont="1" applyFill="1" applyBorder="1" applyAlignment="1">
      <alignment horizontal="center" vertical="center" wrapText="1"/>
    </xf>
    <xf numFmtId="3" fontId="6" fillId="3" borderId="9" xfId="0" applyNumberFormat="1" applyFont="1" applyFill="1" applyBorder="1" applyAlignment="1">
      <alignment horizontal="center" vertical="center" wrapText="1"/>
    </xf>
    <xf numFmtId="0" fontId="6" fillId="4" borderId="0" xfId="0" applyFont="1" applyFill="1" applyBorder="1" applyAlignment="1">
      <alignment horizontal="center" vertical="center" wrapText="1"/>
    </xf>
    <xf numFmtId="9"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4" fontId="7" fillId="0" borderId="9" xfId="0" applyNumberFormat="1" applyFont="1" applyFill="1" applyBorder="1" applyAlignment="1">
      <alignment horizontal="center" vertical="center"/>
    </xf>
    <xf numFmtId="168" fontId="7" fillId="0" borderId="9" xfId="0" applyNumberFormat="1" applyFont="1" applyFill="1" applyBorder="1" applyAlignment="1">
      <alignment horizontal="center" vertical="center" wrapText="1"/>
    </xf>
    <xf numFmtId="0" fontId="7" fillId="0" borderId="0" xfId="0" applyFont="1" applyFill="1"/>
    <xf numFmtId="9" fontId="7" fillId="0" borderId="9" xfId="0" applyNumberFormat="1" applyFont="1" applyFill="1" applyBorder="1" applyAlignment="1">
      <alignment horizontal="center" vertical="center" wrapText="1"/>
    </xf>
    <xf numFmtId="168" fontId="8" fillId="0" borderId="0" xfId="0" applyNumberFormat="1" applyFont="1" applyFill="1" applyAlignment="1">
      <alignment horizontal="center" vertical="center"/>
    </xf>
    <xf numFmtId="9" fontId="7" fillId="0" borderId="0" xfId="0" applyNumberFormat="1" applyFont="1" applyFill="1"/>
    <xf numFmtId="10" fontId="7" fillId="0" borderId="0" xfId="0" applyNumberFormat="1" applyFont="1" applyFill="1"/>
    <xf numFmtId="0" fontId="6" fillId="2" borderId="1" xfId="0" applyFont="1" applyFill="1" applyBorder="1" applyAlignment="1">
      <alignment horizontal="right" vertical="center" wrapText="1"/>
    </xf>
    <xf numFmtId="0" fontId="8" fillId="0" borderId="0" xfId="0" applyFont="1" applyFill="1" applyAlignment="1">
      <alignment horizontal="center" vertical="center" wrapText="1"/>
    </xf>
    <xf numFmtId="0" fontId="0" fillId="0" borderId="0" xfId="0" applyFont="1" applyFill="1" applyAlignment="1"/>
    <xf numFmtId="0" fontId="6" fillId="3" borderId="5" xfId="0" applyFont="1" applyFill="1" applyBorder="1" applyAlignment="1">
      <alignment horizontal="center" vertical="center" wrapText="1"/>
    </xf>
    <xf numFmtId="0" fontId="10" fillId="0" borderId="0" xfId="0" applyFont="1" applyAlignment="1"/>
    <xf numFmtId="0" fontId="10" fillId="0" borderId="0" xfId="0" applyFont="1" applyAlignment="1">
      <alignment vertical="center"/>
    </xf>
    <xf numFmtId="0" fontId="10" fillId="0" borderId="0" xfId="0" applyFont="1" applyAlignment="1">
      <alignment horizontal="center"/>
    </xf>
    <xf numFmtId="0" fontId="0" fillId="0" borderId="0" xfId="0" applyAlignment="1">
      <alignment horizontal="left"/>
    </xf>
    <xf numFmtId="0" fontId="6"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4" fillId="0" borderId="0" xfId="0" applyFont="1" applyFill="1" applyBorder="1" applyAlignment="1">
      <alignment vertical="center" wrapText="1"/>
    </xf>
    <xf numFmtId="0" fontId="11" fillId="0" borderId="0" xfId="6" applyFont="1" applyFill="1" applyBorder="1" applyAlignment="1">
      <alignment vertical="center" wrapText="1"/>
    </xf>
    <xf numFmtId="0" fontId="12" fillId="0" borderId="0" xfId="6" applyFont="1" applyFill="1" applyBorder="1" applyAlignment="1">
      <alignment horizontal="left" vertical="center" wrapText="1"/>
    </xf>
    <xf numFmtId="0" fontId="5" fillId="0" borderId="0" xfId="0" applyFont="1" applyFill="1"/>
    <xf numFmtId="14" fontId="14" fillId="7" borderId="13" xfId="0" applyNumberFormat="1" applyFont="1" applyFill="1" applyBorder="1" applyAlignment="1">
      <alignment horizontal="center" vertical="center"/>
    </xf>
    <xf numFmtId="0" fontId="14" fillId="7" borderId="13" xfId="0" applyFont="1" applyFill="1" applyBorder="1" applyAlignment="1">
      <alignment horizontal="center" vertical="center" wrapText="1"/>
    </xf>
    <xf numFmtId="9" fontId="14" fillId="7" borderId="13" xfId="0" applyNumberFormat="1" applyFont="1" applyFill="1" applyBorder="1" applyAlignment="1">
      <alignment horizontal="center" vertical="center" wrapText="1"/>
    </xf>
    <xf numFmtId="0" fontId="14" fillId="0" borderId="16" xfId="0" applyFont="1" applyFill="1" applyBorder="1" applyAlignment="1">
      <alignment horizontal="center" vertical="center" wrapText="1"/>
    </xf>
    <xf numFmtId="14" fontId="14" fillId="0" borderId="13" xfId="0" applyNumberFormat="1" applyFont="1" applyFill="1" applyBorder="1" applyAlignment="1">
      <alignment horizontal="center" vertical="center"/>
    </xf>
    <xf numFmtId="165" fontId="14" fillId="7" borderId="13" xfId="4" applyFont="1" applyFill="1" applyBorder="1" applyAlignment="1">
      <alignment horizontal="center" vertical="center" wrapText="1"/>
    </xf>
    <xf numFmtId="168" fontId="14" fillId="7" borderId="13" xfId="0" applyNumberFormat="1" applyFont="1" applyFill="1" applyBorder="1" applyAlignment="1">
      <alignment horizontal="center" vertical="center" wrapText="1"/>
    </xf>
    <xf numFmtId="0" fontId="14" fillId="0" borderId="13" xfId="0" applyFont="1" applyFill="1" applyBorder="1" applyAlignment="1">
      <alignment horizontal="center" vertical="center" wrapText="1"/>
    </xf>
    <xf numFmtId="3" fontId="6" fillId="3" borderId="5" xfId="0" applyNumberFormat="1" applyFont="1" applyFill="1" applyBorder="1" applyAlignment="1">
      <alignment horizontal="center" vertical="center" wrapText="1"/>
    </xf>
    <xf numFmtId="1" fontId="14" fillId="7" borderId="13" xfId="5" applyNumberFormat="1" applyFont="1" applyFill="1" applyBorder="1" applyAlignment="1">
      <alignment horizontal="center" vertical="center" wrapText="1"/>
    </xf>
    <xf numFmtId="9" fontId="14" fillId="0" borderId="13" xfId="0" applyNumberFormat="1" applyFont="1" applyFill="1" applyBorder="1" applyAlignment="1">
      <alignment horizontal="center" vertical="center" wrapText="1"/>
    </xf>
    <xf numFmtId="14" fontId="14" fillId="0" borderId="13"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0" fontId="8" fillId="0" borderId="0" xfId="0" applyFont="1" applyAlignment="1"/>
    <xf numFmtId="0" fontId="8" fillId="0" borderId="0" xfId="0" applyFont="1" applyFill="1" applyAlignment="1"/>
    <xf numFmtId="9" fontId="7" fillId="0" borderId="0" xfId="0" applyNumberFormat="1" applyFont="1"/>
    <xf numFmtId="169" fontId="14" fillId="7" borderId="13" xfId="0" applyNumberFormat="1" applyFont="1" applyFill="1" applyBorder="1" applyAlignment="1">
      <alignment horizontal="center" vertical="center"/>
    </xf>
    <xf numFmtId="10" fontId="7" fillId="0" borderId="0" xfId="0" applyNumberFormat="1" applyFont="1"/>
    <xf numFmtId="0" fontId="11" fillId="0" borderId="0" xfId="6" applyFont="1" applyFill="1" applyBorder="1" applyAlignment="1">
      <alignment horizontal="left" vertical="center" wrapText="1"/>
    </xf>
    <xf numFmtId="0" fontId="6" fillId="2" borderId="0" xfId="0" applyFont="1" applyFill="1" applyBorder="1" applyAlignment="1">
      <alignment horizontal="right" vertical="center" wrapText="1"/>
    </xf>
    <xf numFmtId="0" fontId="5" fillId="0" borderId="0" xfId="0" applyFont="1" applyBorder="1" applyAlignment="1">
      <alignment horizontal="right"/>
    </xf>
    <xf numFmtId="0" fontId="7" fillId="2" borderId="0" xfId="0" applyFont="1" applyFill="1" applyBorder="1" applyAlignment="1">
      <alignment horizontal="left" vertical="center" wrapText="1"/>
    </xf>
    <xf numFmtId="0" fontId="5" fillId="0" borderId="0" xfId="0" applyFont="1" applyBorder="1"/>
    <xf numFmtId="0" fontId="6" fillId="2" borderId="0" xfId="0" applyFont="1" applyFill="1" applyBorder="1" applyAlignment="1">
      <alignment horizontal="left" vertical="center" wrapText="1"/>
    </xf>
    <xf numFmtId="9" fontId="7" fillId="0" borderId="13" xfId="5" applyFont="1" applyFill="1" applyBorder="1" applyAlignment="1">
      <alignment horizontal="center" vertical="center"/>
    </xf>
    <xf numFmtId="0" fontId="0" fillId="0" borderId="0" xfId="0" applyFont="1" applyFill="1" applyAlignment="1"/>
    <xf numFmtId="0" fontId="8" fillId="0" borderId="0" xfId="0" applyFont="1" applyFill="1" applyAlignment="1"/>
    <xf numFmtId="0" fontId="4" fillId="7" borderId="0" xfId="0" applyFont="1" applyFill="1" applyBorder="1" applyAlignment="1">
      <alignment vertical="center" wrapText="1"/>
    </xf>
    <xf numFmtId="0" fontId="5" fillId="7" borderId="0" xfId="0" applyFont="1" applyFill="1" applyBorder="1"/>
    <xf numFmtId="0" fontId="0" fillId="7" borderId="0" xfId="0" applyFont="1" applyFill="1" applyBorder="1" applyAlignment="1"/>
    <xf numFmtId="0" fontId="0" fillId="7" borderId="0" xfId="0" applyFont="1" applyFill="1" applyAlignment="1"/>
    <xf numFmtId="0" fontId="5" fillId="7" borderId="0" xfId="0" applyFont="1" applyFill="1"/>
    <xf numFmtId="0" fontId="9" fillId="8" borderId="0" xfId="0" applyFont="1" applyFill="1" applyBorder="1" applyAlignment="1">
      <alignment horizontal="center" vertical="center" wrapText="1"/>
    </xf>
    <xf numFmtId="0" fontId="7" fillId="8" borderId="0" xfId="0" applyFont="1" applyFill="1" applyBorder="1" applyAlignment="1">
      <alignment vertical="center" wrapText="1"/>
    </xf>
    <xf numFmtId="0" fontId="5" fillId="7" borderId="0" xfId="0" applyFont="1" applyFill="1" applyBorder="1" applyAlignment="1"/>
    <xf numFmtId="0" fontId="13" fillId="2" borderId="0" xfId="0" applyFont="1" applyFill="1" applyBorder="1" applyAlignment="1">
      <alignment horizontal="right" vertical="center" wrapText="1"/>
    </xf>
    <xf numFmtId="0" fontId="13" fillId="2" borderId="1" xfId="0" applyFont="1" applyFill="1" applyBorder="1" applyAlignment="1">
      <alignment horizontal="right" vertical="center" wrapText="1"/>
    </xf>
    <xf numFmtId="0" fontId="7" fillId="8" borderId="0" xfId="0" applyFont="1" applyFill="1" applyBorder="1" applyAlignment="1">
      <alignment horizontal="left" vertical="center" wrapText="1"/>
    </xf>
    <xf numFmtId="0" fontId="6" fillId="8" borderId="1" xfId="0" applyFont="1" applyFill="1" applyBorder="1" applyAlignment="1">
      <alignment horizontal="right" vertical="center" wrapText="1"/>
    </xf>
    <xf numFmtId="0" fontId="6" fillId="8" borderId="0" xfId="0" applyFont="1" applyFill="1" applyBorder="1" applyAlignment="1">
      <alignment horizontal="center" vertical="center" wrapText="1"/>
    </xf>
    <xf numFmtId="0" fontId="6" fillId="8" borderId="0" xfId="0" applyFont="1" applyFill="1" applyBorder="1" applyAlignment="1">
      <alignment horizontal="right" vertical="center" wrapText="1"/>
    </xf>
    <xf numFmtId="0" fontId="5" fillId="7" borderId="0" xfId="0" applyFont="1" applyFill="1" applyBorder="1" applyAlignment="1">
      <alignment horizontal="right"/>
    </xf>
    <xf numFmtId="0" fontId="7" fillId="8" borderId="0" xfId="0" applyFont="1" applyFill="1" applyBorder="1" applyAlignment="1">
      <alignment horizontal="center" vertical="center" wrapText="1"/>
    </xf>
    <xf numFmtId="0" fontId="22" fillId="7" borderId="0" xfId="0" applyFont="1" applyFill="1" applyBorder="1" applyAlignment="1">
      <alignment vertical="center" wrapText="1"/>
    </xf>
    <xf numFmtId="0" fontId="13" fillId="2" borderId="0" xfId="0" applyFont="1" applyFill="1" applyBorder="1" applyAlignment="1">
      <alignment vertical="top" wrapText="1"/>
    </xf>
    <xf numFmtId="14" fontId="23" fillId="0" borderId="13" xfId="0" applyNumberFormat="1" applyFont="1" applyFill="1" applyBorder="1" applyAlignment="1">
      <alignment horizontal="center" vertical="center" wrapText="1"/>
    </xf>
    <xf numFmtId="0" fontId="23" fillId="2" borderId="0" xfId="0" applyFont="1" applyFill="1" applyBorder="1" applyAlignment="1">
      <alignment horizontal="left" vertical="center" wrapText="1"/>
    </xf>
    <xf numFmtId="0" fontId="23" fillId="2" borderId="0" xfId="0" applyFont="1" applyFill="1" applyBorder="1" applyAlignment="1">
      <alignment vertical="center" wrapText="1"/>
    </xf>
    <xf numFmtId="0" fontId="11" fillId="6" borderId="17" xfId="6" applyFont="1" applyFill="1" applyBorder="1" applyAlignment="1">
      <alignment vertical="center" wrapText="1"/>
    </xf>
    <xf numFmtId="0" fontId="25" fillId="9" borderId="13" xfId="0" applyFont="1" applyFill="1" applyBorder="1" applyAlignment="1">
      <alignment horizontal="center" vertical="center" wrapText="1"/>
    </xf>
    <xf numFmtId="0" fontId="24" fillId="9" borderId="13" xfId="0" applyFont="1" applyFill="1" applyBorder="1" applyAlignment="1">
      <alignment horizontal="center" vertical="center" wrapText="1"/>
    </xf>
    <xf numFmtId="0" fontId="26" fillId="7" borderId="0" xfId="0" applyFont="1" applyFill="1" applyBorder="1" applyAlignment="1">
      <alignment horizontal="left" vertical="center"/>
    </xf>
    <xf numFmtId="0" fontId="0" fillId="0" borderId="0" xfId="0" applyBorder="1"/>
    <xf numFmtId="1" fontId="7" fillId="0" borderId="13" xfId="13" applyNumberFormat="1" applyFont="1" applyBorder="1" applyAlignment="1">
      <alignment horizontal="justify" vertical="center" wrapText="1"/>
    </xf>
    <xf numFmtId="1" fontId="7" fillId="0" borderId="13" xfId="13" applyNumberFormat="1" applyFont="1" applyBorder="1" applyAlignment="1">
      <alignment horizontal="justify" vertical="center"/>
    </xf>
    <xf numFmtId="14" fontId="7" fillId="0" borderId="13" xfId="0" applyNumberFormat="1" applyFont="1" applyFill="1" applyBorder="1" applyAlignment="1">
      <alignment horizontal="justify" vertical="center" wrapText="1"/>
    </xf>
    <xf numFmtId="0" fontId="7" fillId="0" borderId="13" xfId="0" applyFont="1" applyBorder="1" applyAlignment="1">
      <alignment vertical="top" wrapText="1"/>
    </xf>
    <xf numFmtId="1" fontId="5" fillId="0" borderId="13" xfId="13" applyNumberFormat="1" applyFont="1" applyBorder="1" applyAlignment="1">
      <alignment horizontal="justify" vertical="center" wrapText="1"/>
    </xf>
    <xf numFmtId="1" fontId="0" fillId="0" borderId="13" xfId="13" applyNumberFormat="1" applyFont="1" applyBorder="1" applyAlignment="1">
      <alignment horizontal="center" vertical="center"/>
    </xf>
    <xf numFmtId="0" fontId="14" fillId="7" borderId="17" xfId="0" applyFont="1" applyFill="1" applyBorder="1" applyAlignment="1">
      <alignment horizontal="justify" vertical="center" wrapText="1"/>
    </xf>
    <xf numFmtId="0" fontId="0" fillId="0" borderId="0" xfId="0" applyFont="1" applyFill="1" applyBorder="1" applyAlignment="1"/>
    <xf numFmtId="0" fontId="14" fillId="0" borderId="14" xfId="0" applyFont="1" applyFill="1" applyBorder="1" applyAlignment="1" applyProtection="1">
      <alignment horizontal="justify" vertical="top" wrapText="1"/>
      <protection locked="0"/>
    </xf>
    <xf numFmtId="0" fontId="14" fillId="0" borderId="13" xfId="0" applyFont="1" applyFill="1" applyBorder="1" applyAlignment="1" applyProtection="1">
      <alignment horizontal="justify" vertical="top" wrapText="1"/>
      <protection locked="0"/>
    </xf>
    <xf numFmtId="0" fontId="14" fillId="0" borderId="13" xfId="0" applyFont="1" applyBorder="1" applyAlignment="1">
      <alignment horizontal="justify" vertical="top" wrapText="1"/>
    </xf>
    <xf numFmtId="0" fontId="14" fillId="0" borderId="13" xfId="0" applyFont="1" applyBorder="1" applyAlignment="1">
      <alignment horizontal="center" vertical="center" wrapText="1"/>
    </xf>
    <xf numFmtId="1" fontId="0" fillId="0" borderId="13" xfId="13" applyNumberFormat="1" applyFont="1" applyBorder="1" applyAlignment="1">
      <alignment horizontal="center" vertical="center" wrapText="1"/>
    </xf>
    <xf numFmtId="0" fontId="25" fillId="9" borderId="13" xfId="0" applyFont="1" applyFill="1" applyBorder="1" applyAlignment="1">
      <alignment horizontal="center" vertical="center" wrapText="1"/>
    </xf>
    <xf numFmtId="0" fontId="25" fillId="2" borderId="0" xfId="0" applyFont="1" applyFill="1" applyBorder="1" applyAlignment="1">
      <alignment horizontal="left" vertical="center" wrapText="1"/>
    </xf>
    <xf numFmtId="175" fontId="14" fillId="0" borderId="17" xfId="0" applyNumberFormat="1" applyFont="1" applyFill="1" applyBorder="1" applyAlignment="1" applyProtection="1">
      <alignment horizontal="left" vertical="top" wrapText="1"/>
      <protection locked="0"/>
    </xf>
    <xf numFmtId="175" fontId="14" fillId="0" borderId="13" xfId="0" applyNumberFormat="1" applyFont="1" applyFill="1" applyBorder="1" applyAlignment="1" applyProtection="1">
      <alignment horizontal="left" vertical="top" wrapText="1"/>
      <protection locked="0"/>
    </xf>
    <xf numFmtId="1" fontId="27" fillId="0" borderId="13" xfId="13" applyNumberFormat="1" applyFont="1" applyBorder="1" applyAlignment="1">
      <alignment horizontal="justify" vertical="center" wrapText="1"/>
    </xf>
    <xf numFmtId="0" fontId="25" fillId="9" borderId="17" xfId="0" applyFont="1" applyFill="1" applyBorder="1" applyAlignment="1">
      <alignment horizontal="center" vertical="center" wrapText="1"/>
    </xf>
    <xf numFmtId="0" fontId="24" fillId="9" borderId="17" xfId="0" applyFont="1" applyFill="1" applyBorder="1" applyAlignment="1">
      <alignment horizontal="center" vertical="center" wrapText="1"/>
    </xf>
    <xf numFmtId="1" fontId="5" fillId="0" borderId="13" xfId="13" applyNumberFormat="1" applyFont="1" applyFill="1" applyBorder="1" applyAlignment="1">
      <alignment horizontal="left" vertical="center" wrapText="1"/>
    </xf>
    <xf numFmtId="1" fontId="0" fillId="0" borderId="13" xfId="13" applyNumberFormat="1" applyFont="1" applyFill="1" applyBorder="1" applyAlignment="1">
      <alignment horizontal="left" vertical="center"/>
    </xf>
    <xf numFmtId="1" fontId="0" fillId="0" borderId="13" xfId="13" applyNumberFormat="1" applyFont="1" applyFill="1" applyBorder="1" applyAlignment="1">
      <alignment horizontal="left" vertical="center" wrapText="1"/>
    </xf>
    <xf numFmtId="1" fontId="5" fillId="0" borderId="13" xfId="13" applyNumberFormat="1" applyFont="1" applyFill="1" applyBorder="1" applyAlignment="1">
      <alignment horizontal="justify" vertical="top" wrapText="1"/>
    </xf>
    <xf numFmtId="1" fontId="14" fillId="0" borderId="13" xfId="13" applyNumberFormat="1" applyFont="1" applyFill="1" applyBorder="1" applyAlignment="1">
      <alignment horizontal="justify" vertical="center" wrapText="1"/>
    </xf>
    <xf numFmtId="1" fontId="5" fillId="0" borderId="13" xfId="13" applyNumberFormat="1" applyFont="1" applyFill="1" applyBorder="1" applyAlignment="1">
      <alignment horizontal="left" vertical="top" wrapText="1"/>
    </xf>
    <xf numFmtId="1" fontId="5" fillId="0" borderId="13" xfId="13" applyNumberFormat="1" applyFont="1" applyBorder="1" applyAlignment="1">
      <alignment horizontal="left" vertical="top" wrapText="1"/>
    </xf>
    <xf numFmtId="1" fontId="0" fillId="0" borderId="13" xfId="13" applyNumberFormat="1" applyFont="1" applyBorder="1" applyAlignment="1">
      <alignment horizontal="left" vertical="top" wrapText="1"/>
    </xf>
    <xf numFmtId="0" fontId="7" fillId="0" borderId="13" xfId="0" applyFont="1" applyFill="1" applyBorder="1" applyAlignment="1">
      <alignment horizontal="center" vertical="center" wrapText="1"/>
    </xf>
    <xf numFmtId="9" fontId="7" fillId="0" borderId="13" xfId="0" applyNumberFormat="1" applyFont="1" applyFill="1" applyBorder="1" applyAlignment="1">
      <alignment horizontal="center" vertical="center" wrapText="1"/>
    </xf>
    <xf numFmtId="176" fontId="7" fillId="0" borderId="13" xfId="0" applyNumberFormat="1" applyFont="1" applyFill="1" applyBorder="1" applyAlignment="1">
      <alignment horizontal="center" vertical="center"/>
    </xf>
    <xf numFmtId="0" fontId="25" fillId="9" borderId="13" xfId="0" applyFont="1" applyFill="1" applyBorder="1" applyAlignment="1">
      <alignment horizontal="center" vertical="center" wrapText="1"/>
    </xf>
    <xf numFmtId="168" fontId="14" fillId="0" borderId="17" xfId="0" applyNumberFormat="1" applyFont="1" applyFill="1" applyBorder="1" applyAlignment="1">
      <alignment horizontal="center" vertical="center" wrapText="1"/>
    </xf>
    <xf numFmtId="168" fontId="14" fillId="0" borderId="13" xfId="0" applyNumberFormat="1" applyFont="1" applyFill="1" applyBorder="1" applyAlignment="1">
      <alignment horizontal="center" vertical="center" wrapText="1"/>
    </xf>
    <xf numFmtId="168" fontId="14" fillId="7" borderId="13" xfId="0" applyNumberFormat="1" applyFont="1" applyFill="1" applyBorder="1" applyAlignment="1">
      <alignment horizontal="center" vertical="center" wrapText="1"/>
    </xf>
    <xf numFmtId="0" fontId="14" fillId="0" borderId="33"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3" xfId="0" applyFont="1" applyFill="1" applyBorder="1" applyAlignment="1">
      <alignment horizontal="center" vertical="center" wrapText="1"/>
    </xf>
    <xf numFmtId="9" fontId="14" fillId="0" borderId="13" xfId="0" applyNumberFormat="1" applyFont="1" applyFill="1" applyBorder="1" applyAlignment="1">
      <alignment horizontal="center" vertical="center"/>
    </xf>
    <xf numFmtId="0" fontId="14" fillId="0" borderId="13" xfId="0" applyFont="1" applyFill="1" applyBorder="1" applyAlignment="1">
      <alignment horizontal="justify" vertical="center" wrapText="1"/>
    </xf>
    <xf numFmtId="9" fontId="14" fillId="7" borderId="13" xfId="5" applyFont="1" applyFill="1" applyBorder="1" applyAlignment="1">
      <alignment horizontal="center" vertical="center" wrapText="1"/>
    </xf>
    <xf numFmtId="0" fontId="14" fillId="7" borderId="13"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0" borderId="17" xfId="0" applyFont="1" applyFill="1" applyBorder="1" applyAlignment="1">
      <alignment horizontal="center" vertical="center" wrapText="1"/>
    </xf>
    <xf numFmtId="1" fontId="14" fillId="0" borderId="13" xfId="0" applyNumberFormat="1" applyFont="1" applyFill="1" applyBorder="1" applyAlignment="1">
      <alignment horizontal="center" vertical="center" wrapText="1"/>
    </xf>
    <xf numFmtId="169" fontId="14" fillId="0" borderId="13" xfId="0" applyNumberFormat="1" applyFont="1" applyFill="1" applyBorder="1" applyAlignment="1">
      <alignment horizontal="center" vertical="center" wrapText="1"/>
    </xf>
    <xf numFmtId="14" fontId="14" fillId="0" borderId="17" xfId="0" applyNumberFormat="1" applyFont="1" applyFill="1" applyBorder="1" applyAlignment="1">
      <alignment horizontal="center" vertical="center"/>
    </xf>
    <xf numFmtId="0" fontId="7" fillId="0" borderId="17" xfId="0" applyFont="1" applyFill="1" applyBorder="1" applyAlignment="1">
      <alignment horizontal="left" vertical="center" wrapText="1"/>
    </xf>
    <xf numFmtId="0" fontId="14" fillId="0" borderId="13" xfId="0" applyFont="1" applyFill="1" applyBorder="1" applyAlignment="1">
      <alignment horizontal="center" vertical="center" wrapText="1"/>
    </xf>
    <xf numFmtId="169" fontId="14" fillId="0" borderId="13" xfId="0" applyNumberFormat="1" applyFont="1" applyFill="1" applyBorder="1" applyAlignment="1">
      <alignment horizontal="center" vertical="center" wrapText="1"/>
    </xf>
    <xf numFmtId="9" fontId="14" fillId="0" borderId="13" xfId="0" applyNumberFormat="1" applyFont="1" applyFill="1" applyBorder="1" applyAlignment="1">
      <alignment horizontal="center" vertical="center"/>
    </xf>
    <xf numFmtId="168" fontId="14" fillId="0" borderId="13" xfId="0" applyNumberFormat="1" applyFont="1" applyFill="1" applyBorder="1" applyAlignment="1">
      <alignment horizontal="center" vertical="center" wrapText="1"/>
    </xf>
    <xf numFmtId="0" fontId="14" fillId="0" borderId="13" xfId="0" applyFont="1" applyFill="1" applyBorder="1" applyAlignment="1">
      <alignment horizontal="justify" vertical="center" wrapText="1"/>
    </xf>
    <xf numFmtId="0" fontId="29" fillId="7" borderId="0" xfId="0" applyFont="1" applyFill="1" applyBorder="1" applyAlignment="1">
      <alignment vertical="center" wrapText="1"/>
    </xf>
    <xf numFmtId="0" fontId="30" fillId="7" borderId="0" xfId="0" applyFont="1" applyFill="1" applyBorder="1"/>
    <xf numFmtId="0" fontId="31" fillId="7" borderId="0" xfId="0" applyFont="1" applyFill="1" applyBorder="1" applyAlignment="1"/>
    <xf numFmtId="0" fontId="31" fillId="0" borderId="0" xfId="0" applyFont="1" applyFill="1" applyBorder="1" applyAlignment="1"/>
    <xf numFmtId="0" fontId="29" fillId="0" borderId="0" xfId="0" applyFont="1" applyFill="1" applyBorder="1" applyAlignment="1">
      <alignment vertical="center" wrapText="1"/>
    </xf>
    <xf numFmtId="0" fontId="32" fillId="7" borderId="0" xfId="0" applyFont="1" applyFill="1" applyBorder="1" applyAlignment="1">
      <alignment vertical="center" wrapText="1"/>
    </xf>
    <xf numFmtId="0" fontId="31" fillId="0" borderId="0" xfId="0" applyFont="1" applyFill="1" applyAlignment="1"/>
    <xf numFmtId="0" fontId="31" fillId="0" borderId="0" xfId="0" applyFont="1" applyAlignment="1"/>
    <xf numFmtId="0" fontId="33" fillId="2" borderId="1" xfId="0" applyFont="1" applyFill="1" applyBorder="1" applyAlignment="1">
      <alignment horizontal="left" vertical="center" wrapText="1"/>
    </xf>
    <xf numFmtId="0" fontId="33" fillId="2" borderId="0" xfId="0" applyFont="1" applyFill="1" applyBorder="1" applyAlignment="1">
      <alignment horizontal="left" vertical="center" wrapText="1"/>
    </xf>
    <xf numFmtId="0" fontId="34" fillId="2" borderId="0" xfId="0" applyFont="1" applyFill="1" applyBorder="1" applyAlignment="1">
      <alignment horizontal="left" vertical="center" wrapText="1"/>
    </xf>
    <xf numFmtId="14" fontId="36" fillId="0" borderId="13" xfId="0" applyNumberFormat="1" applyFont="1" applyFill="1" applyBorder="1" applyAlignment="1">
      <alignment horizontal="center" vertical="center" wrapText="1"/>
    </xf>
    <xf numFmtId="0" fontId="35" fillId="2" borderId="0" xfId="0" applyFont="1" applyFill="1" applyBorder="1" applyAlignment="1">
      <alignment vertical="top" wrapText="1"/>
    </xf>
    <xf numFmtId="0" fontId="35" fillId="2" borderId="1" xfId="0" applyFont="1" applyFill="1" applyBorder="1" applyAlignment="1">
      <alignment horizontal="right" vertical="center" wrapText="1"/>
    </xf>
    <xf numFmtId="0" fontId="34" fillId="8" borderId="0" xfId="0" applyFont="1" applyFill="1" applyBorder="1" applyAlignment="1">
      <alignment vertical="center" wrapText="1"/>
    </xf>
    <xf numFmtId="0" fontId="30" fillId="7" borderId="0" xfId="0" applyFont="1" applyFill="1" applyBorder="1" applyAlignment="1"/>
    <xf numFmtId="0" fontId="35" fillId="2" borderId="0" xfId="0" applyFont="1" applyFill="1" applyBorder="1" applyAlignment="1">
      <alignment horizontal="right" vertical="center" wrapText="1"/>
    </xf>
    <xf numFmtId="0" fontId="37" fillId="2" borderId="0" xfId="0" applyFont="1" applyFill="1" applyBorder="1" applyAlignment="1">
      <alignment horizontal="left" vertical="center" wrapText="1"/>
    </xf>
    <xf numFmtId="0" fontId="38" fillId="2" borderId="0" xfId="0" applyFont="1" applyFill="1" applyBorder="1" applyAlignment="1">
      <alignment vertical="center" wrapText="1"/>
    </xf>
    <xf numFmtId="0" fontId="39" fillId="7" borderId="0" xfId="0" applyFont="1" applyFill="1" applyBorder="1" applyAlignment="1">
      <alignment horizontal="left" vertical="center"/>
    </xf>
    <xf numFmtId="0" fontId="33" fillId="2" borderId="1" xfId="0" applyFont="1" applyFill="1" applyBorder="1" applyAlignment="1">
      <alignment horizontal="right" vertical="center" wrapText="1"/>
    </xf>
    <xf numFmtId="0" fontId="33" fillId="2" borderId="0" xfId="0" applyFont="1" applyFill="1" applyBorder="1" applyAlignment="1">
      <alignment horizontal="center" vertical="center" wrapText="1"/>
    </xf>
    <xf numFmtId="0" fontId="33" fillId="2" borderId="0" xfId="0" applyFont="1" applyFill="1" applyBorder="1" applyAlignment="1">
      <alignment horizontal="right" vertical="center" wrapText="1"/>
    </xf>
    <xf numFmtId="0" fontId="30" fillId="0" borderId="0" xfId="0" applyFont="1" applyBorder="1" applyAlignment="1">
      <alignment horizontal="right"/>
    </xf>
    <xf numFmtId="0" fontId="34" fillId="2" borderId="0" xfId="0" applyFont="1" applyFill="1" applyBorder="1" applyAlignment="1">
      <alignment horizontal="center" vertical="center" wrapText="1"/>
    </xf>
    <xf numFmtId="0" fontId="30" fillId="0" borderId="0" xfId="0" applyFont="1" applyBorder="1"/>
    <xf numFmtId="0" fontId="40" fillId="8" borderId="0" xfId="0" applyFont="1" applyFill="1" applyBorder="1" applyAlignment="1">
      <alignment horizontal="center" vertical="center" wrapText="1"/>
    </xf>
    <xf numFmtId="0" fontId="30" fillId="7" borderId="0" xfId="0" applyFont="1" applyFill="1"/>
    <xf numFmtId="0" fontId="31" fillId="7" borderId="0" xfId="0" applyFont="1" applyFill="1" applyAlignment="1"/>
    <xf numFmtId="0" fontId="42" fillId="0" borderId="0" xfId="0" applyFont="1" applyAlignment="1"/>
    <xf numFmtId="0" fontId="33" fillId="2" borderId="1" xfId="0" applyFont="1" applyFill="1" applyBorder="1"/>
    <xf numFmtId="0" fontId="33" fillId="2" borderId="0" xfId="0" applyFont="1" applyFill="1" applyBorder="1"/>
    <xf numFmtId="0" fontId="34" fillId="2" borderId="0" xfId="0" applyFont="1" applyFill="1" applyBorder="1" applyAlignment="1">
      <alignment vertical="center"/>
    </xf>
    <xf numFmtId="0" fontId="34" fillId="2" borderId="0" xfId="0" applyFont="1" applyFill="1" applyBorder="1"/>
    <xf numFmtId="9" fontId="34" fillId="2" borderId="0" xfId="0" applyNumberFormat="1" applyFont="1" applyFill="1" applyBorder="1"/>
    <xf numFmtId="0" fontId="34" fillId="0" borderId="0" xfId="0" applyFont="1"/>
    <xf numFmtId="0" fontId="42" fillId="0" borderId="0" xfId="0" applyFont="1" applyFill="1" applyAlignment="1"/>
    <xf numFmtId="0" fontId="33" fillId="3" borderId="9" xfId="0" applyFont="1" applyFill="1" applyBorder="1" applyAlignment="1">
      <alignment horizontal="center" vertical="center" wrapText="1"/>
    </xf>
    <xf numFmtId="3" fontId="33" fillId="3" borderId="9" xfId="0" applyNumberFormat="1" applyFont="1" applyFill="1" applyBorder="1" applyAlignment="1">
      <alignment horizontal="center" vertical="center" wrapText="1"/>
    </xf>
    <xf numFmtId="0" fontId="33" fillId="4" borderId="0"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37" fillId="9" borderId="13" xfId="0" applyFont="1" applyFill="1" applyBorder="1" applyAlignment="1">
      <alignment horizontal="center" vertical="center" wrapText="1"/>
    </xf>
    <xf numFmtId="0" fontId="33" fillId="9" borderId="13" xfId="0" applyFont="1" applyFill="1" applyBorder="1" applyAlignment="1">
      <alignment horizontal="center" vertical="center" wrapText="1"/>
    </xf>
    <xf numFmtId="0" fontId="34" fillId="0" borderId="13" xfId="0" applyFont="1" applyFill="1" applyBorder="1"/>
    <xf numFmtId="0" fontId="42" fillId="0" borderId="13" xfId="0" applyFont="1" applyFill="1" applyBorder="1" applyAlignment="1"/>
    <xf numFmtId="9" fontId="34" fillId="0" borderId="13" xfId="0" applyNumberFormat="1" applyFont="1" applyFill="1" applyBorder="1" applyAlignment="1">
      <alignment horizontal="center" vertical="center"/>
    </xf>
    <xf numFmtId="0" fontId="34" fillId="0" borderId="13" xfId="0" applyFont="1" applyFill="1" applyBorder="1" applyAlignment="1">
      <alignment horizontal="left" vertical="center" wrapText="1"/>
    </xf>
    <xf numFmtId="14" fontId="34" fillId="0" borderId="13" xfId="0" applyNumberFormat="1" applyFont="1" applyFill="1" applyBorder="1" applyAlignment="1">
      <alignment horizontal="right" vertical="center"/>
    </xf>
    <xf numFmtId="175" fontId="43" fillId="0" borderId="13" xfId="0" applyNumberFormat="1" applyFont="1" applyBorder="1" applyAlignment="1" applyProtection="1">
      <alignment horizontal="left" vertical="top" wrapText="1"/>
      <protection locked="0"/>
    </xf>
    <xf numFmtId="14" fontId="34" fillId="0" borderId="13" xfId="0" applyNumberFormat="1" applyFont="1" applyFill="1" applyBorder="1" applyAlignment="1">
      <alignment horizontal="center" vertical="center"/>
    </xf>
    <xf numFmtId="14" fontId="34" fillId="0" borderId="13" xfId="0" applyNumberFormat="1" applyFont="1" applyFill="1" applyBorder="1" applyAlignment="1">
      <alignment vertical="center"/>
    </xf>
    <xf numFmtId="3" fontId="33" fillId="3" borderId="5" xfId="0" applyNumberFormat="1" applyFont="1" applyFill="1" applyBorder="1" applyAlignment="1">
      <alignment horizontal="center" vertical="center" wrapText="1"/>
    </xf>
    <xf numFmtId="0" fontId="33" fillId="3" borderId="5" xfId="0" applyFont="1" applyFill="1" applyBorder="1" applyAlignment="1">
      <alignment horizontal="center" vertical="center" wrapText="1"/>
    </xf>
    <xf numFmtId="0" fontId="34" fillId="0" borderId="0" xfId="0" applyFont="1" applyFill="1"/>
    <xf numFmtId="0" fontId="34" fillId="0" borderId="0" xfId="0" applyFont="1" applyFill="1" applyBorder="1"/>
    <xf numFmtId="0" fontId="42" fillId="0" borderId="0" xfId="0" applyFont="1" applyBorder="1" applyAlignment="1"/>
    <xf numFmtId="0" fontId="41" fillId="6" borderId="33" xfId="6" applyFont="1" applyFill="1" applyBorder="1" applyAlignment="1">
      <alignment vertical="center" wrapText="1"/>
    </xf>
    <xf numFmtId="1" fontId="7" fillId="0" borderId="17" xfId="13" applyNumberFormat="1" applyFont="1" applyBorder="1" applyAlignment="1">
      <alignment horizontal="justify" vertical="center" wrapText="1"/>
    </xf>
    <xf numFmtId="49" fontId="14" fillId="0" borderId="14" xfId="0" applyNumberFormat="1" applyFont="1" applyFill="1" applyBorder="1" applyAlignment="1" applyProtection="1">
      <alignment horizontal="justify" vertical="center" wrapText="1"/>
      <protection locked="0"/>
    </xf>
    <xf numFmtId="49" fontId="14" fillId="0" borderId="13" xfId="0" applyNumberFormat="1" applyFont="1" applyFill="1" applyBorder="1" applyAlignment="1" applyProtection="1">
      <alignment horizontal="justify" vertical="center" wrapText="1"/>
      <protection locked="0"/>
    </xf>
    <xf numFmtId="1" fontId="5" fillId="0" borderId="13" xfId="13" applyNumberFormat="1" applyFont="1" applyFill="1" applyBorder="1" applyAlignment="1">
      <alignment vertical="center" wrapText="1"/>
    </xf>
    <xf numFmtId="1" fontId="50" fillId="0" borderId="13" xfId="13" applyNumberFormat="1" applyFont="1" applyBorder="1" applyAlignment="1">
      <alignment horizontal="left" vertical="center" wrapText="1"/>
    </xf>
    <xf numFmtId="1" fontId="14" fillId="0" borderId="13" xfId="13" applyNumberFormat="1" applyFont="1" applyBorder="1" applyAlignment="1">
      <alignment vertical="top" wrapText="1"/>
    </xf>
    <xf numFmtId="1" fontId="14" fillId="0" borderId="13" xfId="13" applyNumberFormat="1" applyFont="1" applyFill="1" applyBorder="1" applyAlignment="1">
      <alignment horizontal="left" vertical="center" wrapText="1"/>
    </xf>
    <xf numFmtId="1" fontId="50" fillId="0" borderId="13" xfId="13" applyNumberFormat="1" applyFont="1" applyBorder="1" applyAlignment="1">
      <alignment horizontal="left" vertical="top" wrapText="1"/>
    </xf>
    <xf numFmtId="1" fontId="14" fillId="0" borderId="13" xfId="13" applyNumberFormat="1" applyFont="1" applyFill="1" applyBorder="1" applyAlignment="1">
      <alignment horizontal="left" vertical="top" wrapText="1"/>
    </xf>
    <xf numFmtId="1" fontId="50" fillId="0" borderId="13" xfId="13" applyNumberFormat="1" applyFont="1" applyBorder="1" applyAlignment="1">
      <alignment horizontal="left" vertical="top"/>
    </xf>
    <xf numFmtId="1" fontId="14" fillId="0" borderId="13" xfId="13" applyNumberFormat="1" applyFont="1" applyFill="1" applyBorder="1" applyAlignment="1">
      <alignment vertical="top" wrapText="1"/>
    </xf>
    <xf numFmtId="1" fontId="14" fillId="0" borderId="13" xfId="13" applyNumberFormat="1" applyFont="1" applyBorder="1" applyAlignment="1">
      <alignment horizontal="left" vertical="top" wrapText="1"/>
    </xf>
    <xf numFmtId="0" fontId="50" fillId="0" borderId="13" xfId="0" applyFont="1" applyBorder="1" applyAlignment="1"/>
    <xf numFmtId="1" fontId="14" fillId="0" borderId="17" xfId="13" applyNumberFormat="1" applyFont="1" applyBorder="1" applyAlignment="1">
      <alignment horizontal="justify" vertical="center" wrapText="1"/>
    </xf>
    <xf numFmtId="1" fontId="14" fillId="0" borderId="13" xfId="13" applyNumberFormat="1" applyFont="1" applyBorder="1" applyAlignment="1">
      <alignment horizontal="justify" vertical="center" wrapText="1"/>
    </xf>
    <xf numFmtId="1" fontId="7" fillId="0" borderId="13" xfId="13" applyNumberFormat="1" applyFont="1" applyBorder="1" applyAlignment="1">
      <alignment horizontal="center" vertical="top" wrapText="1"/>
    </xf>
    <xf numFmtId="9" fontId="14" fillId="7" borderId="13" xfId="0" applyNumberFormat="1" applyFont="1" applyFill="1" applyBorder="1" applyAlignment="1">
      <alignment horizontal="center" vertical="top" wrapText="1"/>
    </xf>
    <xf numFmtId="0" fontId="14" fillId="0" borderId="13" xfId="0" applyFont="1" applyFill="1" applyBorder="1" applyAlignment="1">
      <alignment horizontal="center" vertical="top" wrapText="1"/>
    </xf>
    <xf numFmtId="14" fontId="7" fillId="0" borderId="13" xfId="0" applyNumberFormat="1" applyFont="1" applyFill="1" applyBorder="1" applyAlignment="1">
      <alignment horizontal="justify" vertical="top" wrapText="1"/>
    </xf>
    <xf numFmtId="0" fontId="0" fillId="0" borderId="0" xfId="0" applyFont="1" applyAlignment="1">
      <alignment vertical="top"/>
    </xf>
    <xf numFmtId="1" fontId="7" fillId="0" borderId="13" xfId="13" applyNumberFormat="1" applyFont="1" applyFill="1" applyBorder="1" applyAlignment="1">
      <alignment horizontal="center" vertical="top" wrapText="1"/>
    </xf>
    <xf numFmtId="1" fontId="14" fillId="0" borderId="13" xfId="13" applyNumberFormat="1" applyFont="1" applyFill="1" applyBorder="1" applyAlignment="1">
      <alignment horizontal="center" vertical="top" wrapText="1"/>
    </xf>
    <xf numFmtId="1" fontId="14" fillId="0" borderId="13" xfId="13" applyNumberFormat="1" applyFont="1" applyBorder="1" applyAlignment="1">
      <alignment horizontal="center" vertical="center"/>
    </xf>
    <xf numFmtId="1" fontId="14" fillId="0" borderId="13" xfId="13" applyNumberFormat="1" applyFont="1" applyFill="1" applyBorder="1" applyAlignment="1">
      <alignment horizontal="center" vertical="top"/>
    </xf>
    <xf numFmtId="1" fontId="14" fillId="0" borderId="13" xfId="13" applyNumberFormat="1" applyFont="1" applyBorder="1" applyAlignment="1">
      <alignment horizontal="justify" vertical="top" wrapText="1"/>
    </xf>
    <xf numFmtId="1" fontId="14" fillId="0" borderId="13" xfId="13" applyNumberFormat="1" applyFont="1" applyBorder="1" applyAlignment="1">
      <alignment horizontal="center" vertical="top"/>
    </xf>
    <xf numFmtId="1" fontId="14" fillId="0" borderId="13" xfId="13" applyNumberFormat="1" applyFont="1" applyFill="1" applyBorder="1" applyAlignment="1">
      <alignment horizontal="justify" vertical="top" wrapText="1"/>
    </xf>
    <xf numFmtId="1" fontId="14" fillId="0" borderId="13" xfId="13" applyNumberFormat="1" applyFont="1" applyBorder="1" applyAlignment="1">
      <alignment horizontal="center" vertical="top" wrapText="1"/>
    </xf>
    <xf numFmtId="1" fontId="14" fillId="0" borderId="13" xfId="13" applyNumberFormat="1" applyFont="1" applyBorder="1" applyAlignment="1">
      <alignment horizontal="center" vertical="center" wrapText="1"/>
    </xf>
    <xf numFmtId="1" fontId="14" fillId="0" borderId="13" xfId="13" applyNumberFormat="1" applyFont="1" applyBorder="1" applyAlignment="1">
      <alignment horizontal="justify" vertical="center"/>
    </xf>
    <xf numFmtId="0" fontId="14" fillId="7" borderId="13" xfId="0" applyFont="1" applyFill="1" applyBorder="1" applyAlignment="1">
      <alignment horizontal="justify" vertical="center" wrapText="1"/>
    </xf>
    <xf numFmtId="9" fontId="14" fillId="0" borderId="13" xfId="5" applyFont="1" applyFill="1" applyBorder="1" applyAlignment="1">
      <alignment horizontal="center" vertical="center"/>
    </xf>
    <xf numFmtId="0" fontId="14" fillId="7" borderId="17" xfId="0" applyFont="1" applyFill="1" applyBorder="1" applyAlignment="1">
      <alignment horizontal="left" vertical="center" wrapText="1"/>
    </xf>
    <xf numFmtId="0" fontId="14" fillId="0" borderId="13" xfId="0" applyFont="1" applyBorder="1" applyAlignment="1">
      <alignment wrapText="1"/>
    </xf>
    <xf numFmtId="0" fontId="14" fillId="0" borderId="13" xfId="0" applyFont="1" applyBorder="1" applyAlignment="1">
      <alignment vertical="top" wrapText="1"/>
    </xf>
    <xf numFmtId="0" fontId="14" fillId="0" borderId="13" xfId="0" applyFont="1" applyBorder="1"/>
    <xf numFmtId="9" fontId="14" fillId="0" borderId="16" xfId="5" applyFont="1" applyFill="1" applyBorder="1" applyAlignment="1">
      <alignment horizontal="center" vertical="center" wrapText="1"/>
    </xf>
    <xf numFmtId="9" fontId="14" fillId="0" borderId="13" xfId="5" applyFont="1" applyFill="1" applyBorder="1" applyAlignment="1">
      <alignment horizontal="center" vertical="center" wrapText="1"/>
    </xf>
    <xf numFmtId="170" fontId="14" fillId="0" borderId="13" xfId="0" applyNumberFormat="1" applyFont="1" applyFill="1" applyBorder="1" applyAlignment="1">
      <alignment horizontal="center" vertical="center" wrapText="1"/>
    </xf>
    <xf numFmtId="1" fontId="50" fillId="0" borderId="13" xfId="13" applyNumberFormat="1" applyFont="1" applyBorder="1" applyAlignment="1">
      <alignment horizontal="justify" vertical="center"/>
    </xf>
    <xf numFmtId="1" fontId="50" fillId="0" borderId="13" xfId="13" applyNumberFormat="1" applyFont="1" applyFill="1" applyBorder="1" applyAlignment="1">
      <alignment horizontal="left" vertical="center"/>
    </xf>
    <xf numFmtId="9" fontId="14" fillId="0" borderId="13" xfId="0" applyNumberFormat="1" applyFont="1" applyFill="1" applyBorder="1" applyAlignment="1">
      <alignment horizontal="center" vertical="center" wrapText="1"/>
    </xf>
    <xf numFmtId="0" fontId="14" fillId="0" borderId="13" xfId="9" applyFont="1" applyFill="1" applyBorder="1" applyAlignment="1">
      <alignment horizontal="center" vertical="center" wrapText="1"/>
    </xf>
    <xf numFmtId="49" fontId="14" fillId="0" borderId="13" xfId="13" applyNumberFormat="1" applyFont="1" applyFill="1" applyBorder="1" applyAlignment="1">
      <alignment horizontal="justify" vertical="center" wrapText="1"/>
    </xf>
    <xf numFmtId="14" fontId="14" fillId="0" borderId="13" xfId="0" applyNumberFormat="1" applyFont="1" applyFill="1" applyBorder="1" applyAlignment="1">
      <alignment horizontal="justify" vertical="center"/>
    </xf>
    <xf numFmtId="49" fontId="14" fillId="0" borderId="13" xfId="0" applyNumberFormat="1" applyFont="1" applyFill="1" applyBorder="1" applyAlignment="1">
      <alignment horizontal="justify" vertical="center" wrapText="1"/>
    </xf>
    <xf numFmtId="14" fontId="14" fillId="0" borderId="13" xfId="0" applyNumberFormat="1" applyFont="1" applyFill="1" applyBorder="1" applyAlignment="1">
      <alignment horizontal="left" vertical="center" wrapText="1"/>
    </xf>
    <xf numFmtId="14" fontId="14" fillId="0" borderId="13" xfId="0" applyNumberFormat="1" applyFont="1" applyFill="1" applyBorder="1" applyAlignment="1">
      <alignment horizontal="justify" vertical="center" wrapText="1"/>
    </xf>
    <xf numFmtId="0" fontId="14" fillId="7" borderId="28" xfId="0" applyFont="1" applyFill="1" applyBorder="1" applyAlignment="1">
      <alignment horizontal="center" vertical="center" wrapText="1"/>
    </xf>
    <xf numFmtId="14" fontId="14" fillId="0" borderId="33" xfId="0" applyNumberFormat="1" applyFont="1" applyFill="1" applyBorder="1" applyAlignment="1">
      <alignment horizontal="center" vertical="center" wrapText="1"/>
    </xf>
    <xf numFmtId="0" fontId="14" fillId="7" borderId="13" xfId="0" applyFont="1" applyFill="1" applyBorder="1" applyAlignment="1">
      <alignment horizontal="left" vertical="center" wrapText="1"/>
    </xf>
    <xf numFmtId="9" fontId="14" fillId="0" borderId="14" xfId="5" applyFont="1" applyFill="1" applyBorder="1" applyAlignment="1">
      <alignment horizontal="center" vertical="center" wrapText="1"/>
    </xf>
    <xf numFmtId="0" fontId="14" fillId="0" borderId="28" xfId="0" applyFont="1" applyFill="1" applyBorder="1" applyAlignment="1">
      <alignment horizontal="center" vertical="center" wrapText="1"/>
    </xf>
    <xf numFmtId="14" fontId="14" fillId="0" borderId="28" xfId="0" applyNumberFormat="1" applyFont="1" applyFill="1" applyBorder="1" applyAlignment="1">
      <alignment horizontal="center" vertical="center" wrapText="1"/>
    </xf>
    <xf numFmtId="168" fontId="14" fillId="0" borderId="14" xfId="0" applyNumberFormat="1" applyFont="1" applyFill="1" applyBorder="1" applyAlignment="1">
      <alignment horizontal="center" vertical="center" wrapText="1"/>
    </xf>
    <xf numFmtId="0" fontId="14" fillId="7" borderId="14" xfId="0" applyFont="1" applyFill="1" applyBorder="1" applyAlignment="1">
      <alignment horizontal="justify" vertical="center" wrapText="1"/>
    </xf>
    <xf numFmtId="49" fontId="14" fillId="7" borderId="14" xfId="0" applyNumberFormat="1" applyFont="1" applyFill="1" applyBorder="1" applyAlignment="1">
      <alignment horizontal="justify" vertical="center" wrapText="1"/>
    </xf>
    <xf numFmtId="0" fontId="14" fillId="0" borderId="13" xfId="0" applyFont="1" applyFill="1" applyBorder="1" applyAlignment="1">
      <alignment horizontal="left" vertical="top" wrapText="1"/>
    </xf>
    <xf numFmtId="168" fontId="14" fillId="0" borderId="33" xfId="0" applyNumberFormat="1" applyFont="1" applyFill="1" applyBorder="1" applyAlignment="1">
      <alignment horizontal="center" vertical="center" wrapText="1"/>
    </xf>
    <xf numFmtId="1" fontId="50" fillId="0" borderId="13" xfId="13" applyNumberFormat="1" applyFont="1" applyBorder="1" applyAlignment="1">
      <alignment horizontal="center" vertical="center"/>
    </xf>
    <xf numFmtId="0" fontId="14" fillId="0" borderId="13" xfId="0" applyFont="1" applyFill="1" applyBorder="1"/>
    <xf numFmtId="1" fontId="50" fillId="0" borderId="13" xfId="13" applyNumberFormat="1" applyFont="1" applyFill="1" applyBorder="1" applyAlignment="1">
      <alignment horizontal="center" vertical="center" wrapText="1"/>
    </xf>
    <xf numFmtId="1" fontId="50" fillId="0" borderId="13" xfId="13" applyNumberFormat="1" applyFont="1" applyBorder="1" applyAlignment="1">
      <alignment horizontal="justify" vertical="center" wrapText="1"/>
    </xf>
    <xf numFmtId="0" fontId="14" fillId="0" borderId="13" xfId="0" applyNumberFormat="1" applyFont="1" applyFill="1" applyBorder="1" applyAlignment="1">
      <alignment horizontal="center" vertical="center" wrapText="1"/>
    </xf>
    <xf numFmtId="1" fontId="50" fillId="0" borderId="13" xfId="13" applyNumberFormat="1" applyFont="1" applyFill="1" applyBorder="1" applyAlignment="1">
      <alignment horizontal="left" vertical="center" wrapText="1"/>
    </xf>
    <xf numFmtId="9" fontId="14" fillId="0" borderId="16" xfId="0" applyNumberFormat="1" applyFont="1" applyFill="1" applyBorder="1" applyAlignment="1">
      <alignment horizontal="center" vertical="center" wrapText="1"/>
    </xf>
    <xf numFmtId="14" fontId="14" fillId="0" borderId="16" xfId="0" applyNumberFormat="1" applyFont="1" applyFill="1" applyBorder="1" applyAlignment="1">
      <alignment horizontal="center" vertical="center" wrapText="1"/>
    </xf>
    <xf numFmtId="0" fontId="14" fillId="7" borderId="14" xfId="0" applyFont="1" applyFill="1" applyBorder="1" applyAlignment="1">
      <alignment vertical="center" wrapText="1"/>
    </xf>
    <xf numFmtId="0" fontId="14" fillId="7" borderId="14" xfId="0" applyFont="1" applyFill="1" applyBorder="1" applyAlignment="1">
      <alignment vertical="center"/>
    </xf>
    <xf numFmtId="0" fontId="51" fillId="0" borderId="13" xfId="0" applyFont="1" applyFill="1" applyBorder="1" applyAlignment="1">
      <alignment horizontal="center" vertical="center" wrapText="1" readingOrder="1"/>
    </xf>
    <xf numFmtId="0" fontId="50" fillId="0" borderId="13" xfId="0" applyFont="1" applyFill="1" applyBorder="1" applyAlignment="1">
      <alignment vertical="center" wrapText="1" readingOrder="1"/>
    </xf>
    <xf numFmtId="0" fontId="14" fillId="0" borderId="13" xfId="0" applyFont="1" applyBorder="1" applyAlignment="1">
      <alignment horizontal="center" vertical="center"/>
    </xf>
    <xf numFmtId="0" fontId="14" fillId="7" borderId="33" xfId="0" applyFont="1" applyFill="1" applyBorder="1" applyAlignment="1">
      <alignment horizontal="center" vertical="center" wrapText="1"/>
    </xf>
    <xf numFmtId="3" fontId="14" fillId="0" borderId="13" xfId="0" applyNumberFormat="1" applyFont="1" applyFill="1" applyBorder="1" applyAlignment="1">
      <alignment horizontal="center" vertical="center" wrapText="1"/>
    </xf>
    <xf numFmtId="9" fontId="14" fillId="0" borderId="13" xfId="5" applyFont="1" applyBorder="1" applyAlignment="1">
      <alignment horizontal="center" vertical="center"/>
    </xf>
    <xf numFmtId="0" fontId="14" fillId="0" borderId="13" xfId="0" applyFont="1" applyFill="1" applyBorder="1" applyAlignment="1">
      <alignment horizontal="center" vertical="center"/>
    </xf>
    <xf numFmtId="169" fontId="14" fillId="7" borderId="13" xfId="5" applyNumberFormat="1" applyFont="1" applyFill="1" applyBorder="1" applyAlignment="1">
      <alignment horizontal="center" vertical="center"/>
    </xf>
    <xf numFmtId="0" fontId="14" fillId="7" borderId="13" xfId="0" applyFont="1" applyFill="1" applyBorder="1" applyAlignment="1">
      <alignment vertical="center" wrapText="1"/>
    </xf>
    <xf numFmtId="0" fontId="14" fillId="7" borderId="13" xfId="0" applyFont="1" applyFill="1" applyBorder="1" applyAlignment="1">
      <alignment vertical="center"/>
    </xf>
    <xf numFmtId="0" fontId="14" fillId="0" borderId="17" xfId="0" applyFont="1" applyBorder="1" applyAlignment="1">
      <alignment horizontal="center" vertical="center"/>
    </xf>
    <xf numFmtId="169" fontId="14" fillId="0" borderId="17" xfId="0" applyNumberFormat="1" applyFont="1" applyFill="1" applyBorder="1" applyAlignment="1">
      <alignment horizontal="center" vertical="center" wrapText="1"/>
    </xf>
    <xf numFmtId="172" fontId="51" fillId="0" borderId="17" xfId="1" applyNumberFormat="1" applyFont="1" applyFill="1" applyBorder="1" applyAlignment="1">
      <alignment vertical="center" wrapText="1"/>
    </xf>
    <xf numFmtId="9" fontId="14" fillId="0" borderId="13" xfId="5" applyFont="1" applyFill="1" applyBorder="1" applyAlignment="1">
      <alignment horizontal="center" vertical="center"/>
    </xf>
    <xf numFmtId="1" fontId="50" fillId="0" borderId="13" xfId="13" applyNumberFormat="1" applyFont="1" applyBorder="1" applyAlignment="1">
      <alignment horizontal="center" vertical="center" wrapText="1"/>
    </xf>
    <xf numFmtId="0" fontId="50" fillId="0" borderId="13" xfId="0" applyFont="1" applyBorder="1" applyAlignment="1">
      <alignment horizontal="justify" vertical="center" wrapText="1"/>
    </xf>
    <xf numFmtId="0" fontId="50" fillId="0" borderId="13" xfId="0" applyFont="1" applyBorder="1" applyAlignment="1">
      <alignment horizontal="justify" vertical="center"/>
    </xf>
    <xf numFmtId="1" fontId="14" fillId="0" borderId="13" xfId="5" applyNumberFormat="1" applyFont="1" applyBorder="1" applyAlignment="1">
      <alignment horizontal="center" vertical="center"/>
    </xf>
    <xf numFmtId="1" fontId="50" fillId="0" borderId="17" xfId="13" applyNumberFormat="1" applyFont="1" applyBorder="1" applyAlignment="1">
      <alignment horizontal="justify" vertical="center" wrapText="1"/>
    </xf>
    <xf numFmtId="1" fontId="50" fillId="0" borderId="17" xfId="13" applyNumberFormat="1" applyFont="1" applyFill="1" applyBorder="1" applyAlignment="1">
      <alignment horizontal="justify" vertical="center" wrapText="1"/>
    </xf>
    <xf numFmtId="0" fontId="14" fillId="0" borderId="14" xfId="0" applyFont="1" applyFill="1" applyBorder="1" applyAlignment="1" applyProtection="1">
      <alignment horizontal="justify" vertical="center" wrapText="1"/>
      <protection locked="0"/>
    </xf>
    <xf numFmtId="14" fontId="7" fillId="0" borderId="13" xfId="0" applyNumberFormat="1" applyFont="1" applyFill="1" applyBorder="1" applyAlignment="1">
      <alignment horizontal="left" vertical="center" wrapText="1"/>
    </xf>
    <xf numFmtId="1" fontId="14" fillId="0" borderId="17" xfId="5" applyNumberFormat="1" applyFont="1" applyBorder="1" applyAlignment="1">
      <alignment horizontal="center" vertical="center"/>
    </xf>
    <xf numFmtId="1" fontId="14" fillId="0" borderId="17" xfId="5" applyNumberFormat="1" applyFont="1" applyFill="1" applyBorder="1" applyAlignment="1">
      <alignment horizontal="center" vertical="center"/>
    </xf>
    <xf numFmtId="1" fontId="18" fillId="0" borderId="13" xfId="13" applyNumberFormat="1" applyFont="1" applyFill="1" applyBorder="1" applyAlignment="1">
      <alignment horizontal="left" vertical="center" wrapText="1"/>
    </xf>
    <xf numFmtId="0" fontId="25" fillId="0" borderId="13" xfId="0" applyFont="1" applyFill="1" applyBorder="1" applyAlignment="1">
      <alignment horizontal="center" vertical="center" wrapText="1"/>
    </xf>
    <xf numFmtId="169" fontId="14" fillId="0" borderId="13" xfId="5" applyNumberFormat="1" applyFont="1" applyFill="1" applyBorder="1" applyAlignment="1">
      <alignment horizontal="center" vertical="center"/>
    </xf>
    <xf numFmtId="0" fontId="0" fillId="7" borderId="13" xfId="0" applyFill="1" applyBorder="1" applyAlignment="1">
      <alignment vertical="center"/>
    </xf>
    <xf numFmtId="0" fontId="14" fillId="0" borderId="13" xfId="0" applyFont="1" applyFill="1" applyBorder="1"/>
    <xf numFmtId="0" fontId="14" fillId="0" borderId="13" xfId="0" applyFont="1" applyFill="1" applyBorder="1" applyAlignment="1">
      <alignment vertical="center" wrapText="1"/>
    </xf>
    <xf numFmtId="9" fontId="50" fillId="0" borderId="13" xfId="0" applyNumberFormat="1" applyFont="1" applyFill="1" applyBorder="1" applyAlignment="1">
      <alignment horizontal="center" vertical="center"/>
    </xf>
    <xf numFmtId="0" fontId="14" fillId="0" borderId="13" xfId="0" applyFont="1" applyFill="1" applyBorder="1" applyAlignment="1">
      <alignment horizontal="left" vertical="center" wrapText="1"/>
    </xf>
    <xf numFmtId="0" fontId="54" fillId="7" borderId="0" xfId="0" applyFont="1" applyFill="1" applyBorder="1" applyAlignment="1">
      <alignment vertical="center" wrapText="1"/>
    </xf>
    <xf numFmtId="0" fontId="55" fillId="7" borderId="0" xfId="0" applyFont="1" applyFill="1" applyBorder="1"/>
    <xf numFmtId="0" fontId="56" fillId="7" borderId="0" xfId="0" applyFont="1" applyFill="1" applyBorder="1" applyAlignment="1"/>
    <xf numFmtId="0" fontId="56" fillId="0" borderId="0" xfId="0" applyFont="1" applyFill="1" applyBorder="1" applyAlignment="1"/>
    <xf numFmtId="0" fontId="54" fillId="0" borderId="0" xfId="0" applyFont="1" applyFill="1" applyBorder="1" applyAlignment="1">
      <alignment vertical="center" wrapText="1"/>
    </xf>
    <xf numFmtId="0" fontId="57" fillId="7" borderId="0" xfId="0" applyFont="1" applyFill="1" applyBorder="1" applyAlignment="1">
      <alignment vertical="center" wrapText="1"/>
    </xf>
    <xf numFmtId="0" fontId="56" fillId="0" borderId="0" xfId="0" applyFont="1" applyFill="1" applyAlignment="1"/>
    <xf numFmtId="0" fontId="56" fillId="0" borderId="0" xfId="0" applyFont="1" applyAlignment="1"/>
    <xf numFmtId="0" fontId="58" fillId="2" borderId="1" xfId="0" applyFont="1" applyFill="1" applyBorder="1" applyAlignment="1">
      <alignment horizontal="left" vertical="center" wrapText="1"/>
    </xf>
    <xf numFmtId="0" fontId="58" fillId="2" borderId="0" xfId="0" applyFont="1" applyFill="1" applyBorder="1" applyAlignment="1">
      <alignment horizontal="left" vertical="center" wrapText="1"/>
    </xf>
    <xf numFmtId="0" fontId="59" fillId="2" borderId="0" xfId="0" applyFont="1" applyFill="1" applyBorder="1" applyAlignment="1">
      <alignment horizontal="left" vertical="center" wrapText="1"/>
    </xf>
    <xf numFmtId="14" fontId="61" fillId="0" borderId="13" xfId="0" applyNumberFormat="1" applyFont="1" applyFill="1" applyBorder="1" applyAlignment="1">
      <alignment horizontal="center" vertical="center" wrapText="1"/>
    </xf>
    <xf numFmtId="0" fontId="60" fillId="2" borderId="0" xfId="0" applyFont="1" applyFill="1" applyBorder="1" applyAlignment="1">
      <alignment vertical="top" wrapText="1"/>
    </xf>
    <xf numFmtId="0" fontId="60" fillId="2" borderId="1" xfId="0" applyFont="1" applyFill="1" applyBorder="1" applyAlignment="1">
      <alignment horizontal="right" vertical="center" wrapText="1"/>
    </xf>
    <xf numFmtId="0" fontId="59" fillId="8" borderId="0" xfId="0" applyFont="1" applyFill="1" applyBorder="1" applyAlignment="1">
      <alignment vertical="center" wrapText="1"/>
    </xf>
    <xf numFmtId="0" fontId="55" fillId="7" borderId="0" xfId="0" applyFont="1" applyFill="1" applyBorder="1" applyAlignment="1"/>
    <xf numFmtId="0" fontId="60" fillId="2" borderId="0" xfId="0" applyFont="1" applyFill="1" applyBorder="1" applyAlignment="1">
      <alignment horizontal="right" vertical="center" wrapText="1"/>
    </xf>
    <xf numFmtId="0" fontId="61" fillId="2" borderId="0" xfId="0" applyFont="1" applyFill="1" applyBorder="1" applyAlignment="1">
      <alignment horizontal="left" vertical="center" wrapText="1"/>
    </xf>
    <xf numFmtId="0" fontId="61" fillId="2" borderId="0" xfId="0" applyFont="1" applyFill="1" applyBorder="1" applyAlignment="1">
      <alignment vertical="center" wrapText="1"/>
    </xf>
    <xf numFmtId="0" fontId="58" fillId="2" borderId="1" xfId="0" applyFont="1" applyFill="1" applyBorder="1" applyAlignment="1">
      <alignment horizontal="right" vertical="center" wrapText="1"/>
    </xf>
    <xf numFmtId="0" fontId="58" fillId="2" borderId="0" xfId="0" applyFont="1" applyFill="1" applyBorder="1" applyAlignment="1">
      <alignment horizontal="center" vertical="center" wrapText="1"/>
    </xf>
    <xf numFmtId="0" fontId="58" fillId="2" borderId="0" xfId="0" applyFont="1" applyFill="1" applyBorder="1" applyAlignment="1">
      <alignment horizontal="right" vertical="center" wrapText="1"/>
    </xf>
    <xf numFmtId="0" fontId="55" fillId="0" borderId="0" xfId="0" applyFont="1" applyBorder="1" applyAlignment="1">
      <alignment horizontal="right"/>
    </xf>
    <xf numFmtId="0" fontId="59" fillId="2" borderId="0" xfId="0" applyFont="1" applyFill="1" applyBorder="1" applyAlignment="1">
      <alignment horizontal="center" vertical="center" wrapText="1"/>
    </xf>
    <xf numFmtId="0" fontId="55" fillId="0" borderId="0" xfId="0" applyFont="1" applyBorder="1"/>
    <xf numFmtId="0" fontId="62" fillId="8" borderId="0" xfId="0" applyFont="1" applyFill="1" applyBorder="1" applyAlignment="1">
      <alignment horizontal="center" vertical="center" wrapText="1"/>
    </xf>
    <xf numFmtId="0" fontId="55" fillId="7" borderId="0" xfId="0" applyFont="1" applyFill="1"/>
    <xf numFmtId="0" fontId="56" fillId="7" borderId="0" xfId="0" applyFont="1" applyFill="1" applyAlignment="1"/>
    <xf numFmtId="0" fontId="58" fillId="8" borderId="1" xfId="0" applyFont="1" applyFill="1" applyBorder="1" applyAlignment="1">
      <alignment horizontal="right" vertical="center" wrapText="1"/>
    </xf>
    <xf numFmtId="0" fontId="58" fillId="8" borderId="0" xfId="0" applyFont="1" applyFill="1" applyBorder="1" applyAlignment="1">
      <alignment horizontal="center" vertical="center" wrapText="1"/>
    </xf>
    <xf numFmtId="0" fontId="59" fillId="8" borderId="0" xfId="0" applyFont="1" applyFill="1" applyBorder="1" applyAlignment="1">
      <alignment horizontal="left" vertical="center" wrapText="1"/>
    </xf>
    <xf numFmtId="0" fontId="58" fillId="8" borderId="0" xfId="0" applyFont="1" applyFill="1" applyBorder="1" applyAlignment="1">
      <alignment horizontal="right" vertical="center" wrapText="1"/>
    </xf>
    <xf numFmtId="0" fontId="55" fillId="7" borderId="0" xfId="0" applyFont="1" applyFill="1" applyBorder="1" applyAlignment="1">
      <alignment horizontal="right"/>
    </xf>
    <xf numFmtId="0" fontId="59" fillId="8" borderId="0" xfId="0" applyFont="1" applyFill="1" applyBorder="1" applyAlignment="1">
      <alignment horizontal="center" vertical="center" wrapText="1"/>
    </xf>
    <xf numFmtId="0" fontId="63" fillId="6" borderId="46" xfId="6" applyFont="1" applyFill="1" applyBorder="1" applyAlignment="1">
      <alignment vertical="center" wrapText="1"/>
    </xf>
    <xf numFmtId="0" fontId="63" fillId="0" borderId="0" xfId="6" applyFont="1" applyFill="1" applyBorder="1" applyAlignment="1">
      <alignment vertical="center" wrapText="1"/>
    </xf>
    <xf numFmtId="0" fontId="65" fillId="0" borderId="0" xfId="6" applyFont="1" applyFill="1" applyBorder="1" applyAlignment="1">
      <alignment horizontal="left" vertical="center" wrapText="1"/>
    </xf>
    <xf numFmtId="0" fontId="55" fillId="0" borderId="0" xfId="0" applyFont="1" applyFill="1"/>
    <xf numFmtId="0" fontId="59" fillId="0" borderId="0" xfId="0" applyFont="1" applyFill="1" applyBorder="1" applyAlignment="1">
      <alignment vertical="center" wrapText="1"/>
    </xf>
    <xf numFmtId="9" fontId="59" fillId="0" borderId="11" xfId="0" applyNumberFormat="1" applyFont="1" applyFill="1" applyBorder="1" applyAlignment="1">
      <alignment horizontal="center" vertical="center" wrapText="1"/>
    </xf>
    <xf numFmtId="0" fontId="59" fillId="0" borderId="11" xfId="0" applyFont="1" applyFill="1" applyBorder="1" applyAlignment="1">
      <alignment horizontal="center" vertical="center" wrapText="1"/>
    </xf>
    <xf numFmtId="14" fontId="59" fillId="0" borderId="8" xfId="0" applyNumberFormat="1" applyFont="1" applyFill="1" applyBorder="1" applyAlignment="1">
      <alignment horizontal="center" vertical="center"/>
    </xf>
    <xf numFmtId="168" fontId="59" fillId="0" borderId="8" xfId="0" applyNumberFormat="1" applyFont="1" applyFill="1" applyBorder="1" applyAlignment="1">
      <alignment horizontal="center" vertical="center" wrapText="1"/>
    </xf>
    <xf numFmtId="0" fontId="59" fillId="0" borderId="0" xfId="0" applyFont="1" applyFill="1"/>
    <xf numFmtId="9" fontId="59" fillId="0" borderId="3" xfId="0" applyNumberFormat="1" applyFont="1" applyFill="1" applyBorder="1" applyAlignment="1">
      <alignment horizontal="center" vertical="center" wrapText="1"/>
    </xf>
    <xf numFmtId="0" fontId="59" fillId="0" borderId="3" xfId="0" applyFont="1" applyFill="1" applyBorder="1" applyAlignment="1">
      <alignment horizontal="center" vertical="center" wrapText="1"/>
    </xf>
    <xf numFmtId="14" fontId="59" fillId="0" borderId="9" xfId="0" applyNumberFormat="1" applyFont="1" applyFill="1" applyBorder="1" applyAlignment="1">
      <alignment horizontal="center" vertical="center"/>
    </xf>
    <xf numFmtId="168" fontId="59" fillId="0" borderId="9" xfId="0" applyNumberFormat="1" applyFont="1" applyFill="1" applyBorder="1" applyAlignment="1">
      <alignment horizontal="center" vertical="center" wrapText="1"/>
    </xf>
    <xf numFmtId="9" fontId="59" fillId="0" borderId="9" xfId="0" applyNumberFormat="1" applyFont="1" applyFill="1" applyBorder="1" applyAlignment="1">
      <alignment horizontal="center" vertical="center" wrapText="1"/>
    </xf>
    <xf numFmtId="0" fontId="66" fillId="0" borderId="0" xfId="0" applyFont="1" applyFill="1" applyAlignment="1">
      <alignment horizontal="center" vertical="center" wrapText="1"/>
    </xf>
    <xf numFmtId="168" fontId="66" fillId="0" borderId="0" xfId="0" applyNumberFormat="1" applyFont="1" applyFill="1" applyAlignment="1">
      <alignment horizontal="center" vertical="center"/>
    </xf>
    <xf numFmtId="9" fontId="59" fillId="0" borderId="0" xfId="0" applyNumberFormat="1" applyFont="1" applyFill="1"/>
    <xf numFmtId="10" fontId="59" fillId="0" borderId="0" xfId="0" applyNumberFormat="1" applyFont="1" applyFill="1"/>
    <xf numFmtId="0" fontId="59" fillId="0" borderId="0" xfId="0" applyFont="1"/>
    <xf numFmtId="0" fontId="66" fillId="0" borderId="0" xfId="0" applyFont="1" applyAlignment="1"/>
    <xf numFmtId="0" fontId="66" fillId="0" borderId="0" xfId="0" applyFont="1" applyFill="1" applyAlignment="1"/>
    <xf numFmtId="0" fontId="58" fillId="3" borderId="5" xfId="0" applyFont="1" applyFill="1" applyBorder="1" applyAlignment="1">
      <alignment horizontal="center" vertical="center" wrapText="1"/>
    </xf>
    <xf numFmtId="3" fontId="58" fillId="3" borderId="5" xfId="0" applyNumberFormat="1" applyFont="1" applyFill="1" applyBorder="1" applyAlignment="1">
      <alignment horizontal="center" vertical="center" wrapText="1"/>
    </xf>
    <xf numFmtId="0" fontId="58" fillId="4" borderId="0" xfId="0" applyFont="1" applyFill="1" applyBorder="1" applyAlignment="1">
      <alignment horizontal="center" vertical="center" wrapText="1"/>
    </xf>
    <xf numFmtId="0" fontId="69" fillId="9" borderId="13" xfId="0" applyFont="1" applyFill="1" applyBorder="1" applyAlignment="1">
      <alignment horizontal="center" vertical="center" wrapText="1"/>
    </xf>
    <xf numFmtId="0" fontId="58" fillId="9" borderId="13" xfId="0" applyFont="1" applyFill="1" applyBorder="1" applyAlignment="1">
      <alignment horizontal="center" vertical="center" wrapText="1"/>
    </xf>
    <xf numFmtId="0" fontId="70" fillId="0" borderId="13" xfId="0" applyFont="1" applyFill="1" applyBorder="1" applyAlignment="1">
      <alignment horizontal="center" vertical="center" wrapText="1"/>
    </xf>
    <xf numFmtId="10" fontId="70" fillId="0" borderId="13" xfId="0" applyNumberFormat="1" applyFont="1" applyFill="1" applyBorder="1" applyAlignment="1">
      <alignment horizontal="center" vertical="center"/>
    </xf>
    <xf numFmtId="0" fontId="70" fillId="0" borderId="13" xfId="3" applyNumberFormat="1" applyFont="1" applyFill="1" applyBorder="1" applyAlignment="1">
      <alignment horizontal="center" vertical="center" wrapText="1"/>
    </xf>
    <xf numFmtId="9" fontId="70" fillId="0" borderId="13" xfId="2" applyNumberFormat="1" applyFont="1" applyFill="1" applyBorder="1" applyAlignment="1">
      <alignment horizontal="center" vertical="center" wrapText="1"/>
    </xf>
    <xf numFmtId="9" fontId="70" fillId="0" borderId="13" xfId="0" applyNumberFormat="1" applyFont="1" applyFill="1" applyBorder="1" applyAlignment="1">
      <alignment horizontal="center" vertical="center" wrapText="1"/>
    </xf>
    <xf numFmtId="14" fontId="70" fillId="7" borderId="13" xfId="0" applyNumberFormat="1" applyFont="1" applyFill="1" applyBorder="1" applyAlignment="1">
      <alignment horizontal="center" vertical="center" wrapText="1"/>
    </xf>
    <xf numFmtId="168" fontId="70" fillId="0" borderId="13" xfId="0" applyNumberFormat="1" applyFont="1" applyFill="1" applyBorder="1" applyAlignment="1">
      <alignment horizontal="center" vertical="center" wrapText="1"/>
    </xf>
    <xf numFmtId="0" fontId="71" fillId="0" borderId="13" xfId="0" applyFont="1" applyBorder="1" applyAlignment="1">
      <alignment horizontal="justify" vertical="center"/>
    </xf>
    <xf numFmtId="1" fontId="70" fillId="0" borderId="13" xfId="13" applyNumberFormat="1" applyFont="1" applyFill="1" applyBorder="1" applyAlignment="1">
      <alignment horizontal="justify" vertical="center"/>
    </xf>
    <xf numFmtId="14" fontId="70" fillId="7" borderId="13" xfId="0" applyNumberFormat="1" applyFont="1" applyFill="1" applyBorder="1" applyAlignment="1">
      <alignment horizontal="center" vertical="center"/>
    </xf>
    <xf numFmtId="0" fontId="70" fillId="0" borderId="13" xfId="0" applyFont="1" applyFill="1" applyBorder="1" applyAlignment="1">
      <alignment vertical="center" wrapText="1"/>
    </xf>
    <xf numFmtId="0" fontId="70" fillId="0" borderId="13" xfId="0" applyFont="1" applyFill="1" applyBorder="1" applyAlignment="1"/>
    <xf numFmtId="1" fontId="70" fillId="0" borderId="13" xfId="13" applyNumberFormat="1" applyFont="1" applyBorder="1" applyAlignment="1">
      <alignment horizontal="center" vertical="top" wrapText="1"/>
    </xf>
    <xf numFmtId="0" fontId="70" fillId="0" borderId="13" xfId="0" applyFont="1" applyBorder="1"/>
    <xf numFmtId="169" fontId="70" fillId="0" borderId="13" xfId="0" applyNumberFormat="1" applyFont="1" applyFill="1" applyBorder="1" applyAlignment="1">
      <alignment horizontal="center" vertical="center" wrapText="1"/>
    </xf>
    <xf numFmtId="0" fontId="70" fillId="0" borderId="13" xfId="0" applyFont="1" applyFill="1" applyBorder="1" applyAlignment="1">
      <alignment horizontal="justify" vertical="center" wrapText="1"/>
    </xf>
    <xf numFmtId="169" fontId="70" fillId="0" borderId="13" xfId="0" applyNumberFormat="1" applyFont="1" applyFill="1" applyBorder="1" applyAlignment="1">
      <alignment vertical="center" wrapText="1"/>
    </xf>
    <xf numFmtId="9" fontId="71" fillId="0" borderId="13" xfId="0" applyNumberFormat="1" applyFont="1" applyFill="1" applyBorder="1" applyAlignment="1">
      <alignment horizontal="center" vertical="center"/>
    </xf>
    <xf numFmtId="14" fontId="70" fillId="0" borderId="13" xfId="0" applyNumberFormat="1" applyFont="1" applyFill="1" applyBorder="1" applyAlignment="1">
      <alignment horizontal="center" vertical="center"/>
    </xf>
    <xf numFmtId="0" fontId="70" fillId="0" borderId="13" xfId="0" applyFont="1" applyFill="1" applyBorder="1"/>
    <xf numFmtId="9" fontId="70" fillId="0" borderId="13" xfId="5" applyFont="1" applyBorder="1" applyAlignment="1">
      <alignment horizontal="center" vertical="center"/>
    </xf>
    <xf numFmtId="9" fontId="70" fillId="0" borderId="17" xfId="5" applyFont="1" applyFill="1" applyBorder="1" applyAlignment="1" applyProtection="1">
      <alignment horizontal="center" vertical="center" wrapText="1"/>
      <protection locked="0"/>
    </xf>
    <xf numFmtId="175" fontId="70" fillId="0" borderId="13" xfId="0" applyNumberFormat="1" applyFont="1" applyFill="1" applyBorder="1" applyAlignment="1" applyProtection="1">
      <alignment horizontal="justify" vertical="top" wrapText="1"/>
      <protection locked="0"/>
    </xf>
    <xf numFmtId="175" fontId="70" fillId="0" borderId="13" xfId="0" applyNumberFormat="1" applyFont="1" applyFill="1" applyBorder="1" applyAlignment="1" applyProtection="1">
      <alignment horizontal="left" vertical="top" wrapText="1"/>
      <protection locked="0"/>
    </xf>
    <xf numFmtId="0" fontId="59" fillId="0" borderId="0" xfId="0" applyFont="1" applyFill="1" applyBorder="1" applyAlignment="1">
      <alignment horizontal="center" vertical="center" wrapText="1"/>
    </xf>
    <xf numFmtId="0" fontId="59" fillId="0" borderId="0" xfId="0" applyFont="1" applyFill="1" applyBorder="1"/>
    <xf numFmtId="0" fontId="59" fillId="0" borderId="0" xfId="3" applyNumberFormat="1" applyFont="1" applyFill="1" applyBorder="1" applyAlignment="1">
      <alignment horizontal="center" vertical="center"/>
    </xf>
    <xf numFmtId="41" fontId="59" fillId="0" borderId="0" xfId="2" applyFont="1" applyFill="1" applyBorder="1" applyAlignment="1">
      <alignment horizontal="center" vertical="center" wrapText="1"/>
    </xf>
    <xf numFmtId="0" fontId="59" fillId="0" borderId="0" xfId="2" applyNumberFormat="1" applyFont="1" applyFill="1" applyBorder="1" applyAlignment="1">
      <alignment horizontal="center" vertical="center" wrapText="1"/>
    </xf>
    <xf numFmtId="0" fontId="59" fillId="0" borderId="0" xfId="0" applyFont="1" applyFill="1" applyBorder="1" applyAlignment="1">
      <alignment horizontal="justify" vertical="center" wrapText="1"/>
    </xf>
    <xf numFmtId="0" fontId="59" fillId="0" borderId="0" xfId="0" applyFont="1" applyFill="1" applyBorder="1" applyAlignment="1">
      <alignment horizontal="justify" vertical="center"/>
    </xf>
    <xf numFmtId="9" fontId="59" fillId="0" borderId="0" xfId="0" applyNumberFormat="1" applyFont="1" applyFill="1" applyBorder="1" applyAlignment="1">
      <alignment horizontal="center" vertical="center" wrapText="1"/>
    </xf>
    <xf numFmtId="14" fontId="59" fillId="7" borderId="0" xfId="0" applyNumberFormat="1" applyFont="1" applyFill="1" applyBorder="1" applyAlignment="1">
      <alignment horizontal="center" vertical="center"/>
    </xf>
    <xf numFmtId="0" fontId="59" fillId="0" borderId="0" xfId="0" applyFont="1" applyBorder="1"/>
    <xf numFmtId="1" fontId="70" fillId="0" borderId="13" xfId="13" applyNumberFormat="1" applyFont="1" applyBorder="1" applyAlignment="1">
      <alignment horizontal="justify" vertical="center"/>
    </xf>
    <xf numFmtId="1" fontId="70" fillId="0" borderId="13" xfId="13" applyNumberFormat="1" applyFont="1" applyBorder="1" applyAlignment="1">
      <alignment horizontal="justify" vertical="center" wrapText="1"/>
    </xf>
    <xf numFmtId="1" fontId="70" fillId="0" borderId="13" xfId="13" applyNumberFormat="1" applyFont="1" applyFill="1" applyBorder="1" applyAlignment="1">
      <alignment horizontal="justify" vertical="center" wrapText="1"/>
    </xf>
    <xf numFmtId="9" fontId="70" fillId="0" borderId="13" xfId="0" applyNumberFormat="1" applyFont="1" applyFill="1" applyBorder="1" applyAlignment="1">
      <alignment horizontal="center" vertical="center"/>
    </xf>
    <xf numFmtId="0" fontId="70" fillId="0" borderId="13" xfId="0" applyFont="1" applyFill="1" applyBorder="1" applyAlignment="1">
      <alignment horizontal="left" vertical="center" wrapText="1"/>
    </xf>
    <xf numFmtId="175" fontId="70" fillId="0" borderId="13" xfId="0" applyNumberFormat="1" applyFont="1" applyBorder="1" applyAlignment="1" applyProtection="1">
      <alignment horizontal="left" vertical="top" wrapText="1"/>
      <protection locked="0"/>
    </xf>
    <xf numFmtId="175" fontId="70" fillId="0" borderId="13" xfId="0" applyNumberFormat="1" applyFont="1" applyBorder="1" applyAlignment="1" applyProtection="1">
      <alignment horizontal="justify" vertical="top" wrapText="1"/>
      <protection locked="0"/>
    </xf>
    <xf numFmtId="175" fontId="70" fillId="0" borderId="17" xfId="0" applyNumberFormat="1" applyFont="1" applyFill="1" applyBorder="1" applyAlignment="1" applyProtection="1">
      <alignment horizontal="left" vertical="top" wrapText="1"/>
      <protection locked="0"/>
    </xf>
    <xf numFmtId="0" fontId="58" fillId="2" borderId="1" xfId="0" applyFont="1" applyFill="1" applyBorder="1"/>
    <xf numFmtId="0" fontId="58" fillId="2" borderId="0" xfId="0" applyFont="1" applyFill="1" applyBorder="1"/>
    <xf numFmtId="0" fontId="59" fillId="2" borderId="0" xfId="0" applyFont="1" applyFill="1" applyBorder="1" applyAlignment="1">
      <alignment vertical="center"/>
    </xf>
    <xf numFmtId="0" fontId="59" fillId="2" borderId="0" xfId="0" applyFont="1" applyFill="1" applyBorder="1"/>
    <xf numFmtId="9" fontId="59" fillId="2" borderId="0" xfId="0" applyNumberFormat="1" applyFont="1" applyFill="1" applyBorder="1"/>
    <xf numFmtId="0" fontId="70" fillId="7" borderId="17" xfId="0" applyFont="1" applyFill="1" applyBorder="1" applyAlignment="1">
      <alignment horizontal="justify" vertical="center" wrapText="1"/>
    </xf>
    <xf numFmtId="0" fontId="70" fillId="0" borderId="17" xfId="0" applyFont="1" applyFill="1" applyBorder="1" applyAlignment="1">
      <alignment horizontal="justify" vertical="center" wrapText="1"/>
    </xf>
    <xf numFmtId="10" fontId="59" fillId="0" borderId="0" xfId="0" applyNumberFormat="1" applyFont="1"/>
    <xf numFmtId="9" fontId="14" fillId="0" borderId="3" xfId="0" applyNumberFormat="1" applyFont="1" applyFill="1" applyBorder="1" applyAlignment="1">
      <alignment horizontal="center" vertical="center" wrapText="1"/>
    </xf>
    <xf numFmtId="14" fontId="14" fillId="0" borderId="9" xfId="0" applyNumberFormat="1" applyFont="1" applyFill="1" applyBorder="1" applyAlignment="1">
      <alignment horizontal="center" vertical="center"/>
    </xf>
    <xf numFmtId="0" fontId="14" fillId="0" borderId="3" xfId="0" applyFont="1" applyFill="1" applyBorder="1" applyAlignment="1">
      <alignment horizontal="center" vertical="center" wrapText="1"/>
    </xf>
    <xf numFmtId="169" fontId="51" fillId="0" borderId="13" xfId="0" applyNumberFormat="1" applyFont="1" applyFill="1" applyBorder="1" applyAlignment="1">
      <alignment horizontal="center" vertical="center" wrapText="1"/>
    </xf>
    <xf numFmtId="9" fontId="51" fillId="0" borderId="13" xfId="0" applyNumberFormat="1" applyFont="1" applyFill="1" applyBorder="1" applyAlignment="1">
      <alignment horizontal="center" vertical="center" wrapText="1"/>
    </xf>
    <xf numFmtId="0" fontId="51" fillId="0" borderId="13" xfId="0" applyFont="1" applyFill="1" applyBorder="1" applyAlignment="1">
      <alignment horizontal="justify" vertical="center" wrapText="1"/>
    </xf>
    <xf numFmtId="14" fontId="51" fillId="0" borderId="13" xfId="0" applyNumberFormat="1" applyFont="1" applyFill="1" applyBorder="1" applyAlignment="1">
      <alignment horizontal="center" vertical="center"/>
    </xf>
    <xf numFmtId="168" fontId="14" fillId="0" borderId="5" xfId="0" applyNumberFormat="1" applyFont="1" applyFill="1" applyBorder="1" applyAlignment="1">
      <alignment horizontal="center" vertical="center" wrapText="1"/>
    </xf>
    <xf numFmtId="49" fontId="14" fillId="0" borderId="13" xfId="0" applyNumberFormat="1" applyFont="1" applyFill="1" applyBorder="1" applyAlignment="1">
      <alignment horizontal="justify" vertical="top" wrapText="1"/>
    </xf>
    <xf numFmtId="0" fontId="50" fillId="0" borderId="13" xfId="0" applyFont="1" applyFill="1" applyBorder="1" applyAlignment="1">
      <alignment horizontal="justify" vertical="center" wrapText="1"/>
    </xf>
    <xf numFmtId="0" fontId="50" fillId="0" borderId="13" xfId="0" applyFont="1" applyFill="1" applyBorder="1" applyAlignment="1">
      <alignment horizontal="justify" vertical="top" wrapText="1"/>
    </xf>
    <xf numFmtId="9" fontId="50" fillId="0" borderId="13" xfId="5" applyFont="1" applyFill="1" applyBorder="1" applyAlignment="1">
      <alignment horizontal="center" vertical="center"/>
    </xf>
    <xf numFmtId="9" fontId="14" fillId="0" borderId="13" xfId="0" applyNumberFormat="1" applyFont="1" applyFill="1" applyBorder="1" applyAlignment="1">
      <alignment horizontal="justify" vertical="center" wrapText="1"/>
    </xf>
    <xf numFmtId="1" fontId="14" fillId="0" borderId="13" xfId="5" applyNumberFormat="1" applyFont="1" applyBorder="1" applyAlignment="1">
      <alignment horizontal="justify" vertical="center" wrapText="1"/>
    </xf>
    <xf numFmtId="1" fontId="14" fillId="0" borderId="13" xfId="5" applyNumberFormat="1" applyFont="1" applyBorder="1" applyAlignment="1">
      <alignment horizontal="justify" vertical="center"/>
    </xf>
    <xf numFmtId="0" fontId="14" fillId="0" borderId="13" xfId="0" applyFont="1" applyFill="1" applyBorder="1" applyAlignment="1">
      <alignment wrapText="1"/>
    </xf>
    <xf numFmtId="1" fontId="14" fillId="0" borderId="17" xfId="13" applyNumberFormat="1" applyFont="1" applyBorder="1" applyAlignment="1">
      <alignment horizontal="left" vertical="top" wrapText="1"/>
    </xf>
    <xf numFmtId="1" fontId="14" fillId="0" borderId="13" xfId="13" applyNumberFormat="1" applyFont="1" applyBorder="1" applyAlignment="1">
      <alignment vertical="center" wrapText="1"/>
    </xf>
    <xf numFmtId="1" fontId="14" fillId="0" borderId="13" xfId="13" applyNumberFormat="1" applyFont="1" applyBorder="1" applyAlignment="1">
      <alignment horizontal="left" vertical="center" wrapText="1"/>
    </xf>
    <xf numFmtId="9" fontId="70" fillId="0" borderId="13" xfId="0" applyNumberFormat="1" applyFont="1" applyBorder="1" applyAlignment="1">
      <alignment horizontal="center" vertical="center" wrapText="1"/>
    </xf>
    <xf numFmtId="0" fontId="70" fillId="0" borderId="13" xfId="0" applyFont="1" applyBorder="1" applyAlignment="1">
      <alignment wrapText="1"/>
    </xf>
    <xf numFmtId="14" fontId="70" fillId="0" borderId="13" xfId="0" applyNumberFormat="1" applyFont="1" applyFill="1" applyBorder="1" applyAlignment="1">
      <alignment horizontal="center" vertical="center" wrapText="1"/>
    </xf>
    <xf numFmtId="9" fontId="71" fillId="0" borderId="13" xfId="0" applyNumberFormat="1" applyFont="1" applyBorder="1" applyAlignment="1">
      <alignment horizontal="center" vertical="center"/>
    </xf>
    <xf numFmtId="0" fontId="70" fillId="0" borderId="13" xfId="0" applyFont="1" applyBorder="1" applyAlignment="1">
      <alignment horizontal="center" vertical="center" wrapText="1"/>
    </xf>
    <xf numFmtId="14" fontId="70" fillId="0" borderId="13" xfId="0" applyNumberFormat="1" applyFont="1" applyBorder="1" applyAlignment="1">
      <alignment wrapText="1"/>
    </xf>
    <xf numFmtId="0" fontId="70" fillId="7" borderId="13" xfId="0" applyFont="1" applyFill="1" applyBorder="1" applyAlignment="1">
      <alignment horizontal="center" vertical="center" wrapText="1"/>
    </xf>
    <xf numFmtId="0" fontId="69" fillId="0" borderId="13" xfId="0" applyFont="1" applyFill="1" applyBorder="1" applyAlignment="1">
      <alignment horizontal="center" vertical="center" wrapText="1"/>
    </xf>
    <xf numFmtId="1" fontId="71" fillId="0" borderId="13" xfId="13" applyNumberFormat="1" applyFont="1" applyBorder="1" applyAlignment="1">
      <alignment horizontal="justify" vertical="center" wrapText="1"/>
    </xf>
    <xf numFmtId="9" fontId="70" fillId="0" borderId="13" xfId="13" applyNumberFormat="1" applyFont="1" applyBorder="1" applyAlignment="1" applyProtection="1">
      <alignment horizontal="center" vertical="center"/>
      <protection locked="0"/>
    </xf>
    <xf numFmtId="9" fontId="71" fillId="0" borderId="13" xfId="13" applyNumberFormat="1" applyFont="1" applyBorder="1" applyAlignment="1" applyProtection="1">
      <alignment horizontal="center" vertical="center"/>
      <protection locked="0"/>
    </xf>
    <xf numFmtId="0" fontId="70" fillId="0" borderId="13" xfId="0" applyFont="1" applyFill="1" applyBorder="1" applyAlignment="1">
      <alignment horizontal="justify" vertical="center" wrapText="1"/>
    </xf>
    <xf numFmtId="0" fontId="70" fillId="0" borderId="13" xfId="0" applyFont="1" applyFill="1" applyBorder="1" applyAlignment="1">
      <alignment horizontal="center" vertical="center" wrapText="1"/>
    </xf>
    <xf numFmtId="0" fontId="70" fillId="0" borderId="13" xfId="0" applyFont="1" applyFill="1" applyBorder="1"/>
    <xf numFmtId="0" fontId="70" fillId="7" borderId="17" xfId="0" applyFont="1" applyFill="1" applyBorder="1" applyAlignment="1">
      <alignment horizontal="justify" vertical="top" wrapText="1"/>
    </xf>
    <xf numFmtId="1" fontId="70" fillId="0" borderId="13" xfId="13" applyNumberFormat="1" applyFont="1" applyBorder="1" applyAlignment="1">
      <alignment horizontal="justify" vertical="top"/>
    </xf>
    <xf numFmtId="1" fontId="70" fillId="0" borderId="13" xfId="13" applyNumberFormat="1" applyFont="1" applyBorder="1" applyAlignment="1">
      <alignment horizontal="justify" vertical="top" wrapText="1"/>
    </xf>
    <xf numFmtId="175" fontId="70" fillId="0" borderId="17" xfId="0" applyNumberFormat="1" applyFont="1" applyFill="1" applyBorder="1" applyAlignment="1" applyProtection="1">
      <alignment horizontal="justify" vertical="top" wrapText="1"/>
      <protection locked="0"/>
    </xf>
    <xf numFmtId="0" fontId="70" fillId="0" borderId="17" xfId="0" applyFont="1" applyFill="1" applyBorder="1" applyAlignment="1">
      <alignment horizontal="justify" vertical="top" wrapText="1"/>
    </xf>
    <xf numFmtId="9" fontId="70" fillId="0" borderId="13" xfId="5" applyFont="1" applyFill="1" applyBorder="1" applyAlignment="1" applyProtection="1">
      <alignment horizontal="center" vertical="center" wrapText="1"/>
      <protection locked="0"/>
    </xf>
    <xf numFmtId="1" fontId="0" fillId="0" borderId="13" xfId="13" applyNumberFormat="1" applyFont="1" applyFill="1" applyBorder="1" applyAlignment="1">
      <alignment horizontal="justify" vertical="top" wrapText="1"/>
    </xf>
    <xf numFmtId="1" fontId="0" fillId="0" borderId="17" xfId="13" applyNumberFormat="1" applyFont="1" applyFill="1" applyBorder="1" applyAlignment="1">
      <alignment horizontal="justify" vertical="center" wrapText="1"/>
    </xf>
    <xf numFmtId="1" fontId="0" fillId="0" borderId="17" xfId="13" applyNumberFormat="1" applyFont="1" applyBorder="1" applyAlignment="1">
      <alignment horizontal="justify" vertical="top" wrapText="1"/>
    </xf>
    <xf numFmtId="1" fontId="0" fillId="0" borderId="17" xfId="13" applyNumberFormat="1" applyFont="1" applyFill="1" applyBorder="1" applyAlignment="1">
      <alignment horizontal="justify" vertical="top" wrapText="1"/>
    </xf>
    <xf numFmtId="1" fontId="14" fillId="0" borderId="13" xfId="13" applyNumberFormat="1" applyFont="1" applyFill="1" applyBorder="1" applyAlignment="1">
      <alignment horizontal="fill" vertical="top" wrapText="1"/>
    </xf>
    <xf numFmtId="0" fontId="48" fillId="5" borderId="13" xfId="6" applyFont="1" applyFill="1" applyBorder="1" applyAlignment="1">
      <alignment vertical="center" wrapText="1"/>
    </xf>
    <xf numFmtId="0" fontId="19" fillId="5" borderId="13" xfId="6" applyFont="1" applyFill="1" applyBorder="1" applyAlignment="1">
      <alignment vertical="center" wrapText="1"/>
    </xf>
    <xf numFmtId="0" fontId="11" fillId="6" borderId="13" xfId="6" applyFont="1" applyFill="1" applyBorder="1" applyAlignment="1">
      <alignment horizontal="left" vertical="center" wrapText="1"/>
    </xf>
    <xf numFmtId="0" fontId="67" fillId="5" borderId="13" xfId="6" applyFont="1" applyFill="1" applyBorder="1" applyAlignment="1">
      <alignment vertical="center" wrapText="1"/>
    </xf>
    <xf numFmtId="9" fontId="14" fillId="0" borderId="13" xfId="5" applyFont="1" applyFill="1" applyBorder="1" applyAlignment="1">
      <alignment horizontal="center" vertical="center"/>
    </xf>
    <xf numFmtId="9" fontId="14" fillId="0" borderId="13" xfId="5" applyFont="1" applyFill="1" applyBorder="1" applyAlignment="1">
      <alignment horizontal="center" vertical="center"/>
    </xf>
    <xf numFmtId="0" fontId="14" fillId="7" borderId="17" xfId="0" applyFont="1" applyFill="1" applyBorder="1" applyAlignment="1">
      <alignment horizontal="center" vertical="center" wrapText="1"/>
    </xf>
    <xf numFmtId="9" fontId="70" fillId="0" borderId="13" xfId="2" applyNumberFormat="1" applyFont="1" applyFill="1" applyBorder="1" applyAlignment="1">
      <alignment horizontal="center" vertical="center" wrapText="1"/>
    </xf>
    <xf numFmtId="0" fontId="14" fillId="0" borderId="13" xfId="0" applyFont="1" applyFill="1" applyBorder="1" applyAlignment="1" applyProtection="1">
      <alignment horizontal="justify" vertical="center" wrapText="1"/>
      <protection locked="0"/>
    </xf>
    <xf numFmtId="1" fontId="14" fillId="0" borderId="17" xfId="5" applyNumberFormat="1" applyFont="1" applyFill="1" applyBorder="1" applyAlignment="1">
      <alignment vertical="center"/>
    </xf>
    <xf numFmtId="1" fontId="5" fillId="0" borderId="13" xfId="13" applyNumberFormat="1" applyFont="1" applyFill="1" applyBorder="1" applyAlignment="1">
      <alignment vertical="top" wrapText="1"/>
    </xf>
    <xf numFmtId="0" fontId="14" fillId="0" borderId="13" xfId="0" applyFont="1" applyFill="1" applyBorder="1" applyAlignment="1">
      <alignment horizontal="center" vertical="center" wrapText="1"/>
    </xf>
    <xf numFmtId="0" fontId="50" fillId="12" borderId="13" xfId="0" applyFont="1" applyFill="1" applyBorder="1" applyAlignment="1"/>
    <xf numFmtId="0" fontId="50" fillId="12" borderId="13" xfId="0" applyFont="1" applyFill="1" applyBorder="1" applyAlignment="1">
      <alignment vertical="top" wrapText="1"/>
    </xf>
    <xf numFmtId="1" fontId="3" fillId="0" borderId="13" xfId="13" applyNumberFormat="1" applyFont="1" applyBorder="1" applyAlignment="1">
      <alignment horizontal="left" vertical="top" wrapText="1"/>
    </xf>
    <xf numFmtId="1" fontId="50" fillId="12" borderId="13" xfId="13" applyNumberFormat="1" applyFont="1" applyFill="1" applyBorder="1" applyAlignment="1">
      <alignment horizontal="justify" vertical="center" wrapText="1"/>
    </xf>
    <xf numFmtId="1" fontId="50" fillId="12" borderId="13" xfId="13" applyNumberFormat="1" applyFont="1" applyFill="1" applyBorder="1" applyAlignment="1">
      <alignment horizontal="left" vertical="center" wrapText="1"/>
    </xf>
    <xf numFmtId="0" fontId="7" fillId="12" borderId="17" xfId="0" applyFont="1" applyFill="1" applyBorder="1" applyAlignment="1">
      <alignment horizontal="left" vertical="center" wrapText="1"/>
    </xf>
    <xf numFmtId="0" fontId="7" fillId="12" borderId="13" xfId="0" applyFont="1" applyFill="1" applyBorder="1" applyAlignment="1">
      <alignment wrapText="1"/>
    </xf>
    <xf numFmtId="1" fontId="14" fillId="12" borderId="13" xfId="13" applyNumberFormat="1" applyFont="1" applyFill="1" applyBorder="1" applyAlignment="1">
      <alignment horizontal="justify" vertical="center" wrapText="1"/>
    </xf>
    <xf numFmtId="0" fontId="7" fillId="12" borderId="13" xfId="0" applyFont="1" applyFill="1" applyBorder="1" applyAlignment="1">
      <alignment vertical="center" wrapText="1"/>
    </xf>
    <xf numFmtId="14" fontId="7" fillId="12" borderId="13" xfId="0" applyNumberFormat="1" applyFont="1" applyFill="1" applyBorder="1" applyAlignment="1">
      <alignment horizontal="center" vertical="center" wrapText="1"/>
    </xf>
    <xf numFmtId="1" fontId="5" fillId="0" borderId="13" xfId="13" applyNumberFormat="1" applyFont="1" applyBorder="1" applyAlignment="1">
      <alignment horizontal="center" vertical="center" wrapText="1"/>
    </xf>
    <xf numFmtId="0" fontId="14" fillId="0" borderId="13" xfId="0" applyFont="1" applyFill="1" applyBorder="1" applyAlignment="1">
      <alignment horizontal="left" vertical="center" wrapText="1"/>
    </xf>
    <xf numFmtId="9" fontId="14" fillId="0" borderId="13" xfId="5" applyFont="1" applyFill="1" applyBorder="1" applyAlignment="1">
      <alignment horizontal="center" vertical="center"/>
    </xf>
    <xf numFmtId="0" fontId="14" fillId="7" borderId="13" xfId="0" applyFont="1" applyFill="1" applyBorder="1" applyAlignment="1">
      <alignment horizontal="center" vertical="center" wrapText="1"/>
    </xf>
    <xf numFmtId="9" fontId="14" fillId="7" borderId="13" xfId="5" applyFont="1" applyFill="1" applyBorder="1" applyAlignment="1">
      <alignment horizontal="center" vertical="center" wrapText="1"/>
    </xf>
    <xf numFmtId="0" fontId="14" fillId="7" borderId="14" xfId="0" applyFont="1" applyFill="1" applyBorder="1" applyAlignment="1">
      <alignment horizontal="center" vertical="center" wrapText="1"/>
    </xf>
    <xf numFmtId="0" fontId="50" fillId="12" borderId="13" xfId="0" applyFont="1" applyFill="1" applyBorder="1" applyAlignment="1">
      <alignment horizontal="left" vertical="center"/>
    </xf>
    <xf numFmtId="0" fontId="50" fillId="7" borderId="0" xfId="0" applyFont="1" applyFill="1" applyBorder="1" applyAlignment="1"/>
    <xf numFmtId="0" fontId="50" fillId="0" borderId="0" xfId="0" applyFont="1" applyAlignment="1"/>
    <xf numFmtId="0" fontId="50" fillId="7" borderId="0" xfId="0" applyFont="1" applyFill="1" applyAlignment="1"/>
    <xf numFmtId="0" fontId="50" fillId="0" borderId="0" xfId="0" applyFont="1" applyFill="1" applyAlignment="1"/>
    <xf numFmtId="0" fontId="14" fillId="7" borderId="13" xfId="0" applyFont="1" applyFill="1" applyBorder="1" applyAlignment="1">
      <alignment horizontal="left" vertical="top" wrapText="1"/>
    </xf>
    <xf numFmtId="14" fontId="14" fillId="0" borderId="13" xfId="0" applyNumberFormat="1" applyFont="1" applyFill="1" applyBorder="1" applyAlignment="1">
      <alignment horizontal="left" vertical="top" wrapText="1"/>
    </xf>
    <xf numFmtId="1" fontId="14" fillId="7" borderId="13" xfId="13" applyNumberFormat="1" applyFont="1" applyFill="1" applyBorder="1" applyAlignment="1">
      <alignment horizontal="left" vertical="top" wrapText="1"/>
    </xf>
    <xf numFmtId="0" fontId="50" fillId="7" borderId="13" xfId="0" applyFont="1" applyFill="1" applyBorder="1" applyAlignment="1">
      <alignment vertical="center" wrapText="1"/>
    </xf>
    <xf numFmtId="1" fontId="51" fillId="0" borderId="13" xfId="13" applyNumberFormat="1" applyFont="1" applyFill="1" applyBorder="1" applyAlignment="1">
      <alignment horizontal="left" vertical="center" wrapText="1"/>
    </xf>
    <xf numFmtId="1" fontId="50" fillId="7" borderId="13" xfId="13" applyNumberFormat="1" applyFont="1" applyFill="1" applyBorder="1" applyAlignment="1">
      <alignment horizontal="left" vertical="center" wrapText="1"/>
    </xf>
    <xf numFmtId="0" fontId="50" fillId="0" borderId="13" xfId="0" applyFont="1" applyFill="1" applyBorder="1" applyAlignment="1">
      <alignment horizontal="justify" vertical="center" wrapText="1"/>
    </xf>
    <xf numFmtId="1" fontId="14" fillId="0" borderId="13" xfId="13" applyNumberFormat="1" applyFont="1" applyFill="1" applyBorder="1" applyAlignment="1">
      <alignment horizontal="center" vertical="center" wrapText="1"/>
    </xf>
    <xf numFmtId="0" fontId="14" fillId="0" borderId="17" xfId="0" applyFont="1" applyFill="1" applyBorder="1" applyAlignment="1">
      <alignment horizontal="left" vertical="top" wrapText="1"/>
    </xf>
    <xf numFmtId="0" fontId="14" fillId="0" borderId="13" xfId="0" applyFont="1" applyFill="1" applyBorder="1" applyAlignment="1">
      <alignment vertical="top" wrapText="1"/>
    </xf>
    <xf numFmtId="1" fontId="5" fillId="0" borderId="13" xfId="13" applyNumberFormat="1" applyFont="1" applyBorder="1" applyAlignment="1">
      <alignment horizontal="left" vertical="top"/>
    </xf>
    <xf numFmtId="0" fontId="70" fillId="0" borderId="13" xfId="0" applyFont="1" applyFill="1" applyBorder="1" applyAlignment="1">
      <alignment horizontal="left" vertical="top" wrapText="1"/>
    </xf>
    <xf numFmtId="0" fontId="71" fillId="0" borderId="13" xfId="0" applyFont="1" applyFill="1" applyBorder="1" applyAlignment="1">
      <alignment vertical="center" wrapText="1"/>
    </xf>
    <xf numFmtId="0" fontId="10" fillId="10" borderId="42" xfId="0" applyFont="1" applyFill="1" applyBorder="1" applyAlignment="1">
      <alignment horizontal="center" vertical="center"/>
    </xf>
    <xf numFmtId="0" fontId="10" fillId="10" borderId="43" xfId="0" applyFont="1" applyFill="1" applyBorder="1" applyAlignment="1">
      <alignment horizontal="center" vertical="center"/>
    </xf>
    <xf numFmtId="0" fontId="10" fillId="10" borderId="44" xfId="0" applyFont="1" applyFill="1" applyBorder="1" applyAlignment="1">
      <alignment horizontal="center" vertical="center"/>
    </xf>
    <xf numFmtId="9" fontId="14" fillId="0" borderId="14" xfId="5" applyFont="1" applyFill="1" applyBorder="1" applyAlignment="1">
      <alignment horizontal="center" vertical="center"/>
    </xf>
    <xf numFmtId="9" fontId="14" fillId="0" borderId="15" xfId="5" applyFont="1" applyFill="1" applyBorder="1" applyAlignment="1">
      <alignment horizontal="center" vertical="center"/>
    </xf>
    <xf numFmtId="9" fontId="14" fillId="0" borderId="17" xfId="5" applyFont="1" applyFill="1" applyBorder="1" applyAlignment="1">
      <alignment horizontal="center" vertical="center"/>
    </xf>
    <xf numFmtId="9" fontId="14" fillId="0" borderId="14" xfId="0" applyNumberFormat="1" applyFont="1" applyFill="1" applyBorder="1" applyAlignment="1">
      <alignment horizontal="center" vertical="center"/>
    </xf>
    <xf numFmtId="9" fontId="14" fillId="0" borderId="15" xfId="0" applyNumberFormat="1" applyFont="1" applyFill="1" applyBorder="1" applyAlignment="1">
      <alignment horizontal="center" vertical="center"/>
    </xf>
    <xf numFmtId="9" fontId="14" fillId="0" borderId="17" xfId="0" applyNumberFormat="1" applyFont="1" applyFill="1" applyBorder="1" applyAlignment="1">
      <alignment horizontal="center" vertical="center"/>
    </xf>
    <xf numFmtId="49" fontId="50" fillId="0" borderId="14" xfId="0" applyNumberFormat="1" applyFont="1" applyFill="1" applyBorder="1" applyAlignment="1">
      <alignment horizontal="justify" vertical="center" wrapText="1"/>
    </xf>
    <xf numFmtId="49" fontId="50" fillId="0" borderId="15" xfId="0" applyNumberFormat="1" applyFont="1" applyFill="1" applyBorder="1" applyAlignment="1">
      <alignment horizontal="justify" vertical="center"/>
    </xf>
    <xf numFmtId="49" fontId="50" fillId="0" borderId="17" xfId="0" applyNumberFormat="1" applyFont="1" applyFill="1" applyBorder="1" applyAlignment="1">
      <alignment horizontal="justify" vertical="center"/>
    </xf>
    <xf numFmtId="0" fontId="14" fillId="0" borderId="14" xfId="0" applyFont="1" applyFill="1" applyBorder="1" applyAlignment="1">
      <alignment horizontal="justify" vertical="top" wrapText="1"/>
    </xf>
    <xf numFmtId="0" fontId="14" fillId="0" borderId="15" xfId="0" applyFont="1" applyFill="1" applyBorder="1" applyAlignment="1">
      <alignment horizontal="justify" vertical="top" wrapText="1"/>
    </xf>
    <xf numFmtId="0" fontId="14" fillId="0" borderId="17" xfId="0" applyFont="1" applyFill="1" applyBorder="1" applyAlignment="1">
      <alignment horizontal="justify" vertical="top" wrapText="1"/>
    </xf>
    <xf numFmtId="0" fontId="49" fillId="5" borderId="13" xfId="6" applyFont="1" applyFill="1" applyBorder="1" applyAlignment="1">
      <alignment horizontal="left" vertical="center" wrapText="1"/>
    </xf>
    <xf numFmtId="0" fontId="44" fillId="9" borderId="13"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34" fillId="0" borderId="8" xfId="0" applyFont="1" applyBorder="1"/>
    <xf numFmtId="0" fontId="51" fillId="0" borderId="13" xfId="0" applyFont="1" applyFill="1" applyBorder="1" applyAlignment="1">
      <alignment horizontal="left" vertical="center" wrapText="1"/>
    </xf>
    <xf numFmtId="0" fontId="14" fillId="0" borderId="14" xfId="0" applyFont="1" applyFill="1" applyBorder="1" applyAlignment="1">
      <alignment horizontal="center" vertical="center"/>
    </xf>
    <xf numFmtId="0" fontId="14" fillId="0" borderId="17" xfId="0" applyFont="1" applyFill="1" applyBorder="1" applyAlignment="1">
      <alignment horizontal="center" vertical="center"/>
    </xf>
    <xf numFmtId="168" fontId="14" fillId="0" borderId="14" xfId="0" applyNumberFormat="1" applyFont="1" applyFill="1" applyBorder="1" applyAlignment="1">
      <alignment horizontal="center" vertical="center" wrapText="1"/>
    </xf>
    <xf numFmtId="168" fontId="14" fillId="0" borderId="17" xfId="0" applyNumberFormat="1"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7" xfId="0" applyFont="1" applyFill="1" applyBorder="1" applyAlignment="1">
      <alignment horizontal="center" vertical="center" wrapText="1"/>
    </xf>
    <xf numFmtId="169" fontId="14" fillId="0" borderId="14" xfId="0" applyNumberFormat="1" applyFont="1" applyFill="1" applyBorder="1" applyAlignment="1">
      <alignment horizontal="center" vertical="center"/>
    </xf>
    <xf numFmtId="169" fontId="14" fillId="0" borderId="17" xfId="0" applyNumberFormat="1" applyFont="1" applyFill="1" applyBorder="1" applyAlignment="1">
      <alignment horizontal="center" vertical="center"/>
    </xf>
    <xf numFmtId="0" fontId="33" fillId="3" borderId="2" xfId="0" applyFont="1" applyFill="1" applyBorder="1" applyAlignment="1">
      <alignment horizontal="center" vertical="center" wrapText="1"/>
    </xf>
    <xf numFmtId="0" fontId="34" fillId="0" borderId="4" xfId="0" applyFont="1" applyBorder="1"/>
    <xf numFmtId="0" fontId="34" fillId="0" borderId="3" xfId="0" applyFont="1" applyBorder="1"/>
    <xf numFmtId="0" fontId="33" fillId="3" borderId="2" xfId="0" applyFont="1" applyFill="1" applyBorder="1" applyAlignment="1">
      <alignment horizontal="center" vertical="center"/>
    </xf>
    <xf numFmtId="49" fontId="50" fillId="0" borderId="14" xfId="0" applyNumberFormat="1" applyFont="1" applyFill="1" applyBorder="1" applyAlignment="1">
      <alignment horizontal="justify" vertical="center"/>
    </xf>
    <xf numFmtId="0" fontId="42" fillId="0" borderId="14" xfId="0" applyFont="1" applyFill="1" applyBorder="1" applyAlignment="1">
      <alignment horizontal="center" vertical="center"/>
    </xf>
    <xf numFmtId="0" fontId="42" fillId="0" borderId="17" xfId="0" applyFont="1" applyFill="1" applyBorder="1" applyAlignment="1">
      <alignment horizontal="center" vertical="center"/>
    </xf>
    <xf numFmtId="0" fontId="50" fillId="0" borderId="13" xfId="0" applyFont="1" applyFill="1" applyBorder="1" applyAlignment="1">
      <alignment horizontal="justify" vertical="center" wrapText="1"/>
    </xf>
    <xf numFmtId="9" fontId="14" fillId="0" borderId="5" xfId="2" applyNumberFormat="1" applyFont="1" applyFill="1" applyBorder="1" applyAlignment="1">
      <alignment horizontal="center" vertical="center" wrapText="1"/>
    </xf>
    <xf numFmtId="9" fontId="14" fillId="0" borderId="12" xfId="2" applyNumberFormat="1" applyFont="1" applyFill="1" applyBorder="1" applyAlignment="1">
      <alignment horizontal="center" vertical="center" wrapText="1"/>
    </xf>
    <xf numFmtId="9" fontId="14" fillId="0" borderId="8" xfId="2" applyNumberFormat="1" applyFont="1" applyFill="1" applyBorder="1" applyAlignment="1">
      <alignment horizontal="center" vertical="center" wrapText="1"/>
    </xf>
    <xf numFmtId="9" fontId="14" fillId="0" borderId="25" xfId="2" applyNumberFormat="1" applyFont="1" applyFill="1" applyBorder="1" applyAlignment="1">
      <alignment horizontal="center" vertical="center" wrapText="1"/>
    </xf>
    <xf numFmtId="9" fontId="14" fillId="0" borderId="10" xfId="2" applyNumberFormat="1" applyFont="1" applyFill="1" applyBorder="1" applyAlignment="1">
      <alignment horizontal="center" vertical="center" wrapText="1"/>
    </xf>
    <xf numFmtId="168" fontId="34" fillId="0" borderId="14" xfId="0" applyNumberFormat="1" applyFont="1" applyFill="1" applyBorder="1" applyAlignment="1">
      <alignment horizontal="center" vertical="center" wrapText="1"/>
    </xf>
    <xf numFmtId="168" fontId="34" fillId="0" borderId="17" xfId="0" applyNumberFormat="1" applyFont="1" applyFill="1" applyBorder="1" applyAlignment="1">
      <alignment horizontal="center" vertical="center" wrapText="1"/>
    </xf>
    <xf numFmtId="39" fontId="14" fillId="0" borderId="14" xfId="1" applyNumberFormat="1" applyFont="1" applyFill="1" applyBorder="1" applyAlignment="1">
      <alignment horizontal="center" vertical="center"/>
    </xf>
    <xf numFmtId="39" fontId="14" fillId="0" borderId="17" xfId="1" applyNumberFormat="1" applyFont="1" applyFill="1" applyBorder="1" applyAlignment="1">
      <alignment horizontal="center" vertical="center"/>
    </xf>
    <xf numFmtId="0" fontId="14" fillId="0" borderId="14" xfId="0" applyFont="1" applyFill="1" applyBorder="1" applyAlignment="1">
      <alignment horizontal="justify" vertical="center" wrapText="1"/>
    </xf>
    <xf numFmtId="0" fontId="14" fillId="0" borderId="17" xfId="0" applyFont="1" applyFill="1" applyBorder="1" applyAlignment="1">
      <alignment horizontal="justify" vertical="center" wrapText="1"/>
    </xf>
    <xf numFmtId="0" fontId="32" fillId="7" borderId="0" xfId="0" applyFont="1" applyFill="1" applyBorder="1" applyAlignment="1">
      <alignment horizontal="center" vertical="center" wrapText="1"/>
    </xf>
    <xf numFmtId="0" fontId="34" fillId="2" borderId="0" xfId="0" applyFont="1" applyFill="1" applyBorder="1" applyAlignment="1">
      <alignment horizontal="left" vertical="center" wrapText="1"/>
    </xf>
    <xf numFmtId="0" fontId="30" fillId="0" borderId="0" xfId="0" applyFont="1" applyBorder="1"/>
    <xf numFmtId="0" fontId="33" fillId="2" borderId="0" xfId="0" applyFont="1" applyFill="1" applyBorder="1" applyAlignment="1">
      <alignment horizontal="left" vertical="center" wrapText="1"/>
    </xf>
    <xf numFmtId="0" fontId="35" fillId="2" borderId="0" xfId="0" applyFont="1" applyFill="1" applyBorder="1" applyAlignment="1">
      <alignment horizontal="right" vertical="center" wrapText="1"/>
    </xf>
    <xf numFmtId="0" fontId="30" fillId="0" borderId="0" xfId="0" applyFont="1" applyBorder="1" applyAlignment="1">
      <alignment horizontal="right"/>
    </xf>
    <xf numFmtId="168" fontId="14" fillId="0" borderId="5" xfId="0" applyNumberFormat="1" applyFont="1" applyFill="1" applyBorder="1" applyAlignment="1">
      <alignment horizontal="center" vertical="center" wrapText="1"/>
    </xf>
    <xf numFmtId="168" fontId="14" fillId="0" borderId="12" xfId="0" applyNumberFormat="1" applyFont="1" applyFill="1" applyBorder="1" applyAlignment="1">
      <alignment horizontal="center" vertical="center" wrapText="1"/>
    </xf>
    <xf numFmtId="168" fontId="14" fillId="0" borderId="8" xfId="0" applyNumberFormat="1" applyFont="1" applyFill="1" applyBorder="1" applyAlignment="1">
      <alignment horizontal="center" vertical="center" wrapText="1"/>
    </xf>
    <xf numFmtId="9" fontId="34" fillId="0" borderId="14" xfId="5" applyFont="1" applyFill="1" applyBorder="1" applyAlignment="1">
      <alignment horizontal="center" vertical="center"/>
    </xf>
    <xf numFmtId="9" fontId="34" fillId="0" borderId="17" xfId="5" applyFont="1" applyFill="1" applyBorder="1" applyAlignment="1">
      <alignment horizontal="center" vertical="center"/>
    </xf>
    <xf numFmtId="0" fontId="33" fillId="3" borderId="6" xfId="0" applyFont="1" applyFill="1" applyBorder="1" applyAlignment="1">
      <alignment horizontal="center" vertical="center" wrapText="1"/>
    </xf>
    <xf numFmtId="0" fontId="34" fillId="0" borderId="7" xfId="0" applyFont="1" applyBorder="1"/>
    <xf numFmtId="0" fontId="34" fillId="0" borderId="10" xfId="0" applyFont="1" applyBorder="1"/>
    <xf numFmtId="0" fontId="34" fillId="0" borderId="11" xfId="0" applyFont="1" applyBorder="1"/>
    <xf numFmtId="0" fontId="14" fillId="0" borderId="13" xfId="0" applyFont="1" applyFill="1" applyBorder="1" applyAlignment="1">
      <alignment horizontal="center" vertical="center" wrapText="1"/>
    </xf>
    <xf numFmtId="10" fontId="14" fillId="0" borderId="5" xfId="0" applyNumberFormat="1" applyFont="1" applyFill="1" applyBorder="1" applyAlignment="1">
      <alignment horizontal="center" vertical="center"/>
    </xf>
    <xf numFmtId="10" fontId="14" fillId="0" borderId="12" xfId="0" applyNumberFormat="1" applyFont="1" applyFill="1" applyBorder="1" applyAlignment="1">
      <alignment horizontal="center" vertical="center"/>
    </xf>
    <xf numFmtId="10" fontId="14" fillId="0" borderId="8" xfId="0" applyNumberFormat="1" applyFont="1" applyFill="1" applyBorder="1" applyAlignment="1">
      <alignment horizontal="center" vertical="center"/>
    </xf>
    <xf numFmtId="0" fontId="14" fillId="0" borderId="5"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xf numFmtId="0" fontId="14" fillId="0" borderId="3" xfId="0" applyFont="1" applyFill="1" applyBorder="1" applyAlignment="1">
      <alignment horizontal="center" vertical="center" wrapText="1"/>
    </xf>
    <xf numFmtId="0" fontId="33" fillId="3" borderId="5" xfId="0" applyFont="1" applyFill="1" applyBorder="1" applyAlignment="1">
      <alignment horizontal="center" vertical="center"/>
    </xf>
    <xf numFmtId="0" fontId="34" fillId="0" borderId="14" xfId="0" applyFont="1" applyFill="1" applyBorder="1" applyAlignment="1">
      <alignment horizontal="center" vertical="center"/>
    </xf>
    <xf numFmtId="0" fontId="34" fillId="0" borderId="17"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14"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34" fillId="0" borderId="14" xfId="0" applyFont="1" applyFill="1" applyBorder="1" applyAlignment="1">
      <alignment horizontal="left" vertical="center" wrapText="1"/>
    </xf>
    <xf numFmtId="0" fontId="34" fillId="0" borderId="17" xfId="0" applyFont="1" applyFill="1" applyBorder="1" applyAlignment="1">
      <alignment horizontal="left" vertical="center" wrapText="1"/>
    </xf>
    <xf numFmtId="0" fontId="14" fillId="0" borderId="13" xfId="0" applyFont="1" applyFill="1" applyBorder="1" applyAlignment="1">
      <alignment horizontal="center" vertical="center"/>
    </xf>
    <xf numFmtId="0" fontId="14" fillId="0" borderId="14"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0" borderId="17" xfId="0" applyFont="1" applyFill="1" applyBorder="1" applyAlignment="1">
      <alignment horizontal="left" vertical="center" wrapText="1"/>
    </xf>
    <xf numFmtId="9" fontId="14" fillId="0" borderId="13" xfId="5" applyFont="1" applyFill="1" applyBorder="1" applyAlignment="1">
      <alignment horizontal="center" vertical="center"/>
    </xf>
    <xf numFmtId="0" fontId="14" fillId="0" borderId="13" xfId="0" applyFont="1" applyFill="1" applyBorder="1" applyAlignment="1">
      <alignment horizontal="left" vertical="center" wrapText="1"/>
    </xf>
    <xf numFmtId="0" fontId="14" fillId="0" borderId="33" xfId="0" applyFont="1" applyFill="1" applyBorder="1" applyAlignment="1">
      <alignment horizontal="center" vertical="center" wrapText="1"/>
    </xf>
    <xf numFmtId="0" fontId="14" fillId="0" borderId="16" xfId="0" applyFont="1" applyFill="1" applyBorder="1" applyAlignment="1">
      <alignment horizontal="center" vertical="center" wrapText="1"/>
    </xf>
    <xf numFmtId="9" fontId="34" fillId="0" borderId="13" xfId="5" applyFont="1" applyFill="1" applyBorder="1" applyAlignment="1">
      <alignment horizontal="center" vertical="center"/>
    </xf>
    <xf numFmtId="10" fontId="14" fillId="0" borderId="14" xfId="0" applyNumberFormat="1" applyFont="1" applyFill="1" applyBorder="1" applyAlignment="1">
      <alignment horizontal="center" vertical="center"/>
    </xf>
    <xf numFmtId="10" fontId="14" fillId="0" borderId="15" xfId="0" applyNumberFormat="1" applyFont="1" applyFill="1" applyBorder="1" applyAlignment="1">
      <alignment horizontal="center" vertical="center"/>
    </xf>
    <xf numFmtId="10" fontId="14" fillId="0" borderId="17" xfId="0" applyNumberFormat="1" applyFont="1" applyFill="1" applyBorder="1" applyAlignment="1">
      <alignment horizontal="center" vertical="center"/>
    </xf>
    <xf numFmtId="168" fontId="14" fillId="0" borderId="15" xfId="0" applyNumberFormat="1"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4" xfId="0" applyNumberFormat="1" applyFont="1" applyFill="1" applyBorder="1" applyAlignment="1">
      <alignment horizontal="center" vertical="center" wrapText="1"/>
    </xf>
    <xf numFmtId="0" fontId="14" fillId="0" borderId="15" xfId="0" applyNumberFormat="1" applyFont="1" applyFill="1" applyBorder="1" applyAlignment="1">
      <alignment horizontal="center" vertical="center" wrapText="1"/>
    </xf>
    <xf numFmtId="0" fontId="14" fillId="0" borderId="17" xfId="0" applyNumberFormat="1" applyFont="1" applyFill="1" applyBorder="1" applyAlignment="1">
      <alignment horizontal="center" vertical="center" wrapText="1"/>
    </xf>
    <xf numFmtId="169" fontId="14" fillId="0" borderId="14" xfId="0" applyNumberFormat="1" applyFont="1" applyFill="1" applyBorder="1" applyAlignment="1">
      <alignment horizontal="center" vertical="center" wrapText="1"/>
    </xf>
    <xf numFmtId="169" fontId="14" fillId="0" borderId="17" xfId="0" applyNumberFormat="1" applyFont="1" applyFill="1" applyBorder="1" applyAlignment="1">
      <alignment horizontal="center" vertical="center" wrapText="1"/>
    </xf>
    <xf numFmtId="9" fontId="14" fillId="0" borderId="13" xfId="0" applyNumberFormat="1" applyFont="1" applyFill="1" applyBorder="1" applyAlignment="1">
      <alignment horizontal="center" vertical="center"/>
    </xf>
    <xf numFmtId="0" fontId="51" fillId="0" borderId="14" xfId="0" applyFont="1" applyFill="1" applyBorder="1" applyAlignment="1">
      <alignment horizontal="center" vertical="center" wrapText="1" readingOrder="1"/>
    </xf>
    <xf numFmtId="0" fontId="51" fillId="0" borderId="17" xfId="0" applyFont="1" applyFill="1" applyBorder="1" applyAlignment="1">
      <alignment horizontal="center" vertical="center" wrapText="1" readingOrder="1"/>
    </xf>
    <xf numFmtId="0" fontId="51" fillId="0" borderId="15" xfId="0" applyFont="1" applyFill="1" applyBorder="1" applyAlignment="1">
      <alignment horizontal="center" vertical="center" wrapText="1" readingOrder="1"/>
    </xf>
    <xf numFmtId="0" fontId="14" fillId="0" borderId="34" xfId="0" applyFont="1" applyFill="1" applyBorder="1" applyAlignment="1">
      <alignment horizontal="center" vertical="center" wrapText="1"/>
    </xf>
    <xf numFmtId="0" fontId="14" fillId="0" borderId="35" xfId="0" applyFont="1" applyFill="1" applyBorder="1" applyAlignment="1">
      <alignment horizontal="center" vertical="center" wrapText="1"/>
    </xf>
    <xf numFmtId="9" fontId="14" fillId="0" borderId="14" xfId="5" applyFont="1" applyFill="1" applyBorder="1" applyAlignment="1">
      <alignment horizontal="center" vertical="center" wrapText="1"/>
    </xf>
    <xf numFmtId="9" fontId="14" fillId="0" borderId="15" xfId="5" applyFont="1" applyFill="1" applyBorder="1" applyAlignment="1">
      <alignment horizontal="center" vertical="center" wrapText="1"/>
    </xf>
    <xf numFmtId="9" fontId="14" fillId="0" borderId="17" xfId="5" applyFont="1" applyFill="1" applyBorder="1" applyAlignment="1">
      <alignment horizontal="center" vertical="center" wrapText="1"/>
    </xf>
    <xf numFmtId="0" fontId="14" fillId="0" borderId="24" xfId="0" applyFont="1" applyFill="1" applyBorder="1" applyAlignment="1">
      <alignment horizontal="center" vertical="center" wrapText="1"/>
    </xf>
    <xf numFmtId="9" fontId="14" fillId="0" borderId="5" xfId="3" applyNumberFormat="1" applyFont="1" applyFill="1" applyBorder="1" applyAlignment="1">
      <alignment horizontal="center" vertical="center" wrapText="1"/>
    </xf>
    <xf numFmtId="9" fontId="14" fillId="0" borderId="12" xfId="3" applyNumberFormat="1" applyFont="1" applyFill="1" applyBorder="1" applyAlignment="1">
      <alignment horizontal="center" vertical="center" wrapText="1"/>
    </xf>
    <xf numFmtId="9" fontId="14" fillId="0" borderId="8" xfId="3" applyNumberFormat="1" applyFont="1" applyFill="1" applyBorder="1" applyAlignment="1">
      <alignment horizontal="center" vertical="center" wrapText="1"/>
    </xf>
    <xf numFmtId="0" fontId="14" fillId="0" borderId="38"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40" xfId="0" applyFont="1" applyFill="1" applyBorder="1" applyAlignment="1">
      <alignment horizontal="center" vertical="center" wrapText="1"/>
    </xf>
    <xf numFmtId="1" fontId="14" fillId="0" borderId="14" xfId="0" applyNumberFormat="1" applyFont="1" applyFill="1" applyBorder="1" applyAlignment="1">
      <alignment horizontal="center" vertical="center" wrapText="1"/>
    </xf>
    <xf numFmtId="1" fontId="14" fillId="0" borderId="17" xfId="0" applyNumberFormat="1" applyFont="1" applyFill="1" applyBorder="1" applyAlignment="1">
      <alignment horizontal="center" vertical="center" wrapText="1"/>
    </xf>
    <xf numFmtId="165" fontId="14" fillId="0" borderId="13" xfId="4" applyFont="1" applyFill="1" applyBorder="1" applyAlignment="1">
      <alignment horizontal="center" vertical="center" wrapText="1"/>
    </xf>
    <xf numFmtId="169" fontId="14" fillId="0" borderId="15" xfId="0" applyNumberFormat="1" applyFont="1" applyFill="1" applyBorder="1" applyAlignment="1">
      <alignment horizontal="center" vertical="center" wrapText="1"/>
    </xf>
    <xf numFmtId="9" fontId="14" fillId="0" borderId="14" xfId="0" applyNumberFormat="1" applyFont="1" applyFill="1" applyBorder="1" applyAlignment="1">
      <alignment horizontal="center" vertical="center" wrapText="1"/>
    </xf>
    <xf numFmtId="9" fontId="14" fillId="0" borderId="15" xfId="0" applyNumberFormat="1" applyFont="1" applyFill="1" applyBorder="1" applyAlignment="1">
      <alignment horizontal="center" vertical="center" wrapText="1"/>
    </xf>
    <xf numFmtId="9" fontId="14" fillId="0" borderId="17" xfId="0" applyNumberFormat="1" applyFont="1" applyFill="1" applyBorder="1" applyAlignment="1">
      <alignment horizontal="center" vertical="center" wrapText="1"/>
    </xf>
    <xf numFmtId="0" fontId="31" fillId="7" borderId="33" xfId="0" applyFont="1" applyFill="1" applyBorder="1" applyAlignment="1">
      <alignment horizontal="center"/>
    </xf>
    <xf numFmtId="0" fontId="31" fillId="7" borderId="16" xfId="0" applyFont="1" applyFill="1" applyBorder="1" applyAlignment="1">
      <alignment horizontal="center"/>
    </xf>
    <xf numFmtId="0" fontId="35" fillId="2" borderId="0" xfId="0" applyFont="1" applyFill="1" applyBorder="1" applyAlignment="1">
      <alignment horizontal="right" vertical="top" wrapText="1"/>
    </xf>
    <xf numFmtId="165" fontId="34" fillId="0" borderId="0" xfId="4" applyFont="1" applyFill="1" applyBorder="1" applyAlignment="1">
      <alignment horizontal="center" vertical="center" wrapText="1"/>
    </xf>
    <xf numFmtId="37" fontId="14" fillId="0" borderId="5" xfId="1" applyNumberFormat="1" applyFont="1" applyFill="1" applyBorder="1" applyAlignment="1">
      <alignment horizontal="center" vertical="center" wrapText="1"/>
    </xf>
    <xf numFmtId="37" fontId="14" fillId="0" borderId="12" xfId="1" applyNumberFormat="1" applyFont="1" applyFill="1" applyBorder="1" applyAlignment="1">
      <alignment horizontal="center" vertical="center" wrapText="1"/>
    </xf>
    <xf numFmtId="0" fontId="14" fillId="0" borderId="13" xfId="0" applyNumberFormat="1" applyFont="1" applyFill="1" applyBorder="1" applyAlignment="1">
      <alignment horizontal="center" vertical="center" wrapText="1"/>
    </xf>
    <xf numFmtId="0" fontId="47" fillId="5" borderId="13" xfId="6" applyFont="1" applyFill="1" applyBorder="1" applyAlignment="1">
      <alignment horizontal="left" vertical="center" wrapText="1"/>
    </xf>
    <xf numFmtId="0" fontId="45" fillId="6" borderId="47" xfId="6" applyFont="1" applyFill="1" applyBorder="1" applyAlignment="1">
      <alignment horizontal="left" vertical="center" wrapText="1"/>
    </xf>
    <xf numFmtId="0" fontId="45" fillId="6" borderId="0" xfId="6" applyFont="1" applyFill="1" applyBorder="1" applyAlignment="1">
      <alignment horizontal="left" vertical="center" wrapText="1"/>
    </xf>
    <xf numFmtId="9" fontId="34" fillId="0" borderId="13" xfId="0" applyNumberFormat="1" applyFont="1" applyFill="1" applyBorder="1" applyAlignment="1">
      <alignment horizontal="center" vertical="center"/>
    </xf>
    <xf numFmtId="10" fontId="34" fillId="0" borderId="14" xfId="0" applyNumberFormat="1" applyFont="1" applyFill="1" applyBorder="1" applyAlignment="1">
      <alignment horizontal="center" vertical="center"/>
    </xf>
    <xf numFmtId="10" fontId="34" fillId="0" borderId="17" xfId="0" applyNumberFormat="1" applyFont="1" applyFill="1" applyBorder="1" applyAlignment="1">
      <alignment horizontal="center" vertical="center"/>
    </xf>
    <xf numFmtId="0" fontId="34" fillId="0" borderId="17" xfId="0" applyFont="1" applyFill="1" applyBorder="1" applyAlignment="1">
      <alignment horizontal="center" vertical="center" wrapText="1"/>
    </xf>
    <xf numFmtId="10" fontId="34" fillId="0" borderId="15" xfId="0" applyNumberFormat="1" applyFont="1" applyFill="1" applyBorder="1" applyAlignment="1">
      <alignment horizontal="center" vertical="center"/>
    </xf>
    <xf numFmtId="0" fontId="33" fillId="2" borderId="33" xfId="0" applyFont="1" applyFill="1" applyBorder="1" applyAlignment="1">
      <alignment horizontal="center" vertical="center" wrapText="1"/>
    </xf>
    <xf numFmtId="0" fontId="33" fillId="2" borderId="41" xfId="0" applyFont="1" applyFill="1" applyBorder="1" applyAlignment="1">
      <alignment horizontal="center" vertical="center" wrapText="1"/>
    </xf>
    <xf numFmtId="0" fontId="33" fillId="2" borderId="16" xfId="0" applyFont="1" applyFill="1" applyBorder="1" applyAlignment="1">
      <alignment horizontal="center" vertical="center" wrapText="1"/>
    </xf>
    <xf numFmtId="14" fontId="14" fillId="0" borderId="14" xfId="0" applyNumberFormat="1" applyFont="1" applyFill="1" applyBorder="1" applyAlignment="1">
      <alignment horizontal="center" vertical="center"/>
    </xf>
    <xf numFmtId="14" fontId="14" fillId="0" borderId="17" xfId="0" applyNumberFormat="1" applyFont="1" applyFill="1" applyBorder="1" applyAlignment="1">
      <alignment horizontal="center" vertical="center"/>
    </xf>
    <xf numFmtId="0" fontId="34" fillId="0" borderId="13" xfId="0" applyFont="1" applyFill="1" applyBorder="1" applyAlignment="1">
      <alignment horizontal="left" vertical="center" wrapText="1"/>
    </xf>
    <xf numFmtId="0" fontId="14" fillId="0" borderId="15" xfId="0" applyFont="1" applyFill="1" applyBorder="1" applyAlignment="1">
      <alignment horizontal="justify" vertical="center" wrapText="1"/>
    </xf>
    <xf numFmtId="0" fontId="6" fillId="3" borderId="5" xfId="0" applyFont="1" applyFill="1" applyBorder="1" applyAlignment="1">
      <alignment horizontal="center" vertical="center" wrapText="1"/>
    </xf>
    <xf numFmtId="0" fontId="5" fillId="0" borderId="12" xfId="0" applyFont="1" applyBorder="1"/>
    <xf numFmtId="0" fontId="6" fillId="3" borderId="2" xfId="0" applyFont="1" applyFill="1" applyBorder="1" applyAlignment="1">
      <alignment horizontal="center" vertical="center"/>
    </xf>
    <xf numFmtId="0" fontId="5" fillId="0" borderId="3" xfId="0" applyFont="1" applyBorder="1"/>
    <xf numFmtId="0" fontId="14" fillId="0" borderId="13" xfId="0" applyFont="1" applyFill="1" applyBorder="1" applyAlignment="1">
      <alignment horizontal="center" vertical="top" wrapText="1"/>
    </xf>
    <xf numFmtId="165" fontId="14" fillId="7" borderId="13" xfId="4" applyFont="1" applyFill="1" applyBorder="1" applyAlignment="1">
      <alignment horizontal="center" vertical="top" wrapText="1"/>
    </xf>
    <xf numFmtId="168" fontId="14" fillId="7" borderId="13" xfId="0" applyNumberFormat="1" applyFont="1" applyFill="1" applyBorder="1" applyAlignment="1">
      <alignment horizontal="center" vertical="center" wrapText="1"/>
    </xf>
    <xf numFmtId="165" fontId="14" fillId="7" borderId="13" xfId="4" applyFont="1" applyFill="1" applyBorder="1" applyAlignment="1">
      <alignment horizontal="center" vertical="center" wrapText="1"/>
    </xf>
    <xf numFmtId="168" fontId="14" fillId="7" borderId="13" xfId="0" applyNumberFormat="1" applyFont="1" applyFill="1" applyBorder="1" applyAlignment="1">
      <alignment horizontal="center" vertical="top" wrapText="1"/>
    </xf>
    <xf numFmtId="165" fontId="14" fillId="7" borderId="14" xfId="4" applyFont="1" applyFill="1" applyBorder="1" applyAlignment="1">
      <alignment horizontal="center" vertical="center" wrapText="1"/>
    </xf>
    <xf numFmtId="165" fontId="14" fillId="7" borderId="15" xfId="4" applyFont="1" applyFill="1" applyBorder="1" applyAlignment="1">
      <alignment horizontal="center" vertical="center" wrapText="1"/>
    </xf>
    <xf numFmtId="165" fontId="14" fillId="7" borderId="17" xfId="4" applyFont="1" applyFill="1" applyBorder="1" applyAlignment="1">
      <alignment horizontal="center" vertical="center" wrapText="1"/>
    </xf>
    <xf numFmtId="0" fontId="14" fillId="0" borderId="15" xfId="0" applyFont="1" applyFill="1" applyBorder="1" applyAlignment="1">
      <alignment horizontal="left" vertical="top" wrapText="1"/>
    </xf>
    <xf numFmtId="0" fontId="50" fillId="0" borderId="17" xfId="0" applyFont="1" applyFill="1" applyBorder="1" applyAlignment="1">
      <alignment horizontal="left" vertical="top" wrapText="1"/>
    </xf>
    <xf numFmtId="49" fontId="20" fillId="6" borderId="32" xfId="6" applyNumberFormat="1" applyFont="1" applyFill="1" applyBorder="1" applyAlignment="1">
      <alignment horizontal="left" vertical="center" wrapText="1"/>
    </xf>
    <xf numFmtId="49" fontId="20" fillId="6" borderId="0" xfId="6" applyNumberFormat="1" applyFont="1" applyFill="1" applyBorder="1" applyAlignment="1">
      <alignment horizontal="left" vertical="center" wrapText="1"/>
    </xf>
    <xf numFmtId="1" fontId="14" fillId="0" borderId="14" xfId="13" applyNumberFormat="1" applyFont="1" applyBorder="1" applyAlignment="1">
      <alignment horizontal="left" vertical="center" wrapText="1"/>
    </xf>
    <xf numFmtId="1" fontId="14" fillId="0" borderId="15" xfId="13" applyNumberFormat="1" applyFont="1" applyBorder="1" applyAlignment="1">
      <alignment horizontal="left" vertical="center" wrapText="1"/>
    </xf>
    <xf numFmtId="1" fontId="14" fillId="0" borderId="17" xfId="13" applyNumberFormat="1" applyFont="1" applyBorder="1" applyAlignment="1">
      <alignment horizontal="left" vertical="center" wrapText="1"/>
    </xf>
    <xf numFmtId="0" fontId="46" fillId="9" borderId="13" xfId="0" applyFont="1" applyFill="1" applyBorder="1" applyAlignment="1">
      <alignment horizontal="center" vertical="center" wrapText="1"/>
    </xf>
    <xf numFmtId="14" fontId="14" fillId="0" borderId="14" xfId="0" applyNumberFormat="1" applyFont="1" applyFill="1" applyBorder="1" applyAlignment="1">
      <alignment horizontal="justify" vertical="center" wrapText="1"/>
    </xf>
    <xf numFmtId="14" fontId="14" fillId="0" borderId="15" xfId="0" applyNumberFormat="1" applyFont="1" applyFill="1" applyBorder="1" applyAlignment="1">
      <alignment horizontal="justify" vertical="center" wrapText="1"/>
    </xf>
    <xf numFmtId="14" fontId="14" fillId="0" borderId="17" xfId="0" applyNumberFormat="1" applyFont="1" applyFill="1" applyBorder="1" applyAlignment="1">
      <alignment horizontal="justify" vertical="center" wrapText="1"/>
    </xf>
    <xf numFmtId="0" fontId="5" fillId="0" borderId="4" xfId="0" applyFont="1" applyBorder="1"/>
    <xf numFmtId="0" fontId="5" fillId="0" borderId="8" xfId="0" applyFont="1" applyBorder="1"/>
    <xf numFmtId="0" fontId="6" fillId="3" borderId="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5" fillId="0" borderId="7" xfId="0" applyFont="1" applyBorder="1"/>
    <xf numFmtId="0" fontId="5" fillId="0" borderId="10" xfId="0" applyFont="1" applyBorder="1"/>
    <xf numFmtId="0" fontId="5" fillId="0" borderId="11" xfId="0" applyFont="1" applyBorder="1"/>
    <xf numFmtId="0" fontId="7" fillId="0" borderId="14" xfId="0" applyFont="1" applyBorder="1" applyAlignment="1">
      <alignment horizontal="center" vertical="center"/>
    </xf>
    <xf numFmtId="0" fontId="7" fillId="0" borderId="17" xfId="0" applyFont="1" applyBorder="1" applyAlignment="1">
      <alignment horizontal="center" vertical="center"/>
    </xf>
    <xf numFmtId="9" fontId="7" fillId="0" borderId="14" xfId="5" applyFont="1" applyBorder="1" applyAlignment="1">
      <alignment horizontal="center" vertical="center"/>
    </xf>
    <xf numFmtId="9" fontId="7" fillId="0" borderId="15" xfId="5" applyFont="1" applyBorder="1" applyAlignment="1">
      <alignment horizontal="center" vertical="center"/>
    </xf>
    <xf numFmtId="9" fontId="7" fillId="0" borderId="17" xfId="5" applyFont="1" applyBorder="1" applyAlignment="1">
      <alignment horizontal="center" vertical="center"/>
    </xf>
    <xf numFmtId="39" fontId="7" fillId="0" borderId="14" xfId="1" applyNumberFormat="1" applyFont="1" applyBorder="1" applyAlignment="1">
      <alignment horizontal="center" vertical="center"/>
    </xf>
    <xf numFmtId="39" fontId="7" fillId="0" borderId="15" xfId="1" applyNumberFormat="1" applyFont="1" applyBorder="1" applyAlignment="1">
      <alignment horizontal="center" vertical="center"/>
    </xf>
    <xf numFmtId="39" fontId="7" fillId="0" borderId="17" xfId="1" applyNumberFormat="1" applyFont="1" applyBorder="1" applyAlignment="1">
      <alignment horizontal="center" vertical="center"/>
    </xf>
    <xf numFmtId="2" fontId="7" fillId="0" borderId="14" xfId="0" applyNumberFormat="1" applyFont="1" applyFill="1" applyBorder="1" applyAlignment="1">
      <alignment horizontal="center" vertical="center"/>
    </xf>
    <xf numFmtId="2" fontId="7" fillId="0" borderId="15" xfId="0" applyNumberFormat="1" applyFont="1" applyFill="1" applyBorder="1" applyAlignment="1">
      <alignment horizontal="center" vertical="center"/>
    </xf>
    <xf numFmtId="2" fontId="7" fillId="0" borderId="17" xfId="0" applyNumberFormat="1" applyFont="1" applyFill="1" applyBorder="1" applyAlignment="1">
      <alignment horizontal="center" vertical="center"/>
    </xf>
    <xf numFmtId="0" fontId="7" fillId="2" borderId="0" xfId="0" applyFont="1" applyFill="1" applyBorder="1" applyAlignment="1">
      <alignment horizontal="left" vertical="center" wrapText="1"/>
    </xf>
    <xf numFmtId="0" fontId="5" fillId="0" borderId="0" xfId="0" applyFont="1" applyBorder="1"/>
    <xf numFmtId="0" fontId="6" fillId="2" borderId="0" xfId="0" applyFont="1" applyFill="1" applyBorder="1" applyAlignment="1">
      <alignment horizontal="left" vertical="center" wrapText="1"/>
    </xf>
    <xf numFmtId="0" fontId="13" fillId="2" borderId="0" xfId="0" applyFont="1" applyFill="1" applyBorder="1" applyAlignment="1">
      <alignment horizontal="right" vertical="top" wrapText="1"/>
    </xf>
    <xf numFmtId="166" fontId="7" fillId="0" borderId="5" xfId="1" applyFont="1" applyFill="1" applyBorder="1" applyAlignment="1">
      <alignment horizontal="center" vertical="center" wrapText="1"/>
    </xf>
    <xf numFmtId="166" fontId="5" fillId="0" borderId="12" xfId="1" applyFont="1" applyFill="1" applyBorder="1"/>
    <xf numFmtId="166" fontId="5" fillId="0" borderId="8" xfId="1" applyFont="1" applyFill="1" applyBorder="1"/>
    <xf numFmtId="0" fontId="7" fillId="0" borderId="2" xfId="0" applyFont="1" applyFill="1" applyBorder="1" applyAlignment="1">
      <alignment horizontal="center" vertical="center" wrapText="1"/>
    </xf>
    <xf numFmtId="0" fontId="5" fillId="0" borderId="3" xfId="0" applyFont="1" applyFill="1" applyBorder="1"/>
    <xf numFmtId="0" fontId="7" fillId="0" borderId="5" xfId="0" applyFont="1" applyFill="1" applyBorder="1" applyAlignment="1">
      <alignment horizontal="center" vertical="center" wrapText="1"/>
    </xf>
    <xf numFmtId="0" fontId="5" fillId="0" borderId="12" xfId="0" applyFont="1" applyFill="1" applyBorder="1"/>
    <xf numFmtId="0" fontId="5" fillId="0" borderId="8" xfId="0" applyFont="1" applyFill="1" applyBorder="1"/>
    <xf numFmtId="0" fontId="8" fillId="0" borderId="0" xfId="0" applyFont="1" applyFill="1" applyAlignment="1">
      <alignment horizontal="center" vertical="center" wrapText="1"/>
    </xf>
    <xf numFmtId="0" fontId="0" fillId="0" borderId="0" xfId="0" applyFont="1" applyFill="1" applyAlignment="1"/>
    <xf numFmtId="9" fontId="7" fillId="0" borderId="5" xfId="0" applyNumberFormat="1"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3" fillId="2" borderId="0" xfId="0" applyFont="1" applyFill="1" applyBorder="1" applyAlignment="1">
      <alignment horizontal="right" vertical="center" wrapText="1"/>
    </xf>
    <xf numFmtId="0" fontId="5" fillId="0" borderId="0" xfId="0" applyFont="1" applyBorder="1" applyAlignment="1">
      <alignment horizontal="right"/>
    </xf>
    <xf numFmtId="0" fontId="0" fillId="7" borderId="33" xfId="0" applyFont="1" applyFill="1" applyBorder="1" applyAlignment="1">
      <alignment horizontal="center"/>
    </xf>
    <xf numFmtId="0" fontId="0" fillId="7" borderId="16" xfId="0" applyFont="1" applyFill="1" applyBorder="1" applyAlignment="1">
      <alignment horizontal="center"/>
    </xf>
    <xf numFmtId="0" fontId="22" fillId="7" borderId="0" xfId="0" applyFont="1" applyFill="1" applyBorder="1" applyAlignment="1">
      <alignment horizontal="center" vertical="center" wrapText="1"/>
    </xf>
    <xf numFmtId="0" fontId="6" fillId="3" borderId="5" xfId="0" applyFont="1" applyFill="1" applyBorder="1" applyAlignment="1">
      <alignment horizontal="center" vertical="center"/>
    </xf>
    <xf numFmtId="10" fontId="7" fillId="0" borderId="5" xfId="0" applyNumberFormat="1" applyFont="1" applyFill="1" applyBorder="1" applyAlignment="1">
      <alignment horizontal="center" vertical="center"/>
    </xf>
    <xf numFmtId="9" fontId="14" fillId="7" borderId="13" xfId="0" applyNumberFormat="1" applyFont="1" applyFill="1" applyBorder="1" applyAlignment="1">
      <alignment horizontal="center" vertical="center"/>
    </xf>
    <xf numFmtId="9" fontId="14" fillId="7" borderId="14" xfId="0" applyNumberFormat="1" applyFont="1" applyFill="1" applyBorder="1" applyAlignment="1">
      <alignment horizontal="center" vertical="center"/>
    </xf>
    <xf numFmtId="0" fontId="7" fillId="0" borderId="13" xfId="0" applyFont="1" applyFill="1" applyBorder="1" applyAlignment="1">
      <alignment horizontal="center" vertical="center" wrapText="1"/>
    </xf>
    <xf numFmtId="169" fontId="14" fillId="0" borderId="13" xfId="0" applyNumberFormat="1" applyFont="1" applyBorder="1" applyAlignment="1">
      <alignment horizontal="center" vertical="center"/>
    </xf>
    <xf numFmtId="169" fontId="14" fillId="7" borderId="13" xfId="0" applyNumberFormat="1" applyFont="1" applyFill="1" applyBorder="1" applyAlignment="1">
      <alignment horizontal="center" vertical="center"/>
    </xf>
    <xf numFmtId="0" fontId="14" fillId="7" borderId="13"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14" fillId="0" borderId="19" xfId="0" applyFont="1" applyFill="1" applyBorder="1" applyAlignment="1">
      <alignment horizontal="justify" vertical="center" wrapText="1"/>
    </xf>
    <xf numFmtId="0" fontId="14" fillId="0" borderId="20" xfId="0" applyFont="1" applyFill="1" applyBorder="1" applyAlignment="1">
      <alignment horizontal="justify" vertical="center" wrapText="1"/>
    </xf>
    <xf numFmtId="0" fontId="14" fillId="7" borderId="14"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18" xfId="0" applyFont="1" applyFill="1" applyBorder="1" applyAlignment="1">
      <alignment horizontal="center" vertical="center" wrapText="1"/>
    </xf>
    <xf numFmtId="9" fontId="14" fillId="7" borderId="14" xfId="5" applyFont="1" applyFill="1" applyBorder="1" applyAlignment="1">
      <alignment horizontal="center" vertical="center" wrapText="1"/>
    </xf>
    <xf numFmtId="9" fontId="14" fillId="7" borderId="15" xfId="5" applyFont="1" applyFill="1" applyBorder="1" applyAlignment="1">
      <alignment horizontal="center" vertical="center" wrapText="1"/>
    </xf>
    <xf numFmtId="9" fontId="14" fillId="7" borderId="18" xfId="5" applyFont="1" applyFill="1" applyBorder="1" applyAlignment="1">
      <alignment horizontal="center" vertical="center" wrapText="1"/>
    </xf>
    <xf numFmtId="0" fontId="5" fillId="0" borderId="25" xfId="0" applyFont="1" applyBorder="1"/>
    <xf numFmtId="0" fontId="5" fillId="0" borderId="26" xfId="0" applyFont="1" applyBorder="1"/>
    <xf numFmtId="1" fontId="14" fillId="0" borderId="13" xfId="0" applyNumberFormat="1" applyFont="1" applyFill="1" applyBorder="1" applyAlignment="1">
      <alignment horizontal="center" vertical="center" wrapText="1"/>
    </xf>
    <xf numFmtId="169" fontId="14" fillId="0" borderId="13" xfId="0" applyNumberFormat="1" applyFont="1" applyFill="1" applyBorder="1" applyAlignment="1">
      <alignment horizontal="center" vertical="center" wrapText="1"/>
    </xf>
    <xf numFmtId="1" fontId="14" fillId="0" borderId="13" xfId="0" applyNumberFormat="1" applyFont="1" applyFill="1" applyBorder="1" applyAlignment="1">
      <alignment horizontal="center" vertical="top" wrapText="1"/>
    </xf>
    <xf numFmtId="14" fontId="14" fillId="0" borderId="14" xfId="0" applyNumberFormat="1" applyFont="1" applyFill="1" applyBorder="1" applyAlignment="1">
      <alignment horizontal="center" vertical="top"/>
    </xf>
    <xf numFmtId="14" fontId="14" fillId="0" borderId="15" xfId="0" applyNumberFormat="1" applyFont="1" applyFill="1" applyBorder="1" applyAlignment="1">
      <alignment horizontal="center" vertical="top"/>
    </xf>
    <xf numFmtId="14" fontId="14" fillId="0" borderId="17" xfId="0" applyNumberFormat="1" applyFont="1" applyFill="1" applyBorder="1" applyAlignment="1">
      <alignment horizontal="center" vertical="top"/>
    </xf>
    <xf numFmtId="14" fontId="14" fillId="7" borderId="14" xfId="0" applyNumberFormat="1" applyFont="1" applyFill="1" applyBorder="1" applyAlignment="1">
      <alignment horizontal="center" vertical="top"/>
    </xf>
    <xf numFmtId="14" fontId="14" fillId="7" borderId="15" xfId="0" applyNumberFormat="1" applyFont="1" applyFill="1" applyBorder="1" applyAlignment="1">
      <alignment horizontal="center" vertical="top"/>
    </xf>
    <xf numFmtId="14" fontId="14" fillId="7" borderId="17" xfId="0" applyNumberFormat="1" applyFont="1" applyFill="1" applyBorder="1" applyAlignment="1">
      <alignment horizontal="center" vertical="top"/>
    </xf>
    <xf numFmtId="1" fontId="14" fillId="7" borderId="13" xfId="5" applyNumberFormat="1" applyFont="1" applyFill="1" applyBorder="1" applyAlignment="1">
      <alignment horizontal="center" vertical="center" wrapText="1"/>
    </xf>
    <xf numFmtId="9" fontId="14" fillId="0" borderId="13" xfId="0" applyNumberFormat="1" applyFont="1" applyBorder="1" applyAlignment="1">
      <alignment horizontal="center" vertical="top"/>
    </xf>
    <xf numFmtId="0" fontId="14" fillId="0" borderId="19" xfId="0" applyFont="1" applyFill="1" applyBorder="1" applyAlignment="1">
      <alignment horizontal="justify" vertical="top" wrapText="1"/>
    </xf>
    <xf numFmtId="0" fontId="14" fillId="0" borderId="20" xfId="0" applyFont="1" applyFill="1" applyBorder="1" applyAlignment="1">
      <alignment horizontal="justify" vertical="top" wrapText="1"/>
    </xf>
    <xf numFmtId="1" fontId="14" fillId="0" borderId="13" xfId="5" applyNumberFormat="1"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1" fontId="14" fillId="7" borderId="14" xfId="0" applyNumberFormat="1" applyFont="1" applyFill="1" applyBorder="1" applyAlignment="1">
      <alignment horizontal="center" vertical="center" wrapText="1"/>
    </xf>
    <xf numFmtId="1" fontId="14" fillId="7" borderId="17" xfId="0" applyNumberFormat="1" applyFont="1" applyFill="1" applyBorder="1" applyAlignment="1">
      <alignment horizontal="center" vertical="center" wrapText="1"/>
    </xf>
    <xf numFmtId="0" fontId="14" fillId="7" borderId="17" xfId="0" applyFont="1" applyFill="1" applyBorder="1" applyAlignment="1">
      <alignment horizontal="center" vertical="center" wrapText="1"/>
    </xf>
    <xf numFmtId="1" fontId="14" fillId="0" borderId="15" xfId="0" applyNumberFormat="1" applyFont="1" applyFill="1" applyBorder="1" applyAlignment="1">
      <alignment horizontal="center" vertical="center" wrapText="1"/>
    </xf>
    <xf numFmtId="1" fontId="14" fillId="0" borderId="14" xfId="5" applyNumberFormat="1" applyFont="1" applyFill="1" applyBorder="1" applyAlignment="1">
      <alignment horizontal="center" vertical="center" wrapText="1"/>
    </xf>
    <xf numFmtId="1" fontId="14" fillId="0" borderId="15" xfId="5" applyNumberFormat="1" applyFont="1" applyFill="1" applyBorder="1" applyAlignment="1">
      <alignment horizontal="center" vertical="center" wrapText="1"/>
    </xf>
    <xf numFmtId="1" fontId="14" fillId="0" borderId="17" xfId="5" applyNumberFormat="1" applyFont="1" applyFill="1" applyBorder="1" applyAlignment="1">
      <alignment horizontal="center" vertical="center" wrapText="1"/>
    </xf>
    <xf numFmtId="169" fontId="7" fillId="0" borderId="13" xfId="5" applyNumberFormat="1" applyFont="1" applyFill="1" applyBorder="1" applyAlignment="1">
      <alignment horizontal="center" vertical="center"/>
    </xf>
    <xf numFmtId="1" fontId="7" fillId="0" borderId="13" xfId="5" applyNumberFormat="1" applyFont="1" applyFill="1" applyBorder="1" applyAlignment="1">
      <alignment horizontal="center" vertical="center" wrapText="1"/>
    </xf>
    <xf numFmtId="1" fontId="7" fillId="0" borderId="13" xfId="13" applyNumberFormat="1" applyFont="1" applyFill="1" applyBorder="1" applyAlignment="1">
      <alignment horizontal="center" vertical="center" wrapText="1"/>
    </xf>
    <xf numFmtId="1" fontId="14" fillId="7" borderId="14" xfId="5" applyNumberFormat="1" applyFont="1" applyFill="1" applyBorder="1" applyAlignment="1">
      <alignment horizontal="center" vertical="center" wrapText="1"/>
    </xf>
    <xf numFmtId="168" fontId="14" fillId="0" borderId="13" xfId="0" applyNumberFormat="1" applyFont="1" applyFill="1" applyBorder="1" applyAlignment="1">
      <alignment horizontal="center" vertical="center" wrapText="1"/>
    </xf>
    <xf numFmtId="9" fontId="14" fillId="7" borderId="13" xfId="5" applyFont="1" applyFill="1" applyBorder="1" applyAlignment="1">
      <alignment horizontal="center" vertical="center" wrapText="1"/>
    </xf>
    <xf numFmtId="0" fontId="14" fillId="0" borderId="13" xfId="0" applyFont="1" applyFill="1" applyBorder="1" applyAlignment="1">
      <alignment horizontal="justify" vertical="center" wrapText="1"/>
    </xf>
    <xf numFmtId="9" fontId="14" fillId="7" borderId="13" xfId="0" applyNumberFormat="1" applyFont="1" applyFill="1" applyBorder="1" applyAlignment="1">
      <alignment horizontal="center" vertical="center" wrapText="1"/>
    </xf>
    <xf numFmtId="9" fontId="14" fillId="0" borderId="14" xfId="5" applyFont="1" applyBorder="1" applyAlignment="1">
      <alignment horizontal="center" vertical="center"/>
    </xf>
    <xf numFmtId="9" fontId="14" fillId="0" borderId="15" xfId="5" applyFont="1" applyBorder="1" applyAlignment="1">
      <alignment horizontal="center" vertical="center"/>
    </xf>
    <xf numFmtId="9" fontId="14" fillId="0" borderId="17" xfId="5" applyFont="1" applyBorder="1" applyAlignment="1">
      <alignment horizontal="center" vertical="center"/>
    </xf>
    <xf numFmtId="0" fontId="7" fillId="0" borderId="15" xfId="0" applyFont="1" applyBorder="1" applyAlignment="1">
      <alignment horizontal="center" vertical="center"/>
    </xf>
    <xf numFmtId="178" fontId="14" fillId="0" borderId="14" xfId="2" applyNumberFormat="1" applyFont="1" applyFill="1" applyBorder="1" applyAlignment="1">
      <alignment horizontal="center" vertical="center" wrapText="1"/>
    </xf>
    <xf numFmtId="178" fontId="14" fillId="0" borderId="15" xfId="2" applyNumberFormat="1" applyFont="1" applyFill="1" applyBorder="1" applyAlignment="1">
      <alignment horizontal="center" vertical="center" wrapText="1"/>
    </xf>
    <xf numFmtId="178" fontId="14" fillId="0" borderId="17" xfId="2" applyNumberFormat="1" applyFont="1" applyFill="1" applyBorder="1" applyAlignment="1">
      <alignment horizontal="center" vertical="center" wrapText="1"/>
    </xf>
    <xf numFmtId="165" fontId="14" fillId="0" borderId="31" xfId="4" applyFont="1" applyFill="1" applyBorder="1" applyAlignment="1">
      <alignment horizontal="center" vertical="center" wrapText="1"/>
    </xf>
    <xf numFmtId="165" fontId="14" fillId="0" borderId="15" xfId="4" applyFont="1" applyFill="1" applyBorder="1" applyAlignment="1">
      <alignment horizontal="center" vertical="center" wrapText="1"/>
    </xf>
    <xf numFmtId="165" fontId="14" fillId="0" borderId="17" xfId="4"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17" xfId="0" applyFont="1" applyBorder="1" applyAlignment="1">
      <alignment horizontal="center" vertical="center" wrapTex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47" fillId="5" borderId="33" xfId="6" applyFont="1" applyFill="1" applyBorder="1" applyAlignment="1">
      <alignment horizontal="left" vertical="center" wrapText="1"/>
    </xf>
    <xf numFmtId="0" fontId="47" fillId="5" borderId="41" xfId="6" applyFont="1" applyFill="1" applyBorder="1" applyAlignment="1">
      <alignment horizontal="left" vertical="center" wrapText="1"/>
    </xf>
    <xf numFmtId="0" fontId="47" fillId="5" borderId="16" xfId="6" applyFont="1" applyFill="1" applyBorder="1" applyAlignment="1">
      <alignment horizontal="left" vertical="center" wrapText="1"/>
    </xf>
    <xf numFmtId="0" fontId="14" fillId="0" borderId="14" xfId="0" applyFont="1" applyBorder="1" applyAlignment="1">
      <alignment horizontal="justify" vertical="center" wrapText="1"/>
    </xf>
    <xf numFmtId="0" fontId="14" fillId="0" borderId="15" xfId="0" applyFont="1" applyBorder="1" applyAlignment="1">
      <alignment horizontal="justify" vertical="center" wrapText="1"/>
    </xf>
    <xf numFmtId="0" fontId="14" fillId="0" borderId="17" xfId="0" applyFont="1" applyBorder="1" applyAlignment="1">
      <alignment horizontal="justify" vertical="center" wrapText="1"/>
    </xf>
    <xf numFmtId="39" fontId="14" fillId="0" borderId="14" xfId="1" applyNumberFormat="1" applyFont="1" applyBorder="1" applyAlignment="1">
      <alignment horizontal="center" vertical="center"/>
    </xf>
    <xf numFmtId="39" fontId="14" fillId="0" borderId="15" xfId="1" applyNumberFormat="1" applyFont="1" applyBorder="1" applyAlignment="1">
      <alignment horizontal="center" vertical="center"/>
    </xf>
    <xf numFmtId="39" fontId="14" fillId="0" borderId="17" xfId="1" applyNumberFormat="1" applyFont="1" applyBorder="1" applyAlignment="1">
      <alignment horizontal="center" vertical="center"/>
    </xf>
    <xf numFmtId="1" fontId="14" fillId="0" borderId="14" xfId="0" applyNumberFormat="1" applyFont="1" applyFill="1" applyBorder="1" applyAlignment="1">
      <alignment horizontal="center" vertical="center"/>
    </xf>
    <xf numFmtId="1" fontId="14" fillId="0" borderId="15" xfId="0" applyNumberFormat="1" applyFont="1" applyFill="1" applyBorder="1" applyAlignment="1">
      <alignment horizontal="center" vertical="center"/>
    </xf>
    <xf numFmtId="1" fontId="14" fillId="0" borderId="17" xfId="0" applyNumberFormat="1" applyFont="1" applyFill="1" applyBorder="1" applyAlignment="1">
      <alignment horizontal="center" vertical="center"/>
    </xf>
    <xf numFmtId="168" fontId="14" fillId="0" borderId="31" xfId="0" applyNumberFormat="1" applyFont="1" applyFill="1" applyBorder="1" applyAlignment="1">
      <alignment horizontal="center" vertical="center" wrapText="1"/>
    </xf>
    <xf numFmtId="39" fontId="14" fillId="0" borderId="15" xfId="1" applyNumberFormat="1" applyFont="1" applyFill="1" applyBorder="1" applyAlignment="1">
      <alignment horizontal="center" vertical="center"/>
    </xf>
    <xf numFmtId="9" fontId="7" fillId="0" borderId="14" xfId="5" applyFont="1" applyFill="1" applyBorder="1" applyAlignment="1">
      <alignment horizontal="center" vertical="center"/>
    </xf>
    <xf numFmtId="9" fontId="7" fillId="0" borderId="15" xfId="5" applyFont="1" applyFill="1" applyBorder="1" applyAlignment="1">
      <alignment horizontal="center" vertical="center"/>
    </xf>
    <xf numFmtId="9" fontId="7" fillId="0" borderId="17" xfId="5" applyFont="1" applyFill="1" applyBorder="1" applyAlignment="1">
      <alignment horizontal="center" vertical="center"/>
    </xf>
    <xf numFmtId="1" fontId="14" fillId="0" borderId="14" xfId="13" applyNumberFormat="1" applyFont="1" applyBorder="1" applyAlignment="1">
      <alignment horizontal="center" vertical="center" wrapText="1"/>
    </xf>
    <xf numFmtId="1" fontId="14" fillId="0" borderId="15" xfId="13" applyNumberFormat="1" applyFont="1" applyBorder="1" applyAlignment="1">
      <alignment horizontal="center" vertical="center" wrapText="1"/>
    </xf>
    <xf numFmtId="1" fontId="14" fillId="0" borderId="17" xfId="13" applyNumberFormat="1" applyFont="1" applyBorder="1" applyAlignment="1">
      <alignment horizontal="center" vertical="center" wrapText="1"/>
    </xf>
    <xf numFmtId="14" fontId="7" fillId="0" borderId="14" xfId="0" applyNumberFormat="1" applyFont="1" applyFill="1" applyBorder="1" applyAlignment="1">
      <alignment horizontal="center" vertical="center" wrapText="1"/>
    </xf>
    <xf numFmtId="14" fontId="7" fillId="0" borderId="15" xfId="0" applyNumberFormat="1" applyFont="1" applyFill="1" applyBorder="1" applyAlignment="1">
      <alignment horizontal="center" vertical="center" wrapText="1"/>
    </xf>
    <xf numFmtId="14" fontId="7" fillId="0" borderId="17" xfId="0" applyNumberFormat="1" applyFont="1" applyFill="1" applyBorder="1" applyAlignment="1">
      <alignment horizontal="center" vertical="center" wrapText="1"/>
    </xf>
    <xf numFmtId="0" fontId="14" fillId="0" borderId="15" xfId="0" applyFont="1" applyFill="1" applyBorder="1" applyAlignment="1">
      <alignment horizontal="center" vertical="center"/>
    </xf>
    <xf numFmtId="14" fontId="7" fillId="0" borderId="14" xfId="0" applyNumberFormat="1" applyFont="1" applyFill="1" applyBorder="1" applyAlignment="1">
      <alignment horizontal="justify" vertical="center" wrapText="1"/>
    </xf>
    <xf numFmtId="14" fontId="7" fillId="0" borderId="15" xfId="0" applyNumberFormat="1" applyFont="1" applyFill="1" applyBorder="1" applyAlignment="1">
      <alignment horizontal="justify" vertical="center" wrapText="1"/>
    </xf>
    <xf numFmtId="14" fontId="7" fillId="0" borderId="17" xfId="0" applyNumberFormat="1" applyFont="1" applyFill="1" applyBorder="1" applyAlignment="1">
      <alignment horizontal="justify" vertical="center" wrapText="1"/>
    </xf>
    <xf numFmtId="37" fontId="14" fillId="0" borderId="14" xfId="1" applyNumberFormat="1" applyFont="1" applyFill="1" applyBorder="1" applyAlignment="1">
      <alignment horizontal="center" vertical="center"/>
    </xf>
    <xf numFmtId="37" fontId="14" fillId="0" borderId="17" xfId="1" applyNumberFormat="1" applyFont="1" applyFill="1" applyBorder="1" applyAlignment="1">
      <alignment horizontal="center" vertical="center"/>
    </xf>
    <xf numFmtId="1" fontId="14" fillId="0" borderId="14" xfId="13" applyNumberFormat="1" applyFont="1" applyFill="1" applyBorder="1" applyAlignment="1">
      <alignment horizontal="left" vertical="center" wrapText="1"/>
    </xf>
    <xf numFmtId="1" fontId="14" fillId="0" borderId="17" xfId="13" applyNumberFormat="1" applyFont="1" applyFill="1" applyBorder="1" applyAlignment="1">
      <alignment horizontal="left" vertical="center" wrapText="1"/>
    </xf>
    <xf numFmtId="1" fontId="14" fillId="0" borderId="14" xfId="5" applyNumberFormat="1" applyFont="1" applyFill="1" applyBorder="1" applyAlignment="1">
      <alignment horizontal="center" vertical="center"/>
    </xf>
    <xf numFmtId="1" fontId="14" fillId="0" borderId="15" xfId="5" applyNumberFormat="1" applyFont="1" applyFill="1" applyBorder="1" applyAlignment="1">
      <alignment horizontal="center" vertical="center"/>
    </xf>
    <xf numFmtId="1" fontId="14" fillId="0" borderId="17" xfId="5" applyNumberFormat="1" applyFont="1" applyFill="1" applyBorder="1" applyAlignment="1">
      <alignment horizontal="center" vertical="center"/>
    </xf>
    <xf numFmtId="0" fontId="19" fillId="9" borderId="13" xfId="0" applyFont="1" applyFill="1" applyBorder="1" applyAlignment="1">
      <alignment horizontal="center" vertical="center" wrapText="1"/>
    </xf>
    <xf numFmtId="49" fontId="50" fillId="0" borderId="15" xfId="0" applyNumberFormat="1" applyFont="1" applyFill="1" applyBorder="1" applyAlignment="1">
      <alignment horizontal="justify" vertical="center" wrapText="1"/>
    </xf>
    <xf numFmtId="49" fontId="50" fillId="0" borderId="17" xfId="0" applyNumberFormat="1" applyFont="1" applyFill="1" applyBorder="1" applyAlignment="1">
      <alignment horizontal="justify" vertical="center" wrapText="1"/>
    </xf>
    <xf numFmtId="0" fontId="7" fillId="0" borderId="4" xfId="0" applyFont="1" applyBorder="1"/>
    <xf numFmtId="0" fontId="7" fillId="0" borderId="3" xfId="0" applyFont="1" applyBorder="1"/>
    <xf numFmtId="0" fontId="7" fillId="0" borderId="7" xfId="0" applyFont="1" applyBorder="1"/>
    <xf numFmtId="0" fontId="7" fillId="0" borderId="10" xfId="0" applyFont="1" applyBorder="1"/>
    <xf numFmtId="0" fontId="7" fillId="0" borderId="11" xfId="0" applyFont="1" applyBorder="1"/>
    <xf numFmtId="0" fontId="7" fillId="0" borderId="8" xfId="0" applyFont="1" applyBorder="1"/>
    <xf numFmtId="0" fontId="20" fillId="6" borderId="32" xfId="6" applyFont="1" applyFill="1" applyBorder="1" applyAlignment="1">
      <alignment horizontal="left" vertical="center" wrapText="1"/>
    </xf>
    <xf numFmtId="0" fontId="20" fillId="6" borderId="0" xfId="6" applyFont="1" applyFill="1" applyBorder="1" applyAlignment="1">
      <alignment horizontal="left" vertical="center" wrapText="1"/>
    </xf>
    <xf numFmtId="9" fontId="14" fillId="0" borderId="13" xfId="5" applyFont="1" applyFill="1" applyBorder="1" applyAlignment="1">
      <alignment horizontal="center" vertical="center" wrapText="1"/>
    </xf>
    <xf numFmtId="37" fontId="14" fillId="0" borderId="14" xfId="1" applyNumberFormat="1" applyFont="1" applyFill="1" applyBorder="1" applyAlignment="1">
      <alignment horizontal="center" vertical="center" wrapText="1"/>
    </xf>
    <xf numFmtId="37" fontId="14" fillId="0" borderId="15" xfId="1" applyNumberFormat="1" applyFont="1" applyFill="1" applyBorder="1" applyAlignment="1">
      <alignment horizontal="center" vertical="center" wrapText="1"/>
    </xf>
    <xf numFmtId="37" fontId="14" fillId="0" borderId="17" xfId="1" applyNumberFormat="1" applyFont="1" applyFill="1" applyBorder="1" applyAlignment="1">
      <alignment horizontal="center" vertical="center" wrapText="1"/>
    </xf>
    <xf numFmtId="177" fontId="14" fillId="0" borderId="14" xfId="1" applyNumberFormat="1" applyFont="1" applyFill="1" applyBorder="1" applyAlignment="1">
      <alignment horizontal="center" vertical="center"/>
    </xf>
    <xf numFmtId="177" fontId="14" fillId="0" borderId="15" xfId="1" applyNumberFormat="1" applyFont="1" applyFill="1" applyBorder="1" applyAlignment="1">
      <alignment horizontal="center" vertical="center"/>
    </xf>
    <xf numFmtId="177" fontId="14" fillId="0" borderId="17" xfId="1" applyNumberFormat="1" applyFont="1" applyFill="1" applyBorder="1" applyAlignment="1">
      <alignment horizontal="center" vertical="center"/>
    </xf>
    <xf numFmtId="1" fontId="14" fillId="0" borderId="14" xfId="1" applyNumberFormat="1" applyFont="1" applyFill="1" applyBorder="1" applyAlignment="1">
      <alignment horizontal="center" vertical="center"/>
    </xf>
    <xf numFmtId="1" fontId="14" fillId="0" borderId="15" xfId="1" applyNumberFormat="1" applyFont="1" applyFill="1" applyBorder="1" applyAlignment="1">
      <alignment horizontal="center" vertical="center"/>
    </xf>
    <xf numFmtId="1" fontId="14" fillId="0" borderId="17" xfId="1" applyNumberFormat="1" applyFont="1" applyFill="1" applyBorder="1" applyAlignment="1">
      <alignment horizontal="center" vertical="center"/>
    </xf>
    <xf numFmtId="178" fontId="14" fillId="0" borderId="13" xfId="2" applyNumberFormat="1" applyFont="1" applyFill="1" applyBorder="1" applyAlignment="1">
      <alignment horizontal="center" vertical="center"/>
    </xf>
    <xf numFmtId="1" fontId="14" fillId="0" borderId="15" xfId="13" applyNumberFormat="1" applyFont="1" applyFill="1" applyBorder="1" applyAlignment="1">
      <alignment horizontal="left" vertical="center" wrapText="1"/>
    </xf>
    <xf numFmtId="1" fontId="50" fillId="0" borderId="14" xfId="13" applyNumberFormat="1" applyFont="1" applyFill="1" applyBorder="1" applyAlignment="1">
      <alignment horizontal="justify" vertical="center" wrapText="1"/>
    </xf>
    <xf numFmtId="1" fontId="50" fillId="0" borderId="17" xfId="13" applyNumberFormat="1" applyFont="1" applyFill="1" applyBorder="1" applyAlignment="1">
      <alignment horizontal="justify" vertical="center" wrapText="1"/>
    </xf>
    <xf numFmtId="166" fontId="7" fillId="0" borderId="12" xfId="1" applyFont="1" applyFill="1" applyBorder="1"/>
    <xf numFmtId="166" fontId="7" fillId="0" borderId="8" xfId="1" applyFont="1" applyFill="1" applyBorder="1"/>
    <xf numFmtId="0" fontId="7" fillId="0" borderId="3" xfId="0" applyFont="1" applyFill="1" applyBorder="1"/>
    <xf numFmtId="0" fontId="7" fillId="0" borderId="12" xfId="0" applyFont="1" applyFill="1" applyBorder="1"/>
    <xf numFmtId="0" fontId="7" fillId="0" borderId="8" xfId="0" applyFont="1" applyFill="1" applyBorder="1"/>
    <xf numFmtId="9" fontId="50" fillId="0" borderId="14" xfId="5" applyFont="1" applyBorder="1" applyAlignment="1">
      <alignment horizontal="center" vertical="center"/>
    </xf>
    <xf numFmtId="9" fontId="50" fillId="0" borderId="17" xfId="5" applyFont="1" applyBorder="1" applyAlignment="1">
      <alignment horizontal="center" vertical="center"/>
    </xf>
    <xf numFmtId="0" fontId="14" fillId="0" borderId="18" xfId="0" applyFont="1" applyFill="1" applyBorder="1" applyAlignment="1">
      <alignment horizontal="center" vertical="center" wrapText="1"/>
    </xf>
    <xf numFmtId="0" fontId="14" fillId="0" borderId="33" xfId="0" applyFont="1" applyFill="1" applyBorder="1" applyAlignment="1">
      <alignment horizontal="justify" vertical="center" wrapText="1"/>
    </xf>
    <xf numFmtId="0" fontId="14" fillId="0" borderId="16" xfId="0" applyFont="1" applyFill="1" applyBorder="1" applyAlignment="1">
      <alignment horizontal="justify" vertical="center" wrapText="1"/>
    </xf>
    <xf numFmtId="9" fontId="14" fillId="0" borderId="13" xfId="5" applyFont="1" applyBorder="1" applyAlignment="1">
      <alignment horizontal="center" vertical="center"/>
    </xf>
    <xf numFmtId="0" fontId="14" fillId="0" borderId="19" xfId="0" applyFont="1" applyFill="1" applyBorder="1" applyAlignment="1">
      <alignment horizontal="center" vertical="center" wrapText="1"/>
    </xf>
    <xf numFmtId="0" fontId="14" fillId="0" borderId="45" xfId="0" applyFont="1" applyFill="1" applyBorder="1" applyAlignment="1">
      <alignment horizontal="center" vertical="center" wrapText="1"/>
    </xf>
    <xf numFmtId="1" fontId="14" fillId="0" borderId="14" xfId="5" applyNumberFormat="1" applyFont="1" applyBorder="1" applyAlignment="1">
      <alignment horizontal="center" vertical="center"/>
    </xf>
    <xf numFmtId="1" fontId="14" fillId="0" borderId="15" xfId="5" applyNumberFormat="1" applyFont="1" applyBorder="1" applyAlignment="1">
      <alignment horizontal="center" vertical="center"/>
    </xf>
    <xf numFmtId="1" fontId="14" fillId="0" borderId="17" xfId="5" applyNumberFormat="1" applyFont="1" applyBorder="1" applyAlignment="1">
      <alignment horizontal="center" vertical="center"/>
    </xf>
    <xf numFmtId="0" fontId="7" fillId="0" borderId="12" xfId="0" applyFont="1" applyBorder="1"/>
    <xf numFmtId="0" fontId="7" fillId="0" borderId="10" xfId="0" applyFont="1" applyFill="1" applyBorder="1" applyAlignment="1">
      <alignment horizontal="center" vertical="center" wrapText="1"/>
    </xf>
    <xf numFmtId="0" fontId="7" fillId="0" borderId="11" xfId="0" applyFont="1" applyFill="1" applyBorder="1"/>
    <xf numFmtId="0" fontId="8" fillId="0" borderId="0" xfId="0" applyFont="1" applyFill="1" applyAlignment="1"/>
    <xf numFmtId="0" fontId="7" fillId="0" borderId="25" xfId="0" applyFont="1" applyBorder="1"/>
    <xf numFmtId="0" fontId="7" fillId="0" borderId="26" xfId="0" applyFont="1" applyBorder="1"/>
    <xf numFmtId="169" fontId="14" fillId="0" borderId="13" xfId="0" applyNumberFormat="1" applyFont="1" applyFill="1" applyBorder="1" applyAlignment="1">
      <alignment horizontal="center" vertical="center"/>
    </xf>
    <xf numFmtId="168" fontId="14" fillId="7" borderId="14" xfId="0" applyNumberFormat="1" applyFont="1" applyFill="1" applyBorder="1" applyAlignment="1">
      <alignment horizontal="center" vertical="center" wrapText="1"/>
    </xf>
    <xf numFmtId="168" fontId="14" fillId="7" borderId="15" xfId="0" applyNumberFormat="1" applyFont="1" applyFill="1" applyBorder="1" applyAlignment="1">
      <alignment horizontal="center" vertical="center" wrapText="1"/>
    </xf>
    <xf numFmtId="168" fontId="14" fillId="7" borderId="17" xfId="0" applyNumberFormat="1" applyFont="1" applyFill="1" applyBorder="1" applyAlignment="1">
      <alignment horizontal="center" vertical="center" wrapText="1"/>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7" xfId="0" applyFont="1" applyFill="1" applyBorder="1" applyAlignment="1">
      <alignment horizontal="center" vertical="center"/>
    </xf>
    <xf numFmtId="9" fontId="14" fillId="0" borderId="14" xfId="5" applyNumberFormat="1" applyFont="1" applyFill="1" applyBorder="1" applyAlignment="1">
      <alignment horizontal="center" vertical="center"/>
    </xf>
    <xf numFmtId="9" fontId="14" fillId="0" borderId="15" xfId="5" applyNumberFormat="1" applyFont="1" applyFill="1" applyBorder="1" applyAlignment="1">
      <alignment horizontal="center" vertical="center"/>
    </xf>
    <xf numFmtId="9" fontId="14" fillId="0" borderId="13" xfId="0" applyNumberFormat="1" applyFont="1" applyFill="1" applyBorder="1" applyAlignment="1">
      <alignment horizontal="center" vertical="center" wrapText="1"/>
    </xf>
    <xf numFmtId="9" fontId="14" fillId="2" borderId="14" xfId="0" applyNumberFormat="1" applyFont="1" applyFill="1" applyBorder="1" applyAlignment="1">
      <alignment horizontal="center" vertical="center"/>
    </xf>
    <xf numFmtId="0" fontId="25" fillId="0" borderId="13" xfId="0" applyFont="1" applyFill="1" applyBorder="1" applyAlignment="1">
      <alignment horizontal="center" vertical="center" wrapText="1"/>
    </xf>
    <xf numFmtId="10" fontId="14" fillId="0" borderId="13" xfId="0" applyNumberFormat="1" applyFont="1" applyFill="1" applyBorder="1" applyAlignment="1">
      <alignment horizontal="center" vertical="center"/>
    </xf>
    <xf numFmtId="0" fontId="50" fillId="0" borderId="16" xfId="9" quotePrefix="1" applyFont="1" applyFill="1" applyBorder="1" applyAlignment="1">
      <alignment horizontal="center" vertical="center" wrapText="1"/>
    </xf>
    <xf numFmtId="9" fontId="14" fillId="0" borderId="13" xfId="0" applyNumberFormat="1" applyFont="1" applyBorder="1" applyAlignment="1">
      <alignment horizontal="center" vertical="center"/>
    </xf>
    <xf numFmtId="0" fontId="14" fillId="0" borderId="21"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23" xfId="0" applyFont="1" applyFill="1" applyBorder="1" applyAlignment="1">
      <alignment horizontal="center" vertical="center" wrapText="1"/>
    </xf>
    <xf numFmtId="9" fontId="14" fillId="0" borderId="16" xfId="0" applyNumberFormat="1" applyFont="1" applyFill="1" applyBorder="1" applyAlignment="1">
      <alignment horizontal="center" vertical="center" wrapText="1"/>
    </xf>
    <xf numFmtId="0" fontId="14" fillId="0" borderId="33" xfId="9" applyFont="1" applyFill="1" applyBorder="1" applyAlignment="1">
      <alignment horizontal="center" vertical="center" wrapText="1"/>
    </xf>
    <xf numFmtId="0" fontId="14" fillId="0" borderId="16" xfId="9" applyFont="1" applyFill="1" applyBorder="1" applyAlignment="1">
      <alignment horizontal="center" vertical="center" wrapText="1"/>
    </xf>
    <xf numFmtId="0" fontId="14" fillId="7" borderId="28" xfId="0" applyFont="1" applyFill="1" applyBorder="1" applyAlignment="1">
      <alignment horizontal="center" vertical="center" wrapText="1"/>
    </xf>
    <xf numFmtId="0" fontId="14" fillId="7" borderId="27" xfId="0" applyFont="1" applyFill="1" applyBorder="1" applyAlignment="1">
      <alignment horizontal="center" vertical="center" wrapText="1"/>
    </xf>
    <xf numFmtId="0" fontId="14" fillId="7" borderId="33" xfId="0" applyFont="1" applyFill="1" applyBorder="1" applyAlignment="1">
      <alignment horizontal="center" vertical="center" wrapText="1"/>
    </xf>
    <xf numFmtId="0" fontId="14" fillId="7" borderId="16" xfId="0" applyFont="1" applyFill="1" applyBorder="1" applyAlignment="1">
      <alignment horizontal="center" vertical="center" wrapText="1"/>
    </xf>
    <xf numFmtId="9" fontId="14" fillId="7" borderId="14" xfId="5" applyFont="1" applyFill="1" applyBorder="1" applyAlignment="1">
      <alignment horizontal="center" vertical="center"/>
    </xf>
    <xf numFmtId="9" fontId="14" fillId="7" borderId="15" xfId="5" applyFont="1" applyFill="1" applyBorder="1" applyAlignment="1">
      <alignment horizontal="center" vertical="center"/>
    </xf>
    <xf numFmtId="0" fontId="14" fillId="0" borderId="28"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51" fillId="0" borderId="13" xfId="0" applyFont="1" applyFill="1" applyBorder="1" applyAlignment="1">
      <alignment horizontal="center" vertical="center" wrapText="1" readingOrder="1"/>
    </xf>
    <xf numFmtId="0" fontId="14" fillId="0" borderId="30" xfId="0" applyFont="1" applyFill="1" applyBorder="1" applyAlignment="1">
      <alignment horizontal="center" vertical="center" wrapText="1"/>
    </xf>
    <xf numFmtId="0" fontId="51" fillId="0" borderId="27" xfId="0" applyFont="1" applyFill="1" applyBorder="1" applyAlignment="1">
      <alignment horizontal="center" vertical="center" wrapText="1" readingOrder="1"/>
    </xf>
    <xf numFmtId="0" fontId="51" fillId="0" borderId="36" xfId="0" applyFont="1" applyFill="1" applyBorder="1" applyAlignment="1">
      <alignment horizontal="center" vertical="center" wrapText="1" readingOrder="1"/>
    </xf>
    <xf numFmtId="0" fontId="51" fillId="0" borderId="30" xfId="0" applyFont="1" applyFill="1" applyBorder="1" applyAlignment="1">
      <alignment horizontal="center" vertical="center" wrapText="1" readingOrder="1"/>
    </xf>
    <xf numFmtId="49" fontId="50" fillId="11" borderId="14" xfId="0" applyNumberFormat="1" applyFont="1" applyFill="1" applyBorder="1" applyAlignment="1">
      <alignment horizontal="justify" vertical="center" wrapText="1"/>
    </xf>
    <xf numFmtId="49" fontId="50" fillId="11" borderId="15" xfId="0" applyNumberFormat="1" applyFont="1" applyFill="1" applyBorder="1" applyAlignment="1">
      <alignment horizontal="justify" vertical="center"/>
    </xf>
    <xf numFmtId="49" fontId="50" fillId="11" borderId="17" xfId="0" applyNumberFormat="1" applyFont="1" applyFill="1" applyBorder="1" applyAlignment="1">
      <alignment horizontal="justify" vertical="center"/>
    </xf>
    <xf numFmtId="173" fontId="14" fillId="0" borderId="13" xfId="0" applyNumberFormat="1" applyFont="1" applyFill="1" applyBorder="1" applyAlignment="1">
      <alignment horizontal="center" vertical="center" wrapText="1"/>
    </xf>
    <xf numFmtId="37" fontId="14" fillId="0" borderId="14" xfId="1" applyNumberFormat="1" applyFont="1" applyBorder="1" applyAlignment="1">
      <alignment horizontal="center" vertical="center"/>
    </xf>
    <xf numFmtId="37" fontId="14" fillId="0" borderId="17" xfId="1" applyNumberFormat="1" applyFont="1" applyBorder="1" applyAlignment="1">
      <alignment horizontal="center" vertical="center"/>
    </xf>
    <xf numFmtId="0" fontId="14" fillId="0" borderId="29" xfId="0" applyNumberFormat="1" applyFont="1" applyFill="1" applyBorder="1" applyAlignment="1">
      <alignment horizontal="center" vertical="center" wrapText="1"/>
    </xf>
    <xf numFmtId="0" fontId="14" fillId="0" borderId="33" xfId="0" applyNumberFormat="1" applyFont="1" applyFill="1" applyBorder="1" applyAlignment="1">
      <alignment horizontal="center" vertical="center" wrapText="1"/>
    </xf>
    <xf numFmtId="0" fontId="14" fillId="0" borderId="28" xfId="0" applyNumberFormat="1" applyFont="1" applyFill="1" applyBorder="1" applyAlignment="1">
      <alignment horizontal="center" vertical="center" wrapText="1"/>
    </xf>
    <xf numFmtId="0" fontId="14" fillId="0" borderId="32" xfId="0" applyNumberFormat="1" applyFont="1" applyFill="1" applyBorder="1" applyAlignment="1">
      <alignment horizontal="center" vertical="center" wrapText="1"/>
    </xf>
    <xf numFmtId="170" fontId="14" fillId="0" borderId="14" xfId="0" applyNumberFormat="1" applyFont="1" applyFill="1" applyBorder="1" applyAlignment="1">
      <alignment horizontal="center" vertical="center" wrapText="1"/>
    </xf>
    <xf numFmtId="170" fontId="14" fillId="0" borderId="15" xfId="0" applyNumberFormat="1" applyFont="1" applyFill="1" applyBorder="1" applyAlignment="1">
      <alignment horizontal="center" vertical="center" wrapText="1"/>
    </xf>
    <xf numFmtId="170" fontId="14" fillId="0" borderId="17" xfId="0" applyNumberFormat="1" applyFont="1" applyFill="1" applyBorder="1" applyAlignment="1">
      <alignment horizontal="center" vertical="center" wrapText="1"/>
    </xf>
    <xf numFmtId="1" fontId="14" fillId="0" borderId="14" xfId="13" applyNumberFormat="1" applyFont="1" applyBorder="1" applyAlignment="1">
      <alignment horizontal="left" vertical="top" wrapText="1"/>
    </xf>
    <xf numFmtId="1" fontId="14" fillId="0" borderId="15" xfId="13" applyNumberFormat="1" applyFont="1" applyBorder="1" applyAlignment="1">
      <alignment horizontal="left" vertical="top" wrapText="1"/>
    </xf>
    <xf numFmtId="1" fontId="14" fillId="0" borderId="17" xfId="13" applyNumberFormat="1" applyFont="1" applyBorder="1" applyAlignment="1">
      <alignment horizontal="left" vertical="top" wrapText="1"/>
    </xf>
    <xf numFmtId="1" fontId="14" fillId="0" borderId="14" xfId="13" applyNumberFormat="1" applyFont="1" applyFill="1" applyBorder="1" applyAlignment="1">
      <alignment horizontal="center" vertical="top" wrapText="1"/>
    </xf>
    <xf numFmtId="1" fontId="14" fillId="0" borderId="15" xfId="13" applyNumberFormat="1" applyFont="1" applyFill="1" applyBorder="1" applyAlignment="1">
      <alignment horizontal="center" vertical="top" wrapText="1"/>
    </xf>
    <xf numFmtId="1" fontId="14" fillId="0" borderId="17" xfId="13" applyNumberFormat="1" applyFont="1" applyFill="1" applyBorder="1" applyAlignment="1">
      <alignment horizontal="center" vertical="top" wrapText="1"/>
    </xf>
    <xf numFmtId="0" fontId="70" fillId="0" borderId="14" xfId="0" applyFont="1" applyBorder="1" applyAlignment="1">
      <alignment horizontal="center" vertical="center"/>
    </xf>
    <xf numFmtId="0" fontId="70" fillId="0" borderId="15" xfId="0" applyFont="1" applyBorder="1" applyAlignment="1">
      <alignment horizontal="center" vertical="center"/>
    </xf>
    <xf numFmtId="0" fontId="70" fillId="0" borderId="17" xfId="0" applyFont="1" applyBorder="1" applyAlignment="1">
      <alignment horizontal="center" vertical="center"/>
    </xf>
    <xf numFmtId="0" fontId="70" fillId="0" borderId="13" xfId="0" applyFont="1" applyFill="1" applyBorder="1" applyAlignment="1">
      <alignment horizontal="left" vertical="center" wrapText="1"/>
    </xf>
    <xf numFmtId="0" fontId="67" fillId="9" borderId="13" xfId="0" applyFont="1" applyFill="1" applyBorder="1" applyAlignment="1">
      <alignment horizontal="center" vertical="center" wrapText="1"/>
    </xf>
    <xf numFmtId="1" fontId="70" fillId="0" borderId="14" xfId="13" applyNumberFormat="1" applyFont="1" applyBorder="1" applyAlignment="1">
      <alignment horizontal="left" vertical="top" wrapText="1"/>
    </xf>
    <xf numFmtId="1" fontId="70" fillId="0" borderId="17" xfId="13" applyNumberFormat="1" applyFont="1" applyBorder="1" applyAlignment="1">
      <alignment horizontal="left" vertical="top" wrapText="1"/>
    </xf>
    <xf numFmtId="0" fontId="58" fillId="3" borderId="5" xfId="0" applyFont="1" applyFill="1" applyBorder="1" applyAlignment="1">
      <alignment horizontal="center" vertical="center" wrapText="1"/>
    </xf>
    <xf numFmtId="0" fontId="59" fillId="0" borderId="12" xfId="0" applyFont="1" applyBorder="1"/>
    <xf numFmtId="0" fontId="58" fillId="3" borderId="2" xfId="0" applyFont="1" applyFill="1" applyBorder="1" applyAlignment="1">
      <alignment horizontal="center" vertical="center" wrapText="1"/>
    </xf>
    <xf numFmtId="0" fontId="59" fillId="0" borderId="4" xfId="0" applyFont="1" applyBorder="1"/>
    <xf numFmtId="0" fontId="59" fillId="0" borderId="3" xfId="0" applyFont="1" applyBorder="1"/>
    <xf numFmtId="0" fontId="58" fillId="3" borderId="6" xfId="0" applyFont="1" applyFill="1" applyBorder="1" applyAlignment="1">
      <alignment horizontal="center" vertical="center" wrapText="1"/>
    </xf>
    <xf numFmtId="0" fontId="59" fillId="0" borderId="7" xfId="0" applyFont="1" applyBorder="1"/>
    <xf numFmtId="0" fontId="59" fillId="0" borderId="25" xfId="0" applyFont="1" applyBorder="1"/>
    <xf numFmtId="0" fontId="59" fillId="0" borderId="26" xfId="0" applyFont="1" applyBorder="1"/>
    <xf numFmtId="0" fontId="70" fillId="0" borderId="28" xfId="0" applyFont="1" applyFill="1" applyBorder="1" applyAlignment="1">
      <alignment horizontal="center" vertical="center" wrapText="1"/>
    </xf>
    <xf numFmtId="0" fontId="70" fillId="0" borderId="37" xfId="0" applyFont="1" applyFill="1" applyBorder="1" applyAlignment="1">
      <alignment horizontal="center" vertical="center" wrapText="1"/>
    </xf>
    <xf numFmtId="9" fontId="70" fillId="0" borderId="14" xfId="5" applyFont="1" applyBorder="1" applyAlignment="1">
      <alignment horizontal="center" vertical="center"/>
    </xf>
    <xf numFmtId="9" fontId="70" fillId="0" borderId="15" xfId="5" applyFont="1" applyBorder="1" applyAlignment="1">
      <alignment horizontal="center" vertical="center"/>
    </xf>
    <xf numFmtId="9" fontId="70" fillId="0" borderId="17" xfId="5" applyFont="1" applyBorder="1" applyAlignment="1">
      <alignment horizontal="center" vertical="center"/>
    </xf>
    <xf numFmtId="0" fontId="71" fillId="0" borderId="14" xfId="0" applyFont="1" applyBorder="1" applyAlignment="1">
      <alignment horizontal="justify" vertical="center" wrapText="1"/>
    </xf>
    <xf numFmtId="0" fontId="71" fillId="0" borderId="17" xfId="0" applyFont="1" applyBorder="1" applyAlignment="1">
      <alignment horizontal="justify" vertical="center" wrapText="1"/>
    </xf>
    <xf numFmtId="10" fontId="70" fillId="0" borderId="14" xfId="5" applyNumberFormat="1" applyFont="1" applyBorder="1" applyAlignment="1">
      <alignment horizontal="center" vertical="center"/>
    </xf>
    <xf numFmtId="10" fontId="70" fillId="0" borderId="15" xfId="5" applyNumberFormat="1" applyFont="1" applyBorder="1" applyAlignment="1">
      <alignment horizontal="center" vertical="center"/>
    </xf>
    <xf numFmtId="10" fontId="70" fillId="0" borderId="17" xfId="5" applyNumberFormat="1" applyFont="1" applyBorder="1" applyAlignment="1">
      <alignment horizontal="center" vertical="center"/>
    </xf>
    <xf numFmtId="10" fontId="70" fillId="0" borderId="14" xfId="5" applyNumberFormat="1" applyFont="1" applyFill="1" applyBorder="1" applyAlignment="1">
      <alignment horizontal="center" vertical="center"/>
    </xf>
    <xf numFmtId="10" fontId="70" fillId="0" borderId="15" xfId="5" applyNumberFormat="1" applyFont="1" applyFill="1" applyBorder="1" applyAlignment="1">
      <alignment horizontal="center" vertical="center"/>
    </xf>
    <xf numFmtId="10" fontId="70" fillId="0" borderId="17" xfId="5" applyNumberFormat="1" applyFont="1" applyFill="1" applyBorder="1" applyAlignment="1">
      <alignment horizontal="center" vertical="center"/>
    </xf>
    <xf numFmtId="0" fontId="70" fillId="0" borderId="13" xfId="0" applyFont="1" applyFill="1" applyBorder="1" applyAlignment="1">
      <alignment horizontal="justify" vertical="center" wrapText="1"/>
    </xf>
    <xf numFmtId="0" fontId="70" fillId="0" borderId="13" xfId="0" applyFont="1" applyFill="1" applyBorder="1" applyAlignment="1">
      <alignment horizontal="justify" vertical="center"/>
    </xf>
    <xf numFmtId="0" fontId="68" fillId="5" borderId="13" xfId="6" applyFont="1" applyFill="1" applyBorder="1" applyAlignment="1">
      <alignment horizontal="left" vertical="center" wrapText="1"/>
    </xf>
    <xf numFmtId="0" fontId="70" fillId="0" borderId="13" xfId="0" applyFont="1" applyFill="1" applyBorder="1" applyAlignment="1">
      <alignment horizontal="center" vertical="center" wrapText="1"/>
    </xf>
    <xf numFmtId="0" fontId="58" fillId="3" borderId="2" xfId="0" applyFont="1" applyFill="1" applyBorder="1" applyAlignment="1">
      <alignment horizontal="center" vertical="center"/>
    </xf>
    <xf numFmtId="0" fontId="59" fillId="2" borderId="0" xfId="0" applyFont="1" applyFill="1" applyBorder="1" applyAlignment="1">
      <alignment horizontal="left" vertical="center" wrapText="1"/>
    </xf>
    <xf numFmtId="0" fontId="55" fillId="0" borderId="0" xfId="0" applyFont="1" applyBorder="1"/>
    <xf numFmtId="0" fontId="58" fillId="2" borderId="0" xfId="0" applyFont="1" applyFill="1" applyBorder="1" applyAlignment="1">
      <alignment horizontal="left" vertical="center" wrapText="1"/>
    </xf>
    <xf numFmtId="0" fontId="59" fillId="0" borderId="12" xfId="0" applyFont="1" applyFill="1" applyBorder="1" applyAlignment="1">
      <alignment horizontal="center" vertical="center" wrapText="1"/>
    </xf>
    <xf numFmtId="0" fontId="55" fillId="0" borderId="12" xfId="0" applyFont="1" applyFill="1" applyBorder="1"/>
    <xf numFmtId="0" fontId="55" fillId="0" borderId="8" xfId="0" applyFont="1" applyFill="1" applyBorder="1"/>
    <xf numFmtId="166" fontId="59" fillId="0" borderId="12" xfId="1" applyFont="1" applyFill="1" applyBorder="1" applyAlignment="1">
      <alignment horizontal="center" vertical="center" wrapText="1"/>
    </xf>
    <xf numFmtId="166" fontId="55" fillId="0" borderId="12" xfId="1" applyFont="1" applyFill="1" applyBorder="1"/>
    <xf numFmtId="166" fontId="55" fillId="0" borderId="8" xfId="1" applyFont="1" applyFill="1" applyBorder="1"/>
    <xf numFmtId="166" fontId="59" fillId="0" borderId="5" xfId="1" applyFont="1" applyFill="1" applyBorder="1" applyAlignment="1">
      <alignment horizontal="center" vertical="center" wrapText="1"/>
    </xf>
    <xf numFmtId="0" fontId="59" fillId="0" borderId="5" xfId="0" applyFont="1" applyFill="1" applyBorder="1" applyAlignment="1">
      <alignment horizontal="center" vertical="center" wrapText="1"/>
    </xf>
    <xf numFmtId="0" fontId="70" fillId="0" borderId="13" xfId="0" applyFont="1" applyFill="1" applyBorder="1"/>
    <xf numFmtId="0" fontId="60" fillId="2" borderId="0" xfId="0" applyFont="1" applyFill="1" applyBorder="1" applyAlignment="1">
      <alignment horizontal="right" vertical="top" wrapText="1"/>
    </xf>
    <xf numFmtId="0" fontId="58" fillId="2" borderId="33" xfId="0" applyFont="1" applyFill="1" applyBorder="1" applyAlignment="1">
      <alignment horizontal="center" vertical="center" wrapText="1"/>
    </xf>
    <xf numFmtId="0" fontId="58" fillId="2" borderId="41" xfId="0" applyFont="1" applyFill="1" applyBorder="1" applyAlignment="1">
      <alignment horizontal="center" vertical="center" wrapText="1"/>
    </xf>
    <xf numFmtId="0" fontId="58" fillId="2" borderId="16" xfId="0" applyFont="1" applyFill="1" applyBorder="1" applyAlignment="1">
      <alignment horizontal="center" vertical="center" wrapText="1"/>
    </xf>
    <xf numFmtId="0" fontId="60" fillId="2" borderId="0" xfId="0" applyFont="1" applyFill="1" applyBorder="1" applyAlignment="1">
      <alignment horizontal="right" vertical="center" wrapText="1"/>
    </xf>
    <xf numFmtId="0" fontId="55" fillId="0" borderId="0" xfId="0" applyFont="1" applyBorder="1" applyAlignment="1">
      <alignment horizontal="right"/>
    </xf>
    <xf numFmtId="0" fontId="56" fillId="7" borderId="33" xfId="0" applyFont="1" applyFill="1" applyBorder="1" applyAlignment="1">
      <alignment horizontal="center"/>
    </xf>
    <xf numFmtId="0" fontId="56" fillId="7" borderId="16" xfId="0" applyFont="1" applyFill="1" applyBorder="1" applyAlignment="1">
      <alignment horizontal="center"/>
    </xf>
    <xf numFmtId="0" fontId="57" fillId="7" borderId="0" xfId="0" applyFont="1" applyFill="1" applyBorder="1" applyAlignment="1">
      <alignment horizontal="center" vertical="center" wrapText="1"/>
    </xf>
    <xf numFmtId="0" fontId="64" fillId="6" borderId="47" xfId="6" applyFont="1" applyFill="1" applyBorder="1" applyAlignment="1">
      <alignment horizontal="left" vertical="center" wrapText="1"/>
    </xf>
    <xf numFmtId="0" fontId="64" fillId="6" borderId="0" xfId="6" applyFont="1" applyFill="1" applyBorder="1" applyAlignment="1">
      <alignment horizontal="left" vertical="center" wrapText="1"/>
    </xf>
    <xf numFmtId="10" fontId="59" fillId="0" borderId="12" xfId="0" applyNumberFormat="1" applyFont="1" applyFill="1" applyBorder="1" applyAlignment="1">
      <alignment horizontal="center" vertical="center"/>
    </xf>
    <xf numFmtId="9" fontId="59" fillId="0" borderId="12" xfId="0" applyNumberFormat="1" applyFont="1" applyFill="1" applyBorder="1" applyAlignment="1">
      <alignment horizontal="center" vertical="center" wrapText="1"/>
    </xf>
    <xf numFmtId="0" fontId="58" fillId="3" borderId="5" xfId="0" applyFont="1" applyFill="1" applyBorder="1" applyAlignment="1">
      <alignment horizontal="center" vertical="center"/>
    </xf>
    <xf numFmtId="9" fontId="59" fillId="0" borderId="5" xfId="0" applyNumberFormat="1" applyFont="1" applyFill="1" applyBorder="1" applyAlignment="1">
      <alignment horizontal="center" vertical="center" wrapText="1"/>
    </xf>
    <xf numFmtId="10" fontId="59" fillId="0" borderId="5" xfId="0" applyNumberFormat="1" applyFont="1" applyFill="1" applyBorder="1" applyAlignment="1">
      <alignment horizontal="center" vertical="center"/>
    </xf>
    <xf numFmtId="9" fontId="70" fillId="0" borderId="13" xfId="2" applyNumberFormat="1" applyFont="1" applyFill="1" applyBorder="1" applyAlignment="1">
      <alignment horizontal="center" vertical="center" wrapText="1"/>
    </xf>
    <xf numFmtId="41" fontId="70" fillId="0" borderId="13" xfId="2" applyFont="1" applyFill="1" applyBorder="1"/>
    <xf numFmtId="0" fontId="70" fillId="0" borderId="14" xfId="0" applyFont="1" applyFill="1" applyBorder="1" applyAlignment="1">
      <alignment horizontal="center" vertical="center" wrapText="1"/>
    </xf>
    <xf numFmtId="0" fontId="70" fillId="0" borderId="15" xfId="0" applyFont="1" applyFill="1" applyBorder="1" applyAlignment="1">
      <alignment horizontal="center" vertical="center" wrapText="1"/>
    </xf>
    <xf numFmtId="0" fontId="70" fillId="0" borderId="17" xfId="0" applyFont="1" applyFill="1" applyBorder="1" applyAlignment="1">
      <alignment horizontal="center" vertical="center" wrapText="1"/>
    </xf>
    <xf numFmtId="9" fontId="70" fillId="0" borderId="13" xfId="0" applyNumberFormat="1" applyFont="1" applyFill="1" applyBorder="1" applyAlignment="1">
      <alignment horizontal="center" vertical="center"/>
    </xf>
    <xf numFmtId="9" fontId="70" fillId="0" borderId="13" xfId="0" applyNumberFormat="1" applyFont="1" applyFill="1" applyBorder="1"/>
    <xf numFmtId="0" fontId="70" fillId="0" borderId="13" xfId="3" applyNumberFormat="1" applyFont="1" applyFill="1" applyBorder="1" applyAlignment="1">
      <alignment horizontal="center" vertical="center" wrapText="1"/>
    </xf>
    <xf numFmtId="0" fontId="70" fillId="0" borderId="13" xfId="3" applyNumberFormat="1" applyFont="1" applyFill="1" applyBorder="1" applyAlignment="1">
      <alignment horizontal="center" vertical="center"/>
    </xf>
    <xf numFmtId="0" fontId="59" fillId="0" borderId="10" xfId="0" applyFont="1" applyFill="1" applyBorder="1" applyAlignment="1">
      <alignment horizontal="center" vertical="center" wrapText="1"/>
    </xf>
    <xf numFmtId="0" fontId="55" fillId="0" borderId="11" xfId="0" applyFont="1" applyFill="1" applyBorder="1"/>
    <xf numFmtId="0" fontId="59" fillId="0" borderId="2" xfId="0" applyFont="1" applyFill="1" applyBorder="1" applyAlignment="1">
      <alignment horizontal="center" vertical="center" wrapText="1"/>
    </xf>
    <xf numFmtId="0" fontId="55" fillId="0" borderId="3" xfId="0" applyFont="1" applyFill="1" applyBorder="1"/>
    <xf numFmtId="0" fontId="66" fillId="0" borderId="0" xfId="0" applyFont="1" applyFill="1" applyAlignment="1">
      <alignment horizontal="center" vertical="center" wrapText="1"/>
    </xf>
    <xf numFmtId="0" fontId="56" fillId="0" borderId="0" xfId="0" applyFont="1" applyFill="1" applyAlignment="1"/>
    <xf numFmtId="0" fontId="70" fillId="0" borderId="28" xfId="0" applyFont="1" applyFill="1" applyBorder="1" applyAlignment="1">
      <alignment horizontal="justify" vertical="center" wrapText="1"/>
    </xf>
    <xf numFmtId="0" fontId="70" fillId="0" borderId="27" xfId="0" applyFont="1" applyFill="1" applyBorder="1" applyAlignment="1">
      <alignment horizontal="justify" vertical="center" wrapText="1"/>
    </xf>
    <xf numFmtId="0" fontId="70" fillId="0" borderId="29" xfId="0" applyFont="1" applyFill="1" applyBorder="1" applyAlignment="1">
      <alignment horizontal="justify" vertical="center" wrapText="1"/>
    </xf>
    <xf numFmtId="0" fontId="70" fillId="0" borderId="30" xfId="0" applyFont="1" applyFill="1" applyBorder="1" applyAlignment="1">
      <alignment horizontal="justify" vertical="center" wrapText="1"/>
    </xf>
    <xf numFmtId="10" fontId="70" fillId="0" borderId="13" xfId="0" applyNumberFormat="1" applyFont="1" applyFill="1" applyBorder="1" applyAlignment="1">
      <alignment horizontal="center" vertical="center"/>
    </xf>
    <xf numFmtId="41" fontId="70" fillId="0" borderId="13" xfId="2" applyFont="1" applyFill="1" applyBorder="1" applyAlignment="1">
      <alignment horizontal="center" vertical="center" wrapText="1"/>
    </xf>
    <xf numFmtId="0" fontId="70" fillId="0" borderId="13" xfId="2" applyNumberFormat="1" applyFont="1" applyFill="1" applyBorder="1" applyAlignment="1">
      <alignment horizontal="center" vertical="center" wrapText="1"/>
    </xf>
    <xf numFmtId="0" fontId="70" fillId="0" borderId="13" xfId="0" applyFont="1" applyFill="1" applyBorder="1" applyAlignment="1">
      <alignment horizontal="center" vertical="center"/>
    </xf>
    <xf numFmtId="171" fontId="70" fillId="0" borderId="13" xfId="1" applyNumberFormat="1" applyFont="1" applyFill="1" applyBorder="1" applyAlignment="1">
      <alignment horizontal="center" vertical="center" wrapText="1"/>
    </xf>
    <xf numFmtId="0" fontId="70" fillId="0" borderId="13" xfId="1" applyNumberFormat="1" applyFont="1" applyFill="1" applyBorder="1" applyAlignment="1">
      <alignment horizontal="center" vertical="center" wrapText="1"/>
    </xf>
    <xf numFmtId="0" fontId="70" fillId="0" borderId="14" xfId="0" applyFont="1" applyFill="1" applyBorder="1" applyAlignment="1">
      <alignment horizontal="center" vertical="center"/>
    </xf>
    <xf numFmtId="0" fontId="70" fillId="0" borderId="15" xfId="0" applyFont="1" applyFill="1" applyBorder="1" applyAlignment="1">
      <alignment horizontal="center" vertical="center"/>
    </xf>
    <xf numFmtId="0" fontId="70" fillId="0" borderId="17" xfId="0" applyFont="1" applyFill="1" applyBorder="1" applyAlignment="1">
      <alignment horizontal="center" vertical="center"/>
    </xf>
    <xf numFmtId="0" fontId="70" fillId="0" borderId="15" xfId="0" applyFont="1" applyFill="1" applyBorder="1" applyAlignment="1">
      <alignment horizontal="left" vertical="center" wrapText="1"/>
    </xf>
    <xf numFmtId="0" fontId="70" fillId="0" borderId="17" xfId="0" applyFont="1" applyFill="1" applyBorder="1" applyAlignment="1">
      <alignment horizontal="left" vertical="center" wrapText="1"/>
    </xf>
    <xf numFmtId="10" fontId="70" fillId="0" borderId="14" xfId="0" applyNumberFormat="1" applyFont="1" applyFill="1" applyBorder="1" applyAlignment="1">
      <alignment horizontal="center" vertical="center"/>
    </xf>
    <xf numFmtId="10" fontId="70" fillId="0" borderId="15" xfId="0" applyNumberFormat="1" applyFont="1" applyFill="1" applyBorder="1" applyAlignment="1">
      <alignment horizontal="center" vertical="center"/>
    </xf>
    <xf numFmtId="10" fontId="70" fillId="0" borderId="17" xfId="0" applyNumberFormat="1" applyFont="1" applyFill="1" applyBorder="1" applyAlignment="1">
      <alignment horizontal="center" vertical="center"/>
    </xf>
    <xf numFmtId="0" fontId="58" fillId="3" borderId="13" xfId="0" applyFont="1" applyFill="1" applyBorder="1" applyAlignment="1">
      <alignment horizontal="center" vertical="center"/>
    </xf>
    <xf numFmtId="0" fontId="59" fillId="0" borderId="13" xfId="0" applyFont="1" applyBorder="1"/>
    <xf numFmtId="0" fontId="58" fillId="3" borderId="7" xfId="0" applyFont="1" applyFill="1" applyBorder="1" applyAlignment="1">
      <alignment horizontal="center" vertical="center"/>
    </xf>
    <xf numFmtId="9" fontId="14" fillId="0" borderId="14" xfId="0" applyNumberFormat="1" applyFont="1" applyFill="1" applyBorder="1" applyAlignment="1">
      <alignment horizontal="left" vertical="center" wrapText="1"/>
    </xf>
    <xf numFmtId="9" fontId="70" fillId="0" borderId="17" xfId="0" applyNumberFormat="1" applyFont="1" applyFill="1" applyBorder="1" applyAlignment="1">
      <alignment horizontal="left" vertical="center" wrapText="1"/>
    </xf>
    <xf numFmtId="9" fontId="70" fillId="0" borderId="13" xfId="5" applyFont="1" applyFill="1" applyBorder="1" applyAlignment="1">
      <alignment horizontal="center" vertical="center"/>
    </xf>
    <xf numFmtId="0" fontId="70" fillId="0" borderId="13" xfId="0" applyFont="1" applyBorder="1" applyAlignment="1">
      <alignment horizontal="center" vertical="center" wrapText="1"/>
    </xf>
    <xf numFmtId="9" fontId="70" fillId="0" borderId="13" xfId="0" applyNumberFormat="1" applyFont="1" applyBorder="1" applyAlignment="1">
      <alignment horizontal="center" vertical="center" wrapText="1"/>
    </xf>
    <xf numFmtId="9" fontId="70" fillId="0" borderId="15" xfId="0" applyNumberFormat="1" applyFont="1" applyFill="1" applyBorder="1" applyAlignment="1">
      <alignment horizontal="left" vertical="center" wrapText="1"/>
    </xf>
    <xf numFmtId="0" fontId="14" fillId="0" borderId="13" xfId="0" applyFont="1" applyBorder="1" applyAlignment="1">
      <alignment horizontal="center" vertical="center" wrapText="1"/>
    </xf>
    <xf numFmtId="0" fontId="71" fillId="0" borderId="13" xfId="0" applyFont="1" applyBorder="1" applyAlignment="1">
      <alignment horizontal="center" vertical="center" wrapText="1"/>
    </xf>
    <xf numFmtId="1" fontId="70" fillId="0" borderId="14" xfId="13" applyNumberFormat="1" applyFont="1" applyBorder="1" applyAlignment="1">
      <alignment horizontal="justify" vertical="top" wrapText="1"/>
    </xf>
    <xf numFmtId="1" fontId="70" fillId="0" borderId="17" xfId="13" applyNumberFormat="1" applyFont="1" applyBorder="1" applyAlignment="1">
      <alignment horizontal="justify" vertical="top" wrapText="1"/>
    </xf>
    <xf numFmtId="9" fontId="70" fillId="0" borderId="14" xfId="5" applyNumberFormat="1" applyFont="1" applyBorder="1" applyAlignment="1">
      <alignment horizontal="center" vertical="center"/>
    </xf>
    <xf numFmtId="9" fontId="70" fillId="0" borderId="15" xfId="5" applyNumberFormat="1" applyFont="1" applyBorder="1" applyAlignment="1">
      <alignment horizontal="center" vertical="center"/>
    </xf>
    <xf numFmtId="9" fontId="70" fillId="0" borderId="17" xfId="5" applyNumberFormat="1" applyFont="1" applyBorder="1" applyAlignment="1">
      <alignment horizontal="center" vertical="center"/>
    </xf>
    <xf numFmtId="169" fontId="70" fillId="0" borderId="14" xfId="5" applyNumberFormat="1" applyFont="1" applyBorder="1" applyAlignment="1">
      <alignment horizontal="center" vertical="center"/>
    </xf>
    <xf numFmtId="169" fontId="70" fillId="0" borderId="15" xfId="5" applyNumberFormat="1" applyFont="1" applyBorder="1" applyAlignment="1">
      <alignment horizontal="center" vertical="center"/>
    </xf>
    <xf numFmtId="169" fontId="70" fillId="0" borderId="17" xfId="5" applyNumberFormat="1" applyFont="1" applyBorder="1" applyAlignment="1">
      <alignment horizontal="center" vertical="center"/>
    </xf>
    <xf numFmtId="0" fontId="70" fillId="0" borderId="13" xfId="2" applyNumberFormat="1" applyFont="1" applyFill="1" applyBorder="1"/>
    <xf numFmtId="0" fontId="69" fillId="0" borderId="13"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top" wrapText="1"/>
    </xf>
    <xf numFmtId="0" fontId="13" fillId="13" borderId="13" xfId="6" applyFont="1" applyFill="1" applyBorder="1" applyAlignment="1">
      <alignment horizontal="center" vertical="center"/>
    </xf>
    <xf numFmtId="0" fontId="13" fillId="13" borderId="0" xfId="6" applyFont="1" applyFill="1" applyBorder="1" applyAlignment="1">
      <alignment horizontal="center" vertical="center"/>
    </xf>
    <xf numFmtId="0" fontId="21" fillId="0" borderId="0" xfId="0" applyFont="1"/>
    <xf numFmtId="179" fontId="0" fillId="0" borderId="0" xfId="1" applyNumberFormat="1" applyFont="1"/>
    <xf numFmtId="41" fontId="0" fillId="0" borderId="0" xfId="2" applyFont="1"/>
    <xf numFmtId="49" fontId="13" fillId="13" borderId="13" xfId="6" applyNumberFormat="1" applyFont="1" applyFill="1" applyBorder="1" applyAlignment="1">
      <alignment horizontal="center" vertical="center"/>
    </xf>
    <xf numFmtId="49" fontId="13" fillId="13" borderId="0" xfId="6" applyNumberFormat="1" applyFont="1" applyFill="1" applyBorder="1" applyAlignment="1">
      <alignment horizontal="center" vertical="center"/>
    </xf>
    <xf numFmtId="0" fontId="77" fillId="0" borderId="0" xfId="0" applyFont="1" applyAlignment="1">
      <alignment horizontal="center" vertical="center"/>
    </xf>
    <xf numFmtId="0" fontId="5" fillId="14" borderId="0" xfId="6" applyFont="1" applyFill="1" applyBorder="1" applyAlignment="1">
      <alignment horizontal="center" vertical="center"/>
    </xf>
    <xf numFmtId="0" fontId="78" fillId="0" borderId="0" xfId="0" applyFont="1" applyAlignment="1">
      <alignment vertical="center"/>
    </xf>
    <xf numFmtId="0" fontId="78" fillId="0" borderId="0" xfId="0" applyFont="1" applyAlignment="1">
      <alignment horizontal="left" vertical="top" wrapText="1"/>
    </xf>
    <xf numFmtId="180" fontId="13" fillId="13" borderId="13" xfId="6" applyNumberFormat="1" applyFont="1" applyFill="1" applyBorder="1" applyAlignment="1">
      <alignment horizontal="center" vertical="center"/>
    </xf>
    <xf numFmtId="180" fontId="13" fillId="13" borderId="0" xfId="6" applyNumberFormat="1" applyFont="1" applyFill="1" applyBorder="1" applyAlignment="1">
      <alignment horizontal="center" vertical="center"/>
    </xf>
    <xf numFmtId="0" fontId="79" fillId="0" borderId="0" xfId="6" applyFont="1" applyAlignment="1">
      <alignment horizontal="center" vertical="center"/>
    </xf>
    <xf numFmtId="0" fontId="79" fillId="0" borderId="0" xfId="6" applyFont="1" applyAlignment="1">
      <alignment horizontal="left" vertical="center" wrapText="1"/>
    </xf>
    <xf numFmtId="0" fontId="79" fillId="0" borderId="0" xfId="6" applyFont="1" applyAlignment="1">
      <alignment vertical="center"/>
    </xf>
    <xf numFmtId="0" fontId="79" fillId="0" borderId="0" xfId="6" applyFont="1" applyAlignment="1">
      <alignment horizontal="left" vertical="center"/>
    </xf>
    <xf numFmtId="0" fontId="19" fillId="0" borderId="0" xfId="6" applyFont="1" applyAlignment="1">
      <alignment horizontal="left" vertical="center"/>
    </xf>
    <xf numFmtId="0" fontId="79" fillId="0" borderId="0" xfId="6" applyFont="1" applyAlignment="1">
      <alignment horizontal="left" vertical="top" wrapText="1"/>
    </xf>
    <xf numFmtId="0" fontId="79" fillId="0" borderId="0" xfId="6" applyFont="1" applyBorder="1" applyAlignment="1">
      <alignment horizontal="center" vertical="center"/>
    </xf>
    <xf numFmtId="179" fontId="79" fillId="0" borderId="0" xfId="1" applyNumberFormat="1" applyFont="1" applyAlignment="1">
      <alignment vertical="center"/>
    </xf>
    <xf numFmtId="41" fontId="79" fillId="0" borderId="0" xfId="2" applyFont="1" applyAlignment="1">
      <alignment vertical="center"/>
    </xf>
    <xf numFmtId="0" fontId="80" fillId="15" borderId="0" xfId="14" applyFont="1" applyFill="1" applyBorder="1" applyAlignment="1">
      <alignment horizontal="center" vertical="center" wrapText="1"/>
    </xf>
    <xf numFmtId="0" fontId="80" fillId="15" borderId="36" xfId="14" applyFont="1" applyFill="1" applyBorder="1" applyAlignment="1">
      <alignment horizontal="center" vertical="center" wrapText="1"/>
    </xf>
    <xf numFmtId="0" fontId="80" fillId="0" borderId="0" xfId="14" applyFont="1" applyFill="1" applyBorder="1" applyAlignment="1">
      <alignment horizontal="center" vertical="center" wrapText="1"/>
    </xf>
    <xf numFmtId="0" fontId="80" fillId="0" borderId="0" xfId="14" applyFont="1" applyFill="1" applyBorder="1" applyAlignment="1">
      <alignment vertical="center" wrapText="1" readingOrder="1"/>
    </xf>
    <xf numFmtId="0" fontId="81" fillId="0" borderId="0" xfId="14" applyFont="1" applyFill="1" applyBorder="1" applyAlignment="1">
      <alignment horizontal="left" vertical="top" wrapText="1" readingOrder="1"/>
    </xf>
    <xf numFmtId="0" fontId="79" fillId="0" borderId="0" xfId="6" applyFont="1" applyFill="1" applyAlignment="1">
      <alignment vertical="center"/>
    </xf>
    <xf numFmtId="179" fontId="79" fillId="0" borderId="0" xfId="1" applyNumberFormat="1" applyFont="1" applyFill="1" applyAlignment="1">
      <alignment vertical="center"/>
    </xf>
    <xf numFmtId="41" fontId="79" fillId="0" borderId="0" xfId="2" applyFont="1" applyFill="1" applyAlignment="1">
      <alignment vertical="center"/>
    </xf>
    <xf numFmtId="0" fontId="19" fillId="20" borderId="48" xfId="14" applyFont="1" applyFill="1" applyBorder="1" applyAlignment="1">
      <alignment horizontal="center" vertical="center" wrapText="1"/>
    </xf>
    <xf numFmtId="0" fontId="19" fillId="18" borderId="48" xfId="0" applyFont="1" applyFill="1" applyBorder="1" applyAlignment="1" applyProtection="1">
      <alignment vertical="center" wrapText="1" readingOrder="1"/>
      <protection locked="0"/>
    </xf>
    <xf numFmtId="41" fontId="19" fillId="18" borderId="48" xfId="2" applyFont="1" applyFill="1" applyBorder="1" applyAlignment="1">
      <alignment horizontal="center" vertical="center" wrapText="1"/>
    </xf>
    <xf numFmtId="41" fontId="19" fillId="18" borderId="48" xfId="2" applyFont="1" applyFill="1" applyBorder="1" applyAlignment="1">
      <alignment vertical="center" wrapText="1"/>
    </xf>
    <xf numFmtId="179" fontId="19" fillId="20" borderId="48" xfId="1" applyNumberFormat="1" applyFont="1" applyFill="1" applyBorder="1" applyAlignment="1">
      <alignment horizontal="center" vertical="center" textRotation="90" wrapText="1"/>
    </xf>
    <xf numFmtId="41" fontId="19" fillId="20" borderId="48" xfId="2" applyFont="1" applyFill="1" applyBorder="1" applyAlignment="1">
      <alignment horizontal="center" vertical="center" textRotation="90" wrapText="1"/>
    </xf>
    <xf numFmtId="0" fontId="83" fillId="0" borderId="48" xfId="0" applyFont="1" applyFill="1" applyBorder="1" applyAlignment="1">
      <alignment horizontal="left" vertical="top" wrapText="1"/>
    </xf>
    <xf numFmtId="0" fontId="0" fillId="7" borderId="48" xfId="0" applyFont="1" applyFill="1" applyBorder="1" applyAlignment="1">
      <alignment vertical="top" wrapText="1"/>
    </xf>
    <xf numFmtId="0" fontId="0" fillId="7" borderId="48" xfId="0" applyFont="1" applyFill="1" applyBorder="1" applyAlignment="1">
      <alignment horizontal="left" vertical="top" wrapText="1"/>
    </xf>
    <xf numFmtId="0" fontId="0" fillId="0" borderId="48" xfId="0" applyFont="1" applyBorder="1" applyAlignment="1">
      <alignment vertical="top" wrapText="1"/>
    </xf>
    <xf numFmtId="0" fontId="84" fillId="0" borderId="48" xfId="0" applyFont="1" applyBorder="1" applyAlignment="1">
      <alignment horizontal="left" vertical="top" wrapText="1"/>
    </xf>
    <xf numFmtId="0" fontId="83" fillId="0" borderId="48" xfId="0" quotePrefix="1" applyFont="1" applyFill="1" applyBorder="1" applyAlignment="1">
      <alignment horizontal="left" vertical="top" wrapText="1"/>
    </xf>
    <xf numFmtId="0" fontId="0" fillId="0" borderId="48" xfId="0" applyFont="1" applyBorder="1" applyAlignment="1">
      <alignment horizontal="left" vertical="top" wrapText="1"/>
    </xf>
    <xf numFmtId="0" fontId="0" fillId="0" borderId="48" xfId="0" applyFont="1" applyFill="1" applyBorder="1" applyAlignment="1">
      <alignment horizontal="left" vertical="top" wrapText="1"/>
    </xf>
    <xf numFmtId="0" fontId="83" fillId="0" borderId="48" xfId="8" applyFont="1" applyFill="1" applyBorder="1" applyAlignment="1">
      <alignment horizontal="left" vertical="top" wrapText="1"/>
    </xf>
    <xf numFmtId="0" fontId="83" fillId="0" borderId="48" xfId="7" applyFont="1" applyFill="1" applyBorder="1" applyAlignment="1">
      <alignment horizontal="left" vertical="top" wrapText="1"/>
    </xf>
    <xf numFmtId="0" fontId="85" fillId="0" borderId="48" xfId="0" applyFont="1" applyFill="1" applyBorder="1" applyAlignment="1">
      <alignment horizontal="left" vertical="top" wrapText="1"/>
    </xf>
    <xf numFmtId="0" fontId="85" fillId="0" borderId="48" xfId="7" applyFont="1" applyFill="1" applyBorder="1" applyAlignment="1">
      <alignment horizontal="left" vertical="top" wrapText="1"/>
    </xf>
    <xf numFmtId="0" fontId="86" fillId="0" borderId="48" xfId="0" applyFont="1" applyBorder="1" applyAlignment="1">
      <alignment horizontal="left" vertical="top" wrapText="1"/>
    </xf>
    <xf numFmtId="0" fontId="21" fillId="0" borderId="48" xfId="0" applyFont="1" applyBorder="1"/>
    <xf numFmtId="0" fontId="0" fillId="0" borderId="48" xfId="0" applyFont="1" applyBorder="1"/>
    <xf numFmtId="179" fontId="0" fillId="0" borderId="48" xfId="1" applyNumberFormat="1" applyFont="1" applyBorder="1"/>
    <xf numFmtId="41" fontId="0" fillId="0" borderId="48" xfId="2" applyFont="1" applyBorder="1"/>
    <xf numFmtId="0" fontId="21" fillId="0" borderId="0" xfId="0" applyFont="1" applyAlignment="1">
      <alignment horizontal="left" vertical="top" wrapText="1"/>
    </xf>
    <xf numFmtId="179" fontId="21" fillId="0" borderId="0" xfId="1" applyNumberFormat="1" applyFont="1"/>
    <xf numFmtId="41" fontId="21" fillId="0" borderId="0" xfId="2" applyFont="1"/>
    <xf numFmtId="0" fontId="19" fillId="18" borderId="48" xfId="0" applyFont="1" applyFill="1" applyBorder="1" applyAlignment="1">
      <alignment horizontal="center" vertical="center" wrapText="1"/>
    </xf>
    <xf numFmtId="0" fontId="19" fillId="18" borderId="48" xfId="0" applyFont="1" applyFill="1" applyBorder="1" applyAlignment="1" applyProtection="1">
      <alignment horizontal="center" vertical="center" wrapText="1" readingOrder="1"/>
      <protection locked="0"/>
    </xf>
    <xf numFmtId="0" fontId="82" fillId="19" borderId="48" xfId="0" applyFont="1" applyFill="1" applyBorder="1" applyAlignment="1">
      <alignment horizontal="center" vertical="center"/>
    </xf>
    <xf numFmtId="0" fontId="19" fillId="20" borderId="48" xfId="14" applyFont="1" applyFill="1" applyBorder="1" applyAlignment="1">
      <alignment horizontal="center" vertical="center" wrapText="1"/>
    </xf>
    <xf numFmtId="0" fontId="0" fillId="0" borderId="48" xfId="0" applyFont="1" applyFill="1" applyBorder="1" applyAlignment="1">
      <alignment horizontal="center" vertical="top" wrapText="1"/>
    </xf>
    <xf numFmtId="0" fontId="47" fillId="17" borderId="49" xfId="6" applyFont="1" applyFill="1" applyBorder="1" applyAlignment="1">
      <alignment horizontal="center" vertical="center" wrapText="1"/>
    </xf>
    <xf numFmtId="0" fontId="47" fillId="17" borderId="50" xfId="6" applyFont="1" applyFill="1" applyBorder="1" applyAlignment="1">
      <alignment horizontal="center" vertical="center" wrapText="1"/>
    </xf>
    <xf numFmtId="0" fontId="47" fillId="17" borderId="51" xfId="6" applyFont="1" applyFill="1" applyBorder="1" applyAlignment="1">
      <alignment horizontal="center" vertical="center" wrapText="1"/>
    </xf>
    <xf numFmtId="0" fontId="83" fillId="0" borderId="48" xfId="0" applyFont="1" applyFill="1" applyBorder="1" applyAlignment="1">
      <alignment horizontal="center" vertical="top" wrapText="1"/>
    </xf>
    <xf numFmtId="41" fontId="83" fillId="0" borderId="48" xfId="2" applyFont="1" applyFill="1" applyBorder="1" applyAlignment="1">
      <alignment horizontal="right" vertical="top" wrapText="1"/>
    </xf>
    <xf numFmtId="0" fontId="0" fillId="0" borderId="48" xfId="0" applyFont="1" applyFill="1" applyBorder="1" applyAlignment="1">
      <alignment vertical="top" wrapText="1"/>
    </xf>
    <xf numFmtId="179" fontId="0" fillId="0" borderId="48" xfId="1" applyNumberFormat="1" applyFont="1" applyBorder="1" applyAlignment="1">
      <alignment horizontal="center" vertical="top" wrapText="1"/>
    </xf>
    <xf numFmtId="179" fontId="83" fillId="0" borderId="48" xfId="1" applyNumberFormat="1" applyFont="1" applyBorder="1" applyAlignment="1">
      <alignment vertical="top" wrapText="1"/>
    </xf>
    <xf numFmtId="179" fontId="83" fillId="7" borderId="48" xfId="1" applyNumberFormat="1" applyFont="1" applyFill="1" applyBorder="1" applyAlignment="1">
      <alignment vertical="top" wrapText="1"/>
    </xf>
    <xf numFmtId="41" fontId="83" fillId="7" borderId="48" xfId="2" applyFont="1" applyFill="1" applyBorder="1" applyAlignment="1">
      <alignment vertical="top" wrapText="1"/>
    </xf>
    <xf numFmtId="0" fontId="83" fillId="0" borderId="48" xfId="6" applyFont="1" applyBorder="1" applyAlignment="1">
      <alignment vertical="top" wrapText="1"/>
    </xf>
    <xf numFmtId="0" fontId="79" fillId="0" borderId="0" xfId="6" applyFont="1" applyAlignment="1">
      <alignment vertical="top" wrapText="1"/>
    </xf>
    <xf numFmtId="169" fontId="79" fillId="0" borderId="0" xfId="5" applyNumberFormat="1" applyFont="1" applyAlignment="1">
      <alignment vertical="top" wrapText="1"/>
    </xf>
    <xf numFmtId="179" fontId="83" fillId="0" borderId="48" xfId="1" applyNumberFormat="1" applyFont="1" applyFill="1" applyBorder="1" applyAlignment="1">
      <alignment horizontal="right" vertical="top" wrapText="1"/>
    </xf>
    <xf numFmtId="9" fontId="83" fillId="0" borderId="48" xfId="0" applyNumberFormat="1" applyFont="1" applyFill="1" applyBorder="1" applyAlignment="1">
      <alignment horizontal="right" vertical="top" wrapText="1"/>
    </xf>
    <xf numFmtId="179" fontId="83" fillId="0" borderId="48" xfId="1" applyNumberFormat="1" applyFont="1" applyBorder="1" applyAlignment="1">
      <alignment horizontal="right" vertical="top" wrapText="1"/>
    </xf>
    <xf numFmtId="179" fontId="83" fillId="7" borderId="48" xfId="1" applyNumberFormat="1" applyFont="1" applyFill="1" applyBorder="1" applyAlignment="1">
      <alignment horizontal="right" vertical="top" wrapText="1"/>
    </xf>
    <xf numFmtId="41" fontId="83" fillId="0" borderId="48" xfId="2" applyFont="1" applyBorder="1" applyAlignment="1">
      <alignment vertical="top" wrapText="1"/>
    </xf>
    <xf numFmtId="0" fontId="83" fillId="0" borderId="48" xfId="0" applyFont="1" applyFill="1" applyBorder="1" applyAlignment="1">
      <alignment horizontal="right" vertical="top" wrapText="1"/>
    </xf>
    <xf numFmtId="166" fontId="0" fillId="0" borderId="48" xfId="1" applyNumberFormat="1" applyFont="1" applyBorder="1" applyAlignment="1">
      <alignment horizontal="center" vertical="top" wrapText="1"/>
    </xf>
    <xf numFmtId="164" fontId="83" fillId="0" borderId="48" xfId="2" applyNumberFormat="1" applyFont="1" applyBorder="1" applyAlignment="1">
      <alignment vertical="top" wrapText="1"/>
    </xf>
    <xf numFmtId="1" fontId="83" fillId="0" borderId="48" xfId="0" applyNumberFormat="1" applyFont="1" applyFill="1" applyBorder="1" applyAlignment="1">
      <alignment horizontal="right" vertical="top" wrapText="1"/>
    </xf>
    <xf numFmtId="0" fontId="85" fillId="0" borderId="48" xfId="0" applyFont="1" applyFill="1" applyBorder="1" applyAlignment="1">
      <alignment vertical="top" wrapText="1"/>
    </xf>
    <xf numFmtId="179" fontId="83" fillId="0" borderId="48" xfId="1" quotePrefix="1" applyNumberFormat="1" applyFont="1" applyFill="1" applyBorder="1" applyAlignment="1">
      <alignment horizontal="right" vertical="top" wrapText="1"/>
    </xf>
    <xf numFmtId="0" fontId="83" fillId="0" borderId="48" xfId="0" quotePrefix="1" applyFont="1" applyFill="1" applyBorder="1" applyAlignment="1">
      <alignment horizontal="right" vertical="top" wrapText="1"/>
    </xf>
    <xf numFmtId="0" fontId="83" fillId="0" borderId="48" xfId="0" applyFont="1" applyFill="1" applyBorder="1" applyAlignment="1">
      <alignment vertical="top" wrapText="1"/>
    </xf>
    <xf numFmtId="179" fontId="83" fillId="0" borderId="48" xfId="1" applyNumberFormat="1" applyFont="1" applyBorder="1" applyAlignment="1">
      <alignment horizontal="center" vertical="top" wrapText="1"/>
    </xf>
    <xf numFmtId="0" fontId="86" fillId="0" borderId="48" xfId="0" applyFont="1" applyBorder="1" applyAlignment="1">
      <alignment vertical="top" wrapText="1"/>
    </xf>
    <xf numFmtId="0" fontId="80" fillId="16" borderId="33" xfId="14" applyFont="1" applyFill="1" applyBorder="1" applyAlignment="1">
      <alignment horizontal="center" vertical="center" wrapText="1" readingOrder="1"/>
    </xf>
    <xf numFmtId="0" fontId="81" fillId="16" borderId="0" xfId="14" applyFont="1" applyFill="1" applyBorder="1" applyAlignment="1">
      <alignment horizontal="left" vertical="top" wrapText="1" readingOrder="1"/>
    </xf>
  </cellXfs>
  <cellStyles count="15">
    <cellStyle name="Millares" xfId="1" builtinId="3"/>
    <cellStyle name="Millares [0]" xfId="2" builtinId="6"/>
    <cellStyle name="Millares [0] 2 2" xfId="10" xr:uid="{00000000-0005-0000-0000-000002000000}"/>
    <cellStyle name="Moneda" xfId="4" builtinId="4"/>
    <cellStyle name="Moneda [0]" xfId="3" builtinId="7"/>
    <cellStyle name="Moneda 5" xfId="11" xr:uid="{00000000-0005-0000-0000-000005000000}"/>
    <cellStyle name="Moneda 6" xfId="12" xr:uid="{00000000-0005-0000-0000-000006000000}"/>
    <cellStyle name="Normal" xfId="0" builtinId="0"/>
    <cellStyle name="Normal 2" xfId="6" xr:uid="{00000000-0005-0000-0000-000008000000}"/>
    <cellStyle name="Normal 2 10" xfId="7" xr:uid="{00000000-0005-0000-0000-000009000000}"/>
    <cellStyle name="Normal 3" xfId="9" xr:uid="{00000000-0005-0000-0000-00000A000000}"/>
    <cellStyle name="Normal 4" xfId="14" xr:uid="{D7187D3F-347A-4CEB-8C66-E5FD98C88347}"/>
    <cellStyle name="Normal 5" xfId="8" xr:uid="{00000000-0005-0000-0000-00000B000000}"/>
    <cellStyle name="Porcentaje" xfId="5" builtinId="5"/>
    <cellStyle name="Porcentaje 2" xfId="13" xr:uid="{00000000-0005-0000-0000-00000D000000}"/>
  </cellStyles>
  <dxfs count="0"/>
  <tableStyles count="0" defaultTableStyle="TableStyleMedium2" defaultPivotStyle="PivotStyleLight16"/>
  <colors>
    <mruColors>
      <color rgb="FFFF7C80"/>
      <color rgb="FFFFC5C6"/>
      <color rgb="FF66FF99"/>
      <color rgb="FF0033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hyperlink" Target="#'Gesti&#243;n del Talento Humano'!A1"/><Relationship Id="rId7" Type="http://schemas.openxmlformats.org/officeDocument/2006/relationships/image" Target="../media/image3.jpeg"/><Relationship Id="rId2" Type="http://schemas.openxmlformats.org/officeDocument/2006/relationships/hyperlink" Target="#'Transparencia,Participaci&#243;n, SC'!A1"/><Relationship Id="rId1" Type="http://schemas.openxmlformats.org/officeDocument/2006/relationships/hyperlink" Target="#'Gesti&#243;n Misional'!A1"/><Relationship Id="rId6" Type="http://schemas.openxmlformats.org/officeDocument/2006/relationships/image" Target="../media/image2.jpeg"/><Relationship Id="rId5" Type="http://schemas.openxmlformats.org/officeDocument/2006/relationships/hyperlink" Target="#'Gesti&#243;n Financiera'!A1"/><Relationship Id="rId4" Type="http://schemas.openxmlformats.org/officeDocument/2006/relationships/hyperlink" Target="#'Eficiencia Administativa'!A1"/></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493059</xdr:colOff>
      <xdr:row>43</xdr:row>
      <xdr:rowOff>9525</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875059" cy="6972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xdr:row>
      <xdr:rowOff>95250</xdr:rowOff>
    </xdr:from>
    <xdr:to>
      <xdr:col>11</xdr:col>
      <xdr:colOff>9525</xdr:colOff>
      <xdr:row>48</xdr:row>
      <xdr:rowOff>28575</xdr:rowOff>
    </xdr:to>
    <xdr:grpSp>
      <xdr:nvGrpSpPr>
        <xdr:cNvPr id="13" name="24 Grupo">
          <a:extLst>
            <a:ext uri="{FF2B5EF4-FFF2-40B4-BE49-F238E27FC236}">
              <a16:creationId xmlns:a16="http://schemas.microsoft.com/office/drawing/2014/main" id="{00000000-0008-0000-0100-00000D000000}"/>
            </a:ext>
          </a:extLst>
        </xdr:cNvPr>
        <xdr:cNvGrpSpPr>
          <a:grpSpLocks/>
        </xdr:cNvGrpSpPr>
      </xdr:nvGrpSpPr>
      <xdr:grpSpPr bwMode="auto">
        <a:xfrm>
          <a:off x="142875" y="1876425"/>
          <a:ext cx="7991475" cy="7058025"/>
          <a:chOff x="314874" y="970537"/>
          <a:chExt cx="7634056" cy="8295057"/>
        </a:xfrm>
      </xdr:grpSpPr>
      <xdr:sp macro="" textlink="">
        <xdr:nvSpPr>
          <xdr:cNvPr id="14" name="11 Rectángulo">
            <a:extLst>
              <a:ext uri="{FF2B5EF4-FFF2-40B4-BE49-F238E27FC236}">
                <a16:creationId xmlns:a16="http://schemas.microsoft.com/office/drawing/2014/main" id="{00000000-0008-0000-0100-00000E000000}"/>
              </a:ext>
            </a:extLst>
          </xdr:cNvPr>
          <xdr:cNvSpPr/>
        </xdr:nvSpPr>
        <xdr:spPr>
          <a:xfrm>
            <a:off x="1333266" y="1853340"/>
            <a:ext cx="6615664" cy="6532793"/>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sp macro="" textlink="">
        <xdr:nvSpPr>
          <xdr:cNvPr id="15" name="16 Rectángulo redondeado">
            <a:extLst>
              <a:ext uri="{FF2B5EF4-FFF2-40B4-BE49-F238E27FC236}">
                <a16:creationId xmlns:a16="http://schemas.microsoft.com/office/drawing/2014/main" id="{00000000-0008-0000-0100-00000F000000}"/>
              </a:ext>
            </a:extLst>
          </xdr:cNvPr>
          <xdr:cNvSpPr/>
        </xdr:nvSpPr>
        <xdr:spPr>
          <a:xfrm>
            <a:off x="314874" y="1741902"/>
            <a:ext cx="686351" cy="6475655"/>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nchorCtr="1"/>
          <a:lstStyle/>
          <a:p>
            <a:pPr algn="ctr"/>
            <a:r>
              <a:rPr lang="es-ES" sz="1400" b="1">
                <a:latin typeface="Arial Narrow" pitchFamily="34" charset="0"/>
              </a:rPr>
              <a:t>MODELO INTEGRADO DE </a:t>
            </a:r>
            <a:r>
              <a:rPr lang="es-ES" sz="1400" b="1" baseline="0">
                <a:latin typeface="Arial Narrow" pitchFamily="34" charset="0"/>
              </a:rPr>
              <a:t> PLANEACIÓN Y GESTIÓN</a:t>
            </a:r>
          </a:p>
          <a:p>
            <a:pPr algn="ctr"/>
            <a:r>
              <a:rPr lang="es-ES" sz="1400" b="1" baseline="0">
                <a:latin typeface="Arial Narrow" pitchFamily="34" charset="0"/>
              </a:rPr>
              <a:t>DECRETO 2482 DE 2012</a:t>
            </a:r>
            <a:endParaRPr lang="es-ES" sz="1400" b="1">
              <a:latin typeface="Arial Narrow" pitchFamily="34" charset="0"/>
            </a:endParaRPr>
          </a:p>
        </xdr:txBody>
      </xdr:sp>
      <xdr:sp macro="" textlink="">
        <xdr:nvSpPr>
          <xdr:cNvPr id="16" name="10 Rectángulo redondeado">
            <a:extLst>
              <a:ext uri="{FF2B5EF4-FFF2-40B4-BE49-F238E27FC236}">
                <a16:creationId xmlns:a16="http://schemas.microsoft.com/office/drawing/2014/main" id="{00000000-0008-0000-0100-000010000000}"/>
              </a:ext>
            </a:extLst>
          </xdr:cNvPr>
          <xdr:cNvSpPr/>
        </xdr:nvSpPr>
        <xdr:spPr>
          <a:xfrm>
            <a:off x="1220476" y="970537"/>
            <a:ext cx="2802601" cy="685658"/>
          </a:xfrm>
          <a:prstGeom prst="roundRect">
            <a:avLst/>
          </a:prstGeom>
          <a:solidFill>
            <a:srgbClr val="003300"/>
          </a:solidFill>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lang="es-ES" sz="1400" b="1"/>
              <a:t>POLÍTICAS</a:t>
            </a:r>
            <a:r>
              <a:rPr lang="es-ES" sz="1400" b="1" baseline="0"/>
              <a:t> DE DESARROLLO ADMINISTRATIVO</a:t>
            </a:r>
            <a:endParaRPr lang="es-ES" sz="1400" b="1"/>
          </a:p>
        </xdr:txBody>
      </xdr:sp>
      <xdr:sp macro="" textlink="">
        <xdr:nvSpPr>
          <xdr:cNvPr id="17" name="17 Rectángulo redondeado">
            <a:extLst>
              <a:ext uri="{FF2B5EF4-FFF2-40B4-BE49-F238E27FC236}">
                <a16:creationId xmlns:a16="http://schemas.microsoft.com/office/drawing/2014/main" id="{00000000-0008-0000-0100-000011000000}"/>
              </a:ext>
            </a:extLst>
          </xdr:cNvPr>
          <xdr:cNvSpPr/>
        </xdr:nvSpPr>
        <xdr:spPr>
          <a:xfrm>
            <a:off x="4423449" y="989583"/>
            <a:ext cx="3317365" cy="685658"/>
          </a:xfrm>
          <a:prstGeom prst="roundRect">
            <a:avLst/>
          </a:prstGeom>
          <a:solidFill>
            <a:srgbClr val="003300"/>
          </a:solidFill>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lang="es-ES" sz="1400" b="1"/>
              <a:t>COMPONENTES</a:t>
            </a:r>
          </a:p>
        </xdr:txBody>
      </xdr:sp>
      <xdr:sp macro="" textlink="">
        <xdr:nvSpPr>
          <xdr:cNvPr id="18" name="18 Rectángulo redondeado">
            <a:extLst>
              <a:ext uri="{FF2B5EF4-FFF2-40B4-BE49-F238E27FC236}">
                <a16:creationId xmlns:a16="http://schemas.microsoft.com/office/drawing/2014/main" id="{00000000-0008-0000-0100-000012000000}"/>
              </a:ext>
            </a:extLst>
          </xdr:cNvPr>
          <xdr:cNvSpPr/>
        </xdr:nvSpPr>
        <xdr:spPr>
          <a:xfrm>
            <a:off x="4461580" y="1960931"/>
            <a:ext cx="3145777" cy="657089"/>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Indicadores</a:t>
            </a:r>
            <a:r>
              <a:rPr lang="es-ES" sz="1200" b="1" baseline="0">
                <a:solidFill>
                  <a:sysClr val="windowText" lastClr="000000"/>
                </a:solidFill>
                <a:latin typeface="Arial Narrow" pitchFamily="34" charset="0"/>
              </a:rPr>
              <a:t> y metas de Gobierno</a:t>
            </a:r>
            <a:endParaRPr lang="es-ES" sz="1200" b="1">
              <a:solidFill>
                <a:sysClr val="windowText" lastClr="000000"/>
              </a:solidFill>
              <a:latin typeface="Arial Narrow" pitchFamily="34" charset="0"/>
            </a:endParaRPr>
          </a:p>
        </xdr:txBody>
      </xdr:sp>
      <xdr:sp macro="" textlink="">
        <xdr:nvSpPr>
          <xdr:cNvPr id="19" name="19 Rectángulo redondeado">
            <a:extLst>
              <a:ext uri="{FF2B5EF4-FFF2-40B4-BE49-F238E27FC236}">
                <a16:creationId xmlns:a16="http://schemas.microsoft.com/office/drawing/2014/main" id="{00000000-0008-0000-0100-000013000000}"/>
              </a:ext>
            </a:extLst>
          </xdr:cNvPr>
          <xdr:cNvSpPr/>
        </xdr:nvSpPr>
        <xdr:spPr>
          <a:xfrm>
            <a:off x="4442514" y="2732296"/>
            <a:ext cx="3126711" cy="1542729"/>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lang="es-ES" sz="1200" b="1">
                <a:solidFill>
                  <a:sysClr val="windowText" lastClr="000000"/>
                </a:solidFill>
                <a:latin typeface="Arial Narrow" pitchFamily="34" charset="0"/>
              </a:rPr>
              <a:t>Plan anticorrupción</a:t>
            </a:r>
            <a:r>
              <a:rPr lang="es-ES" sz="1200" b="1" baseline="0">
                <a:solidFill>
                  <a:sysClr val="windowText" lastClr="000000"/>
                </a:solidFill>
                <a:latin typeface="Arial Narrow" pitchFamily="34" charset="0"/>
              </a:rPr>
              <a:t> y de Atención al ciudadano</a:t>
            </a:r>
          </a:p>
          <a:p>
            <a:pPr algn="l">
              <a:lnSpc>
                <a:spcPts val="1100"/>
              </a:lnSpc>
            </a:pPr>
            <a:r>
              <a:rPr lang="es-ES" sz="1200" b="1" baseline="0">
                <a:solidFill>
                  <a:sysClr val="windowText" lastClr="000000"/>
                </a:solidFill>
                <a:latin typeface="Arial Narrow" pitchFamily="34" charset="0"/>
              </a:rPr>
              <a:t>Transparencia y acceso a la información pública</a:t>
            </a:r>
          </a:p>
          <a:p>
            <a:pPr algn="l">
              <a:lnSpc>
                <a:spcPts val="1200"/>
              </a:lnSpc>
            </a:pPr>
            <a:r>
              <a:rPr lang="es-ES" sz="1200" b="1" baseline="0">
                <a:solidFill>
                  <a:sysClr val="windowText" lastClr="000000"/>
                </a:solidFill>
                <a:latin typeface="Arial Narrow" pitchFamily="34" charset="0"/>
              </a:rPr>
              <a:t>Participación ciudadana</a:t>
            </a:r>
          </a:p>
          <a:p>
            <a:pPr algn="l">
              <a:lnSpc>
                <a:spcPts val="1100"/>
              </a:lnSpc>
            </a:pPr>
            <a:r>
              <a:rPr lang="es-ES" sz="1200" b="1" baseline="0">
                <a:solidFill>
                  <a:sysClr val="windowText" lastClr="000000"/>
                </a:solidFill>
                <a:latin typeface="Arial Narrow" pitchFamily="34" charset="0"/>
              </a:rPr>
              <a:t>Rendición de cuentas</a:t>
            </a:r>
          </a:p>
          <a:p>
            <a:pPr algn="l">
              <a:lnSpc>
                <a:spcPts val="1100"/>
              </a:lnSpc>
            </a:pPr>
            <a:r>
              <a:rPr lang="es-ES" sz="1200" b="1" baseline="0">
                <a:solidFill>
                  <a:sysClr val="windowText" lastClr="000000"/>
                </a:solidFill>
                <a:latin typeface="Arial Narrow" pitchFamily="34" charset="0"/>
              </a:rPr>
              <a:t>Servicio al Ciudadano</a:t>
            </a:r>
            <a:endParaRPr lang="es-ES" sz="1200" b="1">
              <a:solidFill>
                <a:sysClr val="windowText" lastClr="000000"/>
              </a:solidFill>
              <a:latin typeface="Arial Narrow" pitchFamily="34" charset="0"/>
            </a:endParaRPr>
          </a:p>
        </xdr:txBody>
      </xdr:sp>
      <xdr:sp macro="" textlink="">
        <xdr:nvSpPr>
          <xdr:cNvPr id="20" name="20 Rectángulo redondeado">
            <a:extLst>
              <a:ext uri="{FF2B5EF4-FFF2-40B4-BE49-F238E27FC236}">
                <a16:creationId xmlns:a16="http://schemas.microsoft.com/office/drawing/2014/main" id="{00000000-0008-0000-0100-000014000000}"/>
              </a:ext>
            </a:extLst>
          </xdr:cNvPr>
          <xdr:cNvSpPr/>
        </xdr:nvSpPr>
        <xdr:spPr>
          <a:xfrm>
            <a:off x="4432982" y="4455963"/>
            <a:ext cx="3126711" cy="1070699"/>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Plan Estratégico</a:t>
            </a:r>
            <a:r>
              <a:rPr lang="es-ES" sz="1200" b="1" baseline="0">
                <a:solidFill>
                  <a:sysClr val="windowText" lastClr="000000"/>
                </a:solidFill>
                <a:latin typeface="Arial Narrow" pitchFamily="34" charset="0"/>
              </a:rPr>
              <a:t> de Talento Humano</a:t>
            </a:r>
          </a:p>
          <a:p>
            <a:pPr algn="l"/>
            <a:r>
              <a:rPr lang="es-ES" sz="1200" b="1" baseline="0">
                <a:solidFill>
                  <a:sysClr val="windowText" lastClr="000000"/>
                </a:solidFill>
                <a:latin typeface="Arial Narrow" pitchFamily="34" charset="0"/>
              </a:rPr>
              <a:t>Plan Anual de vancantes</a:t>
            </a:r>
          </a:p>
          <a:p>
            <a:pPr algn="l"/>
            <a:r>
              <a:rPr lang="es-ES" sz="1200" b="1" baseline="0">
                <a:solidFill>
                  <a:sysClr val="windowText" lastClr="000000"/>
                </a:solidFill>
                <a:latin typeface="Arial Narrow" pitchFamily="34" charset="0"/>
              </a:rPr>
              <a:t>Capacitación</a:t>
            </a:r>
          </a:p>
          <a:p>
            <a:pPr algn="l"/>
            <a:r>
              <a:rPr lang="es-ES" sz="1200" b="1" baseline="0">
                <a:solidFill>
                  <a:sysClr val="windowText" lastClr="000000"/>
                </a:solidFill>
                <a:latin typeface="Arial Narrow" pitchFamily="34" charset="0"/>
              </a:rPr>
              <a:t>Bienestar e incentivos</a:t>
            </a:r>
            <a:endParaRPr lang="es-ES" sz="1200" b="1">
              <a:solidFill>
                <a:sysClr val="windowText" lastClr="000000"/>
              </a:solidFill>
              <a:latin typeface="Arial Narrow" pitchFamily="34" charset="0"/>
            </a:endParaRPr>
          </a:p>
        </xdr:txBody>
      </xdr:sp>
      <xdr:sp macro="" textlink="">
        <xdr:nvSpPr>
          <xdr:cNvPr id="21" name="21 Rectángulo redondeado">
            <a:extLst>
              <a:ext uri="{FF2B5EF4-FFF2-40B4-BE49-F238E27FC236}">
                <a16:creationId xmlns:a16="http://schemas.microsoft.com/office/drawing/2014/main" id="{00000000-0008-0000-0100-000015000000}"/>
              </a:ext>
            </a:extLst>
          </xdr:cNvPr>
          <xdr:cNvSpPr/>
        </xdr:nvSpPr>
        <xdr:spPr>
          <a:xfrm>
            <a:off x="4413916" y="5589202"/>
            <a:ext cx="3126711" cy="1504676"/>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Gestión</a:t>
            </a:r>
            <a:r>
              <a:rPr lang="es-ES" sz="1200" b="1" baseline="0">
                <a:solidFill>
                  <a:sysClr val="windowText" lastClr="000000"/>
                </a:solidFill>
                <a:latin typeface="Arial Narrow" pitchFamily="34" charset="0"/>
              </a:rPr>
              <a:t> de la Calidad</a:t>
            </a:r>
          </a:p>
          <a:p>
            <a:pPr algn="l"/>
            <a:r>
              <a:rPr lang="es-ES" sz="1200" b="1" baseline="0">
                <a:solidFill>
                  <a:sysClr val="windowText" lastClr="000000"/>
                </a:solidFill>
                <a:latin typeface="Arial Narrow" pitchFamily="34" charset="0"/>
              </a:rPr>
              <a:t>Efienciencia Administrativa y Cero Papel</a:t>
            </a:r>
          </a:p>
          <a:p>
            <a:pPr algn="l"/>
            <a:r>
              <a:rPr lang="es-ES" sz="1200" b="1" baseline="0">
                <a:solidFill>
                  <a:sysClr val="windowText" lastClr="000000"/>
                </a:solidFill>
                <a:latin typeface="Arial Narrow" pitchFamily="34" charset="0"/>
              </a:rPr>
              <a:t>Racionalización de trámites</a:t>
            </a:r>
          </a:p>
          <a:p>
            <a:pPr algn="l"/>
            <a:r>
              <a:rPr lang="es-ES" sz="1200" b="1" baseline="0">
                <a:solidFill>
                  <a:sysClr val="windowText" lastClr="000000"/>
                </a:solidFill>
                <a:latin typeface="Arial Narrow" pitchFamily="34" charset="0"/>
              </a:rPr>
              <a:t>Modernización institucional</a:t>
            </a:r>
          </a:p>
          <a:p>
            <a:pPr algn="l"/>
            <a:r>
              <a:rPr lang="es-ES" sz="1200" b="1" baseline="0">
                <a:solidFill>
                  <a:sysClr val="windowText" lastClr="000000"/>
                </a:solidFill>
                <a:latin typeface="Arial Narrow" pitchFamily="34" charset="0"/>
              </a:rPr>
              <a:t>Gestión de Tecnologías de información</a:t>
            </a:r>
          </a:p>
          <a:p>
            <a:pPr algn="l"/>
            <a:r>
              <a:rPr lang="es-ES" sz="1200" b="1">
                <a:solidFill>
                  <a:sysClr val="windowText" lastClr="000000"/>
                </a:solidFill>
                <a:latin typeface="Arial Narrow" pitchFamily="34" charset="0"/>
              </a:rPr>
              <a:t>Gestión</a:t>
            </a:r>
            <a:r>
              <a:rPr lang="es-ES" sz="1200" b="1" baseline="0">
                <a:solidFill>
                  <a:sysClr val="windowText" lastClr="000000"/>
                </a:solidFill>
                <a:latin typeface="Arial Narrow" pitchFamily="34" charset="0"/>
              </a:rPr>
              <a:t> Documental</a:t>
            </a:r>
            <a:endParaRPr lang="es-ES" sz="1200" b="1">
              <a:solidFill>
                <a:sysClr val="windowText" lastClr="000000"/>
              </a:solidFill>
              <a:latin typeface="Arial Narrow" pitchFamily="34" charset="0"/>
            </a:endParaRPr>
          </a:p>
        </xdr:txBody>
      </xdr:sp>
      <xdr:sp macro="" textlink="">
        <xdr:nvSpPr>
          <xdr:cNvPr id="22" name="22 Rectángulo redondeado">
            <a:extLst>
              <a:ext uri="{FF2B5EF4-FFF2-40B4-BE49-F238E27FC236}">
                <a16:creationId xmlns:a16="http://schemas.microsoft.com/office/drawing/2014/main" id="{00000000-0008-0000-0100-000016000000}"/>
              </a:ext>
            </a:extLst>
          </xdr:cNvPr>
          <xdr:cNvSpPr/>
        </xdr:nvSpPr>
        <xdr:spPr>
          <a:xfrm>
            <a:off x="4413916" y="7131932"/>
            <a:ext cx="3126711" cy="1092583"/>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Programación y Ejecución</a:t>
            </a:r>
            <a:r>
              <a:rPr lang="es-ES" sz="1200" b="1" baseline="0">
                <a:solidFill>
                  <a:sysClr val="windowText" lastClr="000000"/>
                </a:solidFill>
                <a:latin typeface="Arial Narrow" pitchFamily="34" charset="0"/>
              </a:rPr>
              <a:t> presupuestal</a:t>
            </a:r>
          </a:p>
          <a:p>
            <a:pPr algn="l"/>
            <a:r>
              <a:rPr lang="es-ES" sz="1200" b="1" baseline="0">
                <a:solidFill>
                  <a:sysClr val="windowText" lastClr="000000"/>
                </a:solidFill>
                <a:latin typeface="Arial Narrow" pitchFamily="34" charset="0"/>
              </a:rPr>
              <a:t>PAC</a:t>
            </a:r>
          </a:p>
          <a:p>
            <a:pPr algn="l"/>
            <a:r>
              <a:rPr lang="es-ES" sz="1200" b="1" baseline="0">
                <a:solidFill>
                  <a:sysClr val="windowText" lastClr="000000"/>
                </a:solidFill>
                <a:latin typeface="Arial Narrow" pitchFamily="34" charset="0"/>
              </a:rPr>
              <a:t>Proyectos de Inversión</a:t>
            </a:r>
          </a:p>
          <a:p>
            <a:pPr algn="l"/>
            <a:r>
              <a:rPr lang="es-ES" sz="1200" b="1" baseline="0">
                <a:solidFill>
                  <a:sysClr val="windowText" lastClr="000000"/>
                </a:solidFill>
                <a:latin typeface="Arial Narrow" pitchFamily="34" charset="0"/>
              </a:rPr>
              <a:t>Plan anual de adquisiciones</a:t>
            </a:r>
            <a:endParaRPr lang="es-ES" sz="1200" b="1">
              <a:solidFill>
                <a:sysClr val="windowText" lastClr="000000"/>
              </a:solidFill>
              <a:latin typeface="Arial Narrow" pitchFamily="34" charset="0"/>
            </a:endParaRPr>
          </a:p>
        </xdr:txBody>
      </xdr:sp>
      <xdr:sp macro="" textlink="">
        <xdr:nvSpPr>
          <xdr:cNvPr id="23" name="23 Llamada de flecha hacia arriba">
            <a:extLst>
              <a:ext uri="{FF2B5EF4-FFF2-40B4-BE49-F238E27FC236}">
                <a16:creationId xmlns:a16="http://schemas.microsoft.com/office/drawing/2014/main" id="{00000000-0008-0000-0100-000017000000}"/>
              </a:ext>
            </a:extLst>
          </xdr:cNvPr>
          <xdr:cNvSpPr/>
        </xdr:nvSpPr>
        <xdr:spPr>
          <a:xfrm>
            <a:off x="1420120" y="8418045"/>
            <a:ext cx="2850264" cy="847549"/>
          </a:xfrm>
          <a:prstGeom prst="upArrowCallout">
            <a:avLst/>
          </a:prstGeom>
          <a:solidFill>
            <a:srgbClr val="0033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400" b="1">
                <a:latin typeface="Arial Narrow" pitchFamily="34" charset="0"/>
              </a:rPr>
              <a:t>GOBIERNO EN LÍNEA</a:t>
            </a:r>
          </a:p>
        </xdr:txBody>
      </xdr:sp>
    </xdr:grpSp>
    <xdr:clientData/>
  </xdr:twoCellAnchor>
  <xdr:twoCellAnchor>
    <xdr:from>
      <xdr:col>2</xdr:col>
      <xdr:colOff>123063</xdr:colOff>
      <xdr:row>9</xdr:row>
      <xdr:rowOff>132948</xdr:rowOff>
    </xdr:from>
    <xdr:to>
      <xdr:col>5</xdr:col>
      <xdr:colOff>316530</xdr:colOff>
      <xdr:row>13</xdr:row>
      <xdr:rowOff>33176</xdr:rowOff>
    </xdr:to>
    <xdr:sp macro="" textlink="">
      <xdr:nvSpPr>
        <xdr:cNvPr id="24" name="1 Rectángulo redondeado">
          <a:hlinkClick xmlns:r="http://schemas.openxmlformats.org/officeDocument/2006/relationships" r:id="rId1"/>
          <a:extLst>
            <a:ext uri="{FF2B5EF4-FFF2-40B4-BE49-F238E27FC236}">
              <a16:creationId xmlns:a16="http://schemas.microsoft.com/office/drawing/2014/main" id="{00000000-0008-0000-0100-000018000000}"/>
            </a:ext>
          </a:extLst>
        </xdr:cNvPr>
        <xdr:cNvSpPr/>
      </xdr:nvSpPr>
      <xdr:spPr>
        <a:xfrm>
          <a:off x="1313688" y="1942698"/>
          <a:ext cx="2479467" cy="662228"/>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200" b="1">
              <a:latin typeface="Arial Narrow" pitchFamily="34" charset="0"/>
            </a:rPr>
            <a:t>Gestión Misional y </a:t>
          </a:r>
        </a:p>
        <a:p>
          <a:pPr algn="ctr"/>
          <a:r>
            <a:rPr lang="es-ES" sz="1200" b="1">
              <a:latin typeface="Arial Narrow" pitchFamily="34" charset="0"/>
            </a:rPr>
            <a:t>de Gobierno</a:t>
          </a:r>
        </a:p>
      </xdr:txBody>
    </xdr:sp>
    <xdr:clientData/>
  </xdr:twoCellAnchor>
  <xdr:twoCellAnchor>
    <xdr:from>
      <xdr:col>2</xdr:col>
      <xdr:colOff>134110</xdr:colOff>
      <xdr:row>13</xdr:row>
      <xdr:rowOff>177235</xdr:rowOff>
    </xdr:from>
    <xdr:to>
      <xdr:col>5</xdr:col>
      <xdr:colOff>327577</xdr:colOff>
      <xdr:row>21</xdr:row>
      <xdr:rowOff>177210</xdr:rowOff>
    </xdr:to>
    <xdr:sp macro="" textlink="">
      <xdr:nvSpPr>
        <xdr:cNvPr id="25" name="12 Rectángulo redondeado">
          <a:hlinkClick xmlns:r="http://schemas.openxmlformats.org/officeDocument/2006/relationships" r:id="rId2"/>
          <a:extLst>
            <a:ext uri="{FF2B5EF4-FFF2-40B4-BE49-F238E27FC236}">
              <a16:creationId xmlns:a16="http://schemas.microsoft.com/office/drawing/2014/main" id="{00000000-0008-0000-0100-000019000000}"/>
            </a:ext>
          </a:extLst>
        </xdr:cNvPr>
        <xdr:cNvSpPr/>
      </xdr:nvSpPr>
      <xdr:spPr>
        <a:xfrm>
          <a:off x="1324735" y="2748985"/>
          <a:ext cx="2479467" cy="1523975"/>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Transparencia, </a:t>
          </a:r>
        </a:p>
        <a:p>
          <a:pPr algn="ctr"/>
          <a:r>
            <a:rPr lang="es-ES" sz="1400" b="1">
              <a:latin typeface="Arial Narrow" pitchFamily="34" charset="0"/>
            </a:rPr>
            <a:t>participación</a:t>
          </a:r>
          <a:r>
            <a:rPr lang="es-ES" sz="1400" b="1" baseline="0">
              <a:latin typeface="Arial Narrow" pitchFamily="34" charset="0"/>
            </a:rPr>
            <a:t> y Servicio al Ciudadano</a:t>
          </a:r>
          <a:endParaRPr lang="es-ES" sz="1400" b="1">
            <a:latin typeface="Arial Narrow" pitchFamily="34" charset="0"/>
          </a:endParaRPr>
        </a:p>
      </xdr:txBody>
    </xdr:sp>
    <xdr:clientData/>
  </xdr:twoCellAnchor>
  <xdr:twoCellAnchor>
    <xdr:from>
      <xdr:col>2</xdr:col>
      <xdr:colOff>153611</xdr:colOff>
      <xdr:row>22</xdr:row>
      <xdr:rowOff>174650</xdr:rowOff>
    </xdr:from>
    <xdr:to>
      <xdr:col>5</xdr:col>
      <xdr:colOff>347078</xdr:colOff>
      <xdr:row>27</xdr:row>
      <xdr:rowOff>188284</xdr:rowOff>
    </xdr:to>
    <xdr:sp macro="" textlink="">
      <xdr:nvSpPr>
        <xdr:cNvPr id="26" name="13 Rectángulo redondeado">
          <a:hlinkClick xmlns:r="http://schemas.openxmlformats.org/officeDocument/2006/relationships" r:id="rId3"/>
          <a:extLst>
            <a:ext uri="{FF2B5EF4-FFF2-40B4-BE49-F238E27FC236}">
              <a16:creationId xmlns:a16="http://schemas.microsoft.com/office/drawing/2014/main" id="{00000000-0008-0000-0100-00001A000000}"/>
            </a:ext>
          </a:extLst>
        </xdr:cNvPr>
        <xdr:cNvSpPr/>
      </xdr:nvSpPr>
      <xdr:spPr>
        <a:xfrm>
          <a:off x="1344236" y="4460900"/>
          <a:ext cx="2479467" cy="966134"/>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Gestión del Talento </a:t>
          </a:r>
        </a:p>
        <a:p>
          <a:pPr algn="ctr"/>
          <a:r>
            <a:rPr lang="es-ES" sz="1400" b="1">
              <a:latin typeface="Arial Narrow" pitchFamily="34" charset="0"/>
            </a:rPr>
            <a:t>Humano</a:t>
          </a:r>
        </a:p>
      </xdr:txBody>
    </xdr:sp>
    <xdr:clientData/>
  </xdr:twoCellAnchor>
  <xdr:twoCellAnchor>
    <xdr:from>
      <xdr:col>2</xdr:col>
      <xdr:colOff>145234</xdr:colOff>
      <xdr:row>29</xdr:row>
      <xdr:rowOff>69</xdr:rowOff>
    </xdr:from>
    <xdr:to>
      <xdr:col>5</xdr:col>
      <xdr:colOff>338701</xdr:colOff>
      <xdr:row>35</xdr:row>
      <xdr:rowOff>166134</xdr:rowOff>
    </xdr:to>
    <xdr:sp macro="" textlink="">
      <xdr:nvSpPr>
        <xdr:cNvPr id="27" name="14 Rectángulo redondeado">
          <a:hlinkClick xmlns:r="http://schemas.openxmlformats.org/officeDocument/2006/relationships" r:id="rId4"/>
          <a:extLst>
            <a:ext uri="{FF2B5EF4-FFF2-40B4-BE49-F238E27FC236}">
              <a16:creationId xmlns:a16="http://schemas.microsoft.com/office/drawing/2014/main" id="{00000000-0008-0000-0100-00001B000000}"/>
            </a:ext>
          </a:extLst>
        </xdr:cNvPr>
        <xdr:cNvSpPr/>
      </xdr:nvSpPr>
      <xdr:spPr>
        <a:xfrm>
          <a:off x="1335859" y="5619819"/>
          <a:ext cx="2479467" cy="1309065"/>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Eficiencia </a:t>
          </a:r>
        </a:p>
        <a:p>
          <a:pPr algn="ctr"/>
          <a:r>
            <a:rPr lang="es-ES" sz="1400" b="1">
              <a:latin typeface="Arial Narrow" pitchFamily="34" charset="0"/>
            </a:rPr>
            <a:t>Administrativa</a:t>
          </a:r>
        </a:p>
      </xdr:txBody>
    </xdr:sp>
    <xdr:clientData/>
  </xdr:twoCellAnchor>
  <xdr:twoCellAnchor>
    <xdr:from>
      <xdr:col>2</xdr:col>
      <xdr:colOff>180972</xdr:colOff>
      <xdr:row>37</xdr:row>
      <xdr:rowOff>66531</xdr:rowOff>
    </xdr:from>
    <xdr:to>
      <xdr:col>5</xdr:col>
      <xdr:colOff>374439</xdr:colOff>
      <xdr:row>41</xdr:row>
      <xdr:rowOff>132901</xdr:rowOff>
    </xdr:to>
    <xdr:sp macro="" textlink="">
      <xdr:nvSpPr>
        <xdr:cNvPr id="28" name="15 Rectángulo redondeado">
          <a:hlinkClick xmlns:r="http://schemas.openxmlformats.org/officeDocument/2006/relationships" r:id="rId5"/>
          <a:extLst>
            <a:ext uri="{FF2B5EF4-FFF2-40B4-BE49-F238E27FC236}">
              <a16:creationId xmlns:a16="http://schemas.microsoft.com/office/drawing/2014/main" id="{00000000-0008-0000-0100-00001C000000}"/>
            </a:ext>
          </a:extLst>
        </xdr:cNvPr>
        <xdr:cNvSpPr/>
      </xdr:nvSpPr>
      <xdr:spPr>
        <a:xfrm>
          <a:off x="1371597" y="7210281"/>
          <a:ext cx="2479467" cy="828370"/>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Gestión Financiera</a:t>
          </a:r>
        </a:p>
      </xdr:txBody>
    </xdr:sp>
    <xdr:clientData/>
  </xdr:twoCellAnchor>
  <xdr:twoCellAnchor>
    <xdr:from>
      <xdr:col>0</xdr:col>
      <xdr:colOff>28573</xdr:colOff>
      <xdr:row>0</xdr:row>
      <xdr:rowOff>76201</xdr:rowOff>
    </xdr:from>
    <xdr:to>
      <xdr:col>4</xdr:col>
      <xdr:colOff>628649</xdr:colOff>
      <xdr:row>1</xdr:row>
      <xdr:rowOff>628650</xdr:rowOff>
    </xdr:to>
    <xdr:grpSp>
      <xdr:nvGrpSpPr>
        <xdr:cNvPr id="29" name="42 Grupo">
          <a:extLst>
            <a:ext uri="{FF2B5EF4-FFF2-40B4-BE49-F238E27FC236}">
              <a16:creationId xmlns:a16="http://schemas.microsoft.com/office/drawing/2014/main" id="{00000000-0008-0000-0100-00001D000000}"/>
            </a:ext>
          </a:extLst>
        </xdr:cNvPr>
        <xdr:cNvGrpSpPr>
          <a:grpSpLocks/>
        </xdr:cNvGrpSpPr>
      </xdr:nvGrpSpPr>
      <xdr:grpSpPr bwMode="auto">
        <a:xfrm>
          <a:off x="28573" y="76201"/>
          <a:ext cx="3752851" cy="1085849"/>
          <a:chOff x="6189257" y="6093296"/>
          <a:chExt cx="2919247" cy="757382"/>
        </a:xfrm>
      </xdr:grpSpPr>
      <xdr:pic>
        <xdr:nvPicPr>
          <xdr:cNvPr id="30" name="39 Imagen">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80014" t="81187" r="3384" b="5008"/>
          <a:stretch>
            <a:fillRect/>
          </a:stretch>
        </xdr:blipFill>
        <xdr:spPr bwMode="auto">
          <a:xfrm>
            <a:off x="7590492" y="6093296"/>
            <a:ext cx="1518012" cy="757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41 Imagen">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8611" t="34023" r="7437" b="38391"/>
          <a:stretch>
            <a:fillRect/>
          </a:stretch>
        </xdr:blipFill>
        <xdr:spPr bwMode="auto">
          <a:xfrm>
            <a:off x="6189257" y="6294092"/>
            <a:ext cx="1401235" cy="35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79374</xdr:colOff>
      <xdr:row>0</xdr:row>
      <xdr:rowOff>15875</xdr:rowOff>
    </xdr:from>
    <xdr:to>
      <xdr:col>1</xdr:col>
      <xdr:colOff>2419783</xdr:colOff>
      <xdr:row>4</xdr:row>
      <xdr:rowOff>97579</xdr:rowOff>
    </xdr:to>
    <xdr:pic>
      <xdr:nvPicPr>
        <xdr:cNvPr id="2" name="Imagen 46" descr="Recorte de pantalla">
          <a:extLst>
            <a:ext uri="{FF2B5EF4-FFF2-40B4-BE49-F238E27FC236}">
              <a16:creationId xmlns:a16="http://schemas.microsoft.com/office/drawing/2014/main" id="{E9D47991-0AC5-47CC-A4EC-F2D76D1384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4" y="15875"/>
          <a:ext cx="3888222" cy="14413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123265</xdr:colOff>
      <xdr:row>0</xdr:row>
      <xdr:rowOff>22411</xdr:rowOff>
    </xdr:from>
    <xdr:to>
      <xdr:col>4</xdr:col>
      <xdr:colOff>1277471</xdr:colOff>
      <xdr:row>2</xdr:row>
      <xdr:rowOff>405092</xdr:rowOff>
    </xdr:to>
    <xdr:pic>
      <xdr:nvPicPr>
        <xdr:cNvPr id="3" name="image00.png">
          <a:extLst>
            <a:ext uri="{FF2B5EF4-FFF2-40B4-BE49-F238E27FC236}">
              <a16:creationId xmlns:a16="http://schemas.microsoft.com/office/drawing/2014/main" id="{9CDD223B-EAE7-4DAC-9237-3CEDB073B2F6}"/>
            </a:ext>
          </a:extLst>
        </xdr:cNvPr>
        <xdr:cNvPicPr preferRelativeResize="0"/>
      </xdr:nvPicPr>
      <xdr:blipFill>
        <a:blip xmlns:r="http://schemas.openxmlformats.org/officeDocument/2006/relationships" r:embed="rId1" cstate="print"/>
        <a:stretch>
          <a:fillRect/>
        </a:stretch>
      </xdr:blipFill>
      <xdr:spPr>
        <a:xfrm>
          <a:off x="123265" y="22411"/>
          <a:ext cx="5065059" cy="931769"/>
        </a:xfrm>
        <a:prstGeom prst="rect">
          <a:avLst/>
        </a:prstGeom>
        <a:solidFill>
          <a:schemeClr val="bg1"/>
        </a:solid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123265</xdr:colOff>
      <xdr:row>0</xdr:row>
      <xdr:rowOff>22411</xdr:rowOff>
    </xdr:from>
    <xdr:to>
      <xdr:col>4</xdr:col>
      <xdr:colOff>1277471</xdr:colOff>
      <xdr:row>2</xdr:row>
      <xdr:rowOff>405092</xdr:rowOff>
    </xdr:to>
    <xdr:pic>
      <xdr:nvPicPr>
        <xdr:cNvPr id="3" name="image00.png">
          <a:extLst>
            <a:ext uri="{FF2B5EF4-FFF2-40B4-BE49-F238E27FC236}">
              <a16:creationId xmlns:a16="http://schemas.microsoft.com/office/drawing/2014/main" id="{9BC8C9A7-309D-4EE2-B8EA-C5E7D95355E2}"/>
            </a:ext>
          </a:extLst>
        </xdr:cNvPr>
        <xdr:cNvPicPr preferRelativeResize="0"/>
      </xdr:nvPicPr>
      <xdr:blipFill>
        <a:blip xmlns:r="http://schemas.openxmlformats.org/officeDocument/2006/relationships" r:embed="rId1" cstate="print"/>
        <a:stretch>
          <a:fillRect/>
        </a:stretch>
      </xdr:blipFill>
      <xdr:spPr>
        <a:xfrm>
          <a:off x="123265" y="22411"/>
          <a:ext cx="5059456" cy="1211356"/>
        </a:xfrm>
        <a:prstGeom prst="rect">
          <a:avLst/>
        </a:prstGeom>
        <a:solidFill>
          <a:schemeClr val="bg1"/>
        </a:solid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123265</xdr:colOff>
      <xdr:row>0</xdr:row>
      <xdr:rowOff>22411</xdr:rowOff>
    </xdr:from>
    <xdr:to>
      <xdr:col>4</xdr:col>
      <xdr:colOff>1277471</xdr:colOff>
      <xdr:row>2</xdr:row>
      <xdr:rowOff>405092</xdr:rowOff>
    </xdr:to>
    <xdr:pic>
      <xdr:nvPicPr>
        <xdr:cNvPr id="5" name="image00.png">
          <a:extLst>
            <a:ext uri="{FF2B5EF4-FFF2-40B4-BE49-F238E27FC236}">
              <a16:creationId xmlns:a16="http://schemas.microsoft.com/office/drawing/2014/main" id="{1BD73AF8-9623-470A-BEB4-B97B98A15A95}"/>
            </a:ext>
          </a:extLst>
        </xdr:cNvPr>
        <xdr:cNvPicPr preferRelativeResize="0"/>
      </xdr:nvPicPr>
      <xdr:blipFill>
        <a:blip xmlns:r="http://schemas.openxmlformats.org/officeDocument/2006/relationships" r:embed="rId1" cstate="print"/>
        <a:stretch>
          <a:fillRect/>
        </a:stretch>
      </xdr:blipFill>
      <xdr:spPr>
        <a:xfrm>
          <a:off x="123265" y="22411"/>
          <a:ext cx="5449981" cy="1211356"/>
        </a:xfrm>
        <a:prstGeom prst="rect">
          <a:avLst/>
        </a:prstGeom>
        <a:solidFill>
          <a:schemeClr val="bg1"/>
        </a:solid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123265</xdr:colOff>
      <xdr:row>0</xdr:row>
      <xdr:rowOff>22411</xdr:rowOff>
    </xdr:from>
    <xdr:to>
      <xdr:col>4</xdr:col>
      <xdr:colOff>1277471</xdr:colOff>
      <xdr:row>2</xdr:row>
      <xdr:rowOff>405092</xdr:rowOff>
    </xdr:to>
    <xdr:pic>
      <xdr:nvPicPr>
        <xdr:cNvPr id="3" name="image00.png">
          <a:extLst>
            <a:ext uri="{FF2B5EF4-FFF2-40B4-BE49-F238E27FC236}">
              <a16:creationId xmlns:a16="http://schemas.microsoft.com/office/drawing/2014/main" id="{BAD9632B-9CCD-4599-A4F9-55F9A9C0EF45}"/>
            </a:ext>
          </a:extLst>
        </xdr:cNvPr>
        <xdr:cNvPicPr preferRelativeResize="0"/>
      </xdr:nvPicPr>
      <xdr:blipFill>
        <a:blip xmlns:r="http://schemas.openxmlformats.org/officeDocument/2006/relationships" r:embed="rId1" cstate="print"/>
        <a:stretch>
          <a:fillRect/>
        </a:stretch>
      </xdr:blipFill>
      <xdr:spPr>
        <a:xfrm>
          <a:off x="123265" y="22411"/>
          <a:ext cx="5449981" cy="1211356"/>
        </a:xfrm>
        <a:prstGeom prst="rect">
          <a:avLst/>
        </a:prstGeom>
        <a:solidFill>
          <a:schemeClr val="bg1"/>
        </a:solid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P12" sqref="P12"/>
    </sheetView>
  </sheetViews>
  <sheetFormatPr baseColWidth="10"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26"/>
  <sheetViews>
    <sheetView topLeftCell="A4" workbookViewId="0">
      <selection activeCell="P22" sqref="P22"/>
    </sheetView>
  </sheetViews>
  <sheetFormatPr baseColWidth="10" defaultRowHeight="12.75" x14ac:dyDescent="0.2"/>
  <cols>
    <col min="1" max="1" width="6.42578125" customWidth="1"/>
    <col min="3" max="3" width="18" customWidth="1"/>
    <col min="11" max="11" width="6" customWidth="1"/>
  </cols>
  <sheetData>
    <row r="1" spans="2:12" ht="42" customHeight="1" x14ac:dyDescent="0.2"/>
    <row r="2" spans="2:12" ht="58.5" customHeight="1" thickBot="1" x14ac:dyDescent="0.45">
      <c r="D2" s="27"/>
      <c r="E2" s="27"/>
      <c r="F2" s="27"/>
      <c r="G2" s="27"/>
      <c r="H2" s="27"/>
      <c r="I2" s="27"/>
      <c r="J2" s="27"/>
      <c r="K2" s="27"/>
      <c r="L2" s="26"/>
    </row>
    <row r="3" spans="2:12" ht="27" thickBot="1" x14ac:dyDescent="0.45">
      <c r="B3" s="88"/>
      <c r="C3" s="501" t="s">
        <v>31</v>
      </c>
      <c r="D3" s="502"/>
      <c r="E3" s="502"/>
      <c r="F3" s="502"/>
      <c r="G3" s="502"/>
      <c r="H3" s="502"/>
      <c r="I3" s="502"/>
      <c r="J3" s="502"/>
      <c r="K3" s="503"/>
      <c r="L3" s="28"/>
    </row>
    <row r="4" spans="2:12" ht="12.75" customHeight="1" x14ac:dyDescent="0.2">
      <c r="C4" s="27"/>
      <c r="D4" s="27"/>
      <c r="E4" s="27"/>
      <c r="F4" s="27"/>
      <c r="G4" s="27"/>
      <c r="H4" s="27"/>
      <c r="I4" s="27"/>
      <c r="J4" s="27"/>
      <c r="K4" s="27"/>
    </row>
    <row r="26" spans="15:15" x14ac:dyDescent="0.2">
      <c r="O26" s="29"/>
    </row>
  </sheetData>
  <mergeCells count="1">
    <mergeCell ref="C3:K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72"/>
  <sheetViews>
    <sheetView tabSelected="1" topLeftCell="A52" zoomScale="80" zoomScaleNormal="80" workbookViewId="0">
      <selection activeCell="D6" sqref="D6:Y6"/>
    </sheetView>
  </sheetViews>
  <sheetFormatPr baseColWidth="10" defaultColWidth="11.42578125" defaultRowHeight="15.75" x14ac:dyDescent="0.25"/>
  <cols>
    <col min="1" max="1" width="23.140625" style="1033" customWidth="1"/>
    <col min="2" max="2" width="37" style="1033" customWidth="1"/>
    <col min="3" max="3" width="39.5703125" style="1033" customWidth="1"/>
    <col min="4" max="4" width="21.42578125" style="1033" customWidth="1"/>
    <col min="5" max="5" width="25.140625" style="1033" customWidth="1"/>
    <col min="6" max="6" width="35" style="1033" customWidth="1"/>
    <col min="7" max="7" width="34.42578125" style="1084" customWidth="1"/>
    <col min="8" max="8" width="28.28515625" style="1033" customWidth="1"/>
    <col min="9" max="9" width="30.5703125" style="1033" customWidth="1"/>
    <col min="10" max="10" width="17.42578125" style="1033" customWidth="1"/>
    <col min="11" max="11" width="27.85546875" style="1033" customWidth="1"/>
    <col min="12" max="12" width="31.140625" style="1033" customWidth="1"/>
    <col min="13" max="13" width="36" style="1033" customWidth="1"/>
    <col min="14" max="14" width="24.5703125" style="1033" customWidth="1"/>
    <col min="15" max="15" width="15.5703125" style="1085" customWidth="1"/>
    <col min="16" max="17" width="15.7109375" style="1085" customWidth="1"/>
    <col min="18" max="18" width="15.7109375" style="1086" customWidth="1"/>
    <col min="19" max="21" width="77.7109375" style="1033" customWidth="1"/>
    <col min="22" max="22" width="68.5703125" style="1033" customWidth="1"/>
    <col min="23" max="23" width="42" style="1033" customWidth="1"/>
    <col min="24" max="24" width="36.42578125" style="1033" customWidth="1"/>
    <col min="25" max="25" width="39.7109375" style="1033" customWidth="1"/>
    <col min="26" max="27" width="12.28515625" style="1033" hidden="1" customWidth="1"/>
    <col min="28" max="28" width="11.7109375" style="1033" hidden="1" customWidth="1"/>
    <col min="29" max="29" width="0" style="1033" hidden="1" customWidth="1"/>
    <col min="30" max="16384" width="11.42578125" style="1033"/>
  </cols>
  <sheetData>
    <row r="1" spans="1:28" customFormat="1" x14ac:dyDescent="0.25">
      <c r="A1" s="1029"/>
      <c r="G1" s="1030"/>
      <c r="H1" s="1031" t="s">
        <v>1166</v>
      </c>
      <c r="I1" s="1031"/>
      <c r="J1" s="1032"/>
      <c r="K1" s="1032"/>
      <c r="L1" s="1033"/>
      <c r="O1" s="1034"/>
      <c r="P1" s="1034"/>
      <c r="Q1" s="1034"/>
      <c r="R1" s="1035"/>
      <c r="X1" s="1033"/>
      <c r="Y1" s="1033"/>
    </row>
    <row r="2" spans="1:28" customFormat="1" x14ac:dyDescent="0.25">
      <c r="A2" s="1029"/>
      <c r="G2" s="1030"/>
      <c r="H2" s="1031" t="s">
        <v>1167</v>
      </c>
      <c r="I2" s="1036"/>
      <c r="J2" s="1037"/>
      <c r="K2" s="1037"/>
      <c r="L2" s="1033"/>
      <c r="O2" s="1034"/>
      <c r="P2" s="1034"/>
      <c r="Q2" s="1034"/>
      <c r="R2" s="1035"/>
      <c r="X2" s="1033"/>
      <c r="Y2" s="1033"/>
    </row>
    <row r="3" spans="1:28" customFormat="1" ht="61.5" x14ac:dyDescent="0.25">
      <c r="A3" s="1029"/>
      <c r="C3" s="1038" t="s">
        <v>1168</v>
      </c>
      <c r="D3" s="1038"/>
      <c r="E3" s="1038"/>
      <c r="F3" s="1038"/>
      <c r="G3" s="1038"/>
      <c r="H3" s="1039"/>
      <c r="I3" s="1039"/>
      <c r="J3" s="1039"/>
      <c r="K3" s="1039"/>
      <c r="L3" s="1033"/>
      <c r="O3" s="1034"/>
      <c r="P3" s="1034"/>
      <c r="Q3" s="1034"/>
      <c r="R3" s="1035"/>
      <c r="X3" s="1033"/>
      <c r="Y3" s="1033"/>
    </row>
    <row r="4" spans="1:28" customFormat="1" ht="18.75" x14ac:dyDescent="0.25">
      <c r="A4" s="1029"/>
      <c r="E4" s="1040"/>
      <c r="F4" s="1040"/>
      <c r="G4" s="1041"/>
      <c r="H4" s="1031" t="s">
        <v>1169</v>
      </c>
      <c r="I4" s="1042"/>
      <c r="J4" s="1043"/>
      <c r="K4" s="1043"/>
      <c r="L4" s="1033"/>
      <c r="O4" s="1034"/>
      <c r="P4" s="1034"/>
      <c r="Q4" s="1034"/>
      <c r="R4" s="1035"/>
      <c r="X4" s="1033"/>
      <c r="Y4" s="1033"/>
    </row>
    <row r="5" spans="1:28" s="1046" customFormat="1" x14ac:dyDescent="0.2">
      <c r="A5" s="1044"/>
      <c r="B5" s="1045"/>
      <c r="D5" s="1047"/>
      <c r="F5" s="1048"/>
      <c r="G5" s="1049"/>
      <c r="H5" s="1050"/>
      <c r="O5" s="1051"/>
      <c r="P5" s="1051"/>
      <c r="Q5" s="1051"/>
      <c r="R5" s="1052"/>
    </row>
    <row r="6" spans="1:28" s="1046" customFormat="1" ht="40.5" x14ac:dyDescent="0.2">
      <c r="A6" s="1053" t="s">
        <v>1170</v>
      </c>
      <c r="B6" s="1054"/>
      <c r="C6" s="1120" t="s">
        <v>1171</v>
      </c>
      <c r="D6" s="1121" t="s">
        <v>1172</v>
      </c>
      <c r="E6" s="1121"/>
      <c r="F6" s="1121"/>
      <c r="G6" s="1121"/>
      <c r="H6" s="1121"/>
      <c r="I6" s="1121"/>
      <c r="J6" s="1121"/>
      <c r="K6" s="1121"/>
      <c r="L6" s="1121"/>
      <c r="M6" s="1121"/>
      <c r="N6" s="1121"/>
      <c r="O6" s="1121"/>
      <c r="P6" s="1121"/>
      <c r="Q6" s="1121"/>
      <c r="R6" s="1121"/>
      <c r="S6" s="1121"/>
      <c r="T6" s="1121"/>
      <c r="U6" s="1121"/>
      <c r="V6" s="1121"/>
      <c r="W6" s="1121"/>
      <c r="X6" s="1121"/>
      <c r="Y6" s="1121"/>
    </row>
    <row r="7" spans="1:28" s="1058" customFormat="1" ht="20.25" x14ac:dyDescent="0.2">
      <c r="A7" s="1055"/>
      <c r="B7" s="1055"/>
      <c r="C7" s="1056"/>
      <c r="D7" s="1057"/>
      <c r="E7" s="1057"/>
      <c r="F7" s="1057"/>
      <c r="G7" s="1057"/>
      <c r="H7" s="1057"/>
      <c r="I7" s="1057"/>
      <c r="J7" s="1057"/>
      <c r="K7" s="1057"/>
      <c r="O7" s="1059"/>
      <c r="P7" s="1059"/>
      <c r="Q7" s="1059"/>
      <c r="R7" s="1060"/>
    </row>
    <row r="8" spans="1:28" s="1046" customFormat="1" ht="26.25" customHeight="1" x14ac:dyDescent="0.2">
      <c r="A8" s="1092" t="s">
        <v>1173</v>
      </c>
      <c r="B8" s="1093"/>
      <c r="C8" s="1093"/>
      <c r="D8" s="1093"/>
      <c r="E8" s="1093"/>
      <c r="F8" s="1093"/>
      <c r="G8" s="1093"/>
      <c r="H8" s="1093"/>
      <c r="I8" s="1093"/>
      <c r="J8" s="1093"/>
      <c r="K8" s="1093"/>
      <c r="L8" s="1093"/>
      <c r="M8" s="1093"/>
      <c r="N8" s="1093"/>
      <c r="O8" s="1093"/>
      <c r="P8" s="1093"/>
      <c r="Q8" s="1093"/>
      <c r="R8" s="1093"/>
      <c r="S8" s="1093"/>
      <c r="T8" s="1093"/>
      <c r="U8" s="1093"/>
      <c r="V8" s="1094"/>
    </row>
    <row r="9" spans="1:28" s="1046" customFormat="1" ht="42" customHeight="1" x14ac:dyDescent="0.2">
      <c r="A9" s="1087" t="s">
        <v>1174</v>
      </c>
      <c r="B9" s="1087" t="s">
        <v>1175</v>
      </c>
      <c r="C9" s="1087" t="s">
        <v>1176</v>
      </c>
      <c r="D9" s="1087" t="s">
        <v>1177</v>
      </c>
      <c r="E9" s="1087" t="s">
        <v>1178</v>
      </c>
      <c r="F9" s="1088" t="s">
        <v>1179</v>
      </c>
      <c r="G9" s="1088" t="s">
        <v>1180</v>
      </c>
      <c r="H9" s="1089" t="s">
        <v>1181</v>
      </c>
      <c r="I9" s="1089"/>
      <c r="J9" s="1089"/>
      <c r="K9" s="1089"/>
      <c r="L9" s="1090" t="s">
        <v>1182</v>
      </c>
      <c r="M9" s="1090"/>
      <c r="N9" s="1090"/>
      <c r="O9" s="1090"/>
      <c r="P9" s="1090" t="s">
        <v>1183</v>
      </c>
      <c r="Q9" s="1090" t="s">
        <v>1184</v>
      </c>
      <c r="R9" s="1090" t="s">
        <v>1185</v>
      </c>
      <c r="S9" s="1090" t="s">
        <v>1186</v>
      </c>
      <c r="T9" s="1061" t="s">
        <v>1187</v>
      </c>
      <c r="U9" s="1061" t="s">
        <v>1188</v>
      </c>
      <c r="V9" s="1061" t="s">
        <v>1189</v>
      </c>
    </row>
    <row r="10" spans="1:28" s="1046" customFormat="1" ht="89.25" x14ac:dyDescent="0.2">
      <c r="A10" s="1087"/>
      <c r="B10" s="1087"/>
      <c r="C10" s="1087"/>
      <c r="D10" s="1087"/>
      <c r="E10" s="1087"/>
      <c r="F10" s="1088"/>
      <c r="G10" s="1088"/>
      <c r="H10" s="1062" t="s">
        <v>1190</v>
      </c>
      <c r="I10" s="1063" t="s">
        <v>1191</v>
      </c>
      <c r="J10" s="1063" t="s">
        <v>1192</v>
      </c>
      <c r="K10" s="1064" t="s">
        <v>1193</v>
      </c>
      <c r="L10" s="1065" t="s">
        <v>18</v>
      </c>
      <c r="M10" s="1065" t="s">
        <v>19</v>
      </c>
      <c r="N10" s="1065" t="s">
        <v>20</v>
      </c>
      <c r="O10" s="1066" t="s">
        <v>21</v>
      </c>
      <c r="P10" s="1090"/>
      <c r="Q10" s="1090"/>
      <c r="R10" s="1090"/>
      <c r="S10" s="1090"/>
      <c r="T10" s="1061"/>
      <c r="U10" s="1061"/>
      <c r="V10" s="1061"/>
    </row>
    <row r="11" spans="1:28" s="1103" customFormat="1" ht="263.25" customHeight="1" x14ac:dyDescent="0.2">
      <c r="A11" s="1091" t="s">
        <v>1194</v>
      </c>
      <c r="B11" s="1091" t="s">
        <v>1195</v>
      </c>
      <c r="C11" s="1091" t="s">
        <v>1196</v>
      </c>
      <c r="D11" s="1067" t="s">
        <v>1197</v>
      </c>
      <c r="E11" s="1095" t="s">
        <v>67</v>
      </c>
      <c r="F11" s="1067" t="s">
        <v>1197</v>
      </c>
      <c r="G11" s="1096">
        <f>160*5547245</f>
        <v>887559200</v>
      </c>
      <c r="H11" s="1096"/>
      <c r="I11" s="1097"/>
      <c r="J11" s="1097"/>
      <c r="K11" s="1097"/>
      <c r="L11" s="1098">
        <v>0</v>
      </c>
      <c r="M11" s="1099">
        <v>629338247</v>
      </c>
      <c r="N11" s="1100">
        <v>629338247</v>
      </c>
      <c r="O11" s="1101">
        <v>1050401887</v>
      </c>
      <c r="P11" s="1068" t="s">
        <v>1198</v>
      </c>
      <c r="Q11" s="1069" t="s">
        <v>1199</v>
      </c>
      <c r="R11" s="1068" t="s">
        <v>1200</v>
      </c>
      <c r="S11" s="1068" t="s">
        <v>1201</v>
      </c>
      <c r="T11" s="1068"/>
      <c r="U11" s="1068" t="s">
        <v>1202</v>
      </c>
      <c r="V11" s="1102"/>
      <c r="Z11" s="1104">
        <f>+L11/$G11</f>
        <v>0</v>
      </c>
      <c r="AA11" s="1104">
        <f>+M11/$G11</f>
        <v>0.70906622003354813</v>
      </c>
      <c r="AB11" s="1104">
        <f>+N11/$G11</f>
        <v>0.70906622003354813</v>
      </c>
    </row>
    <row r="12" spans="1:28" s="1103" customFormat="1" ht="263.25" customHeight="1" x14ac:dyDescent="0.2">
      <c r="A12" s="1091"/>
      <c r="B12" s="1091"/>
      <c r="C12" s="1091"/>
      <c r="D12" s="1067" t="s">
        <v>1203</v>
      </c>
      <c r="E12" s="1095" t="s">
        <v>67</v>
      </c>
      <c r="F12" s="1067" t="s">
        <v>1203</v>
      </c>
      <c r="G12" s="1096">
        <v>95</v>
      </c>
      <c r="H12" s="1096"/>
      <c r="I12" s="1097"/>
      <c r="J12" s="1097"/>
      <c r="K12" s="1097"/>
      <c r="L12" s="1098">
        <v>95</v>
      </c>
      <c r="M12" s="1099">
        <v>95</v>
      </c>
      <c r="N12" s="1100">
        <v>95</v>
      </c>
      <c r="O12" s="1101">
        <v>95</v>
      </c>
      <c r="P12" s="1068" t="s">
        <v>1204</v>
      </c>
      <c r="Q12" s="1068" t="s">
        <v>1205</v>
      </c>
      <c r="R12" s="1068" t="s">
        <v>1206</v>
      </c>
      <c r="S12" s="1068" t="s">
        <v>1207</v>
      </c>
      <c r="T12" s="1068"/>
      <c r="U12" s="1068" t="s">
        <v>1202</v>
      </c>
      <c r="V12" s="1102"/>
      <c r="Z12" s="1104">
        <f>+L12/$G12</f>
        <v>1</v>
      </c>
      <c r="AA12" s="1104">
        <f>+M12/$G12</f>
        <v>1</v>
      </c>
      <c r="AB12" s="1104">
        <f>+N12/$G12</f>
        <v>1</v>
      </c>
    </row>
    <row r="13" spans="1:28" s="1103" customFormat="1" ht="263.25" customHeight="1" x14ac:dyDescent="0.2">
      <c r="A13" s="1091"/>
      <c r="B13" s="1091"/>
      <c r="C13" s="1091"/>
      <c r="D13" s="1067" t="s">
        <v>1208</v>
      </c>
      <c r="E13" s="1095" t="s">
        <v>44</v>
      </c>
      <c r="F13" s="1067" t="s">
        <v>1208</v>
      </c>
      <c r="G13" s="1105">
        <v>100</v>
      </c>
      <c r="H13" s="1106"/>
      <c r="I13" s="1097"/>
      <c r="J13" s="1097"/>
      <c r="K13" s="1097"/>
      <c r="L13" s="1098">
        <v>13</v>
      </c>
      <c r="M13" s="1107">
        <v>57.09</v>
      </c>
      <c r="N13" s="1108">
        <v>86.79</v>
      </c>
      <c r="O13" s="1101">
        <v>100</v>
      </c>
      <c r="P13" s="1068" t="s">
        <v>1209</v>
      </c>
      <c r="Q13" s="1069" t="s">
        <v>1210</v>
      </c>
      <c r="R13" s="1069" t="s">
        <v>1211</v>
      </c>
      <c r="S13" s="1068" t="s">
        <v>1212</v>
      </c>
      <c r="T13" s="1068"/>
      <c r="U13" s="1068" t="s">
        <v>1202</v>
      </c>
      <c r="V13" s="1102"/>
      <c r="Z13" s="1104">
        <f>+L13/$G13</f>
        <v>0.13</v>
      </c>
      <c r="AA13" s="1104">
        <f>+M13/$G13</f>
        <v>0.57090000000000007</v>
      </c>
      <c r="AB13" s="1104">
        <f>+N13/G13</f>
        <v>0.86790000000000012</v>
      </c>
    </row>
    <row r="14" spans="1:28" s="1103" customFormat="1" ht="263.25" customHeight="1" x14ac:dyDescent="0.2">
      <c r="A14" s="1091"/>
      <c r="B14" s="1091" t="s">
        <v>1213</v>
      </c>
      <c r="C14" s="1091" t="s">
        <v>1214</v>
      </c>
      <c r="D14" s="1067" t="s">
        <v>1215</v>
      </c>
      <c r="E14" s="1095" t="s">
        <v>67</v>
      </c>
      <c r="F14" s="1067" t="s">
        <v>1215</v>
      </c>
      <c r="G14" s="1096">
        <v>95</v>
      </c>
      <c r="H14" s="1096"/>
      <c r="I14" s="1097"/>
      <c r="J14" s="1097"/>
      <c r="K14" s="1097"/>
      <c r="L14" s="1098">
        <v>35</v>
      </c>
      <c r="M14" s="1099">
        <v>60</v>
      </c>
      <c r="N14" s="1099">
        <v>81</v>
      </c>
      <c r="O14" s="1109">
        <v>90</v>
      </c>
      <c r="P14" s="1070" t="s">
        <v>1216</v>
      </c>
      <c r="Q14" s="1070" t="s">
        <v>1217</v>
      </c>
      <c r="R14" s="1070" t="s">
        <v>1218</v>
      </c>
      <c r="S14" s="1068" t="s">
        <v>1219</v>
      </c>
      <c r="T14" s="1068"/>
      <c r="U14" s="1068" t="s">
        <v>1202</v>
      </c>
      <c r="V14" s="1102"/>
      <c r="Z14" s="1104">
        <f>+L14/$G14</f>
        <v>0.36842105263157893</v>
      </c>
      <c r="AA14" s="1104">
        <f>+M14/$G14</f>
        <v>0.63157894736842102</v>
      </c>
      <c r="AB14" s="1104">
        <f>+N14/$G14</f>
        <v>0.85263157894736841</v>
      </c>
    </row>
    <row r="15" spans="1:28" s="1103" customFormat="1" ht="263.25" customHeight="1" x14ac:dyDescent="0.2">
      <c r="A15" s="1091"/>
      <c r="B15" s="1091" t="s">
        <v>1220</v>
      </c>
      <c r="C15" s="1091"/>
      <c r="D15" s="1067" t="s">
        <v>1221</v>
      </c>
      <c r="E15" s="1095" t="s">
        <v>67</v>
      </c>
      <c r="F15" s="1067" t="s">
        <v>1221</v>
      </c>
      <c r="G15" s="1110">
        <v>30</v>
      </c>
      <c r="H15" s="1110"/>
      <c r="I15" s="1097"/>
      <c r="J15" s="1097"/>
      <c r="K15" s="1097"/>
      <c r="L15" s="1098">
        <v>0</v>
      </c>
      <c r="M15" s="1099">
        <v>0</v>
      </c>
      <c r="N15" s="1099">
        <v>0</v>
      </c>
      <c r="O15" s="1109">
        <v>34</v>
      </c>
      <c r="P15" s="1070" t="s">
        <v>1222</v>
      </c>
      <c r="Q15" s="1070" t="s">
        <v>1223</v>
      </c>
      <c r="R15" s="1070" t="s">
        <v>1224</v>
      </c>
      <c r="S15" s="1068" t="s">
        <v>1225</v>
      </c>
      <c r="T15" s="1068"/>
      <c r="U15" s="1068" t="s">
        <v>1202</v>
      </c>
      <c r="V15" s="1102"/>
      <c r="Z15" s="1104">
        <f>+L15/$G15</f>
        <v>0</v>
      </c>
      <c r="AA15" s="1104">
        <f>+M15/$G15</f>
        <v>0</v>
      </c>
      <c r="AB15" s="1104">
        <f>+N15/$G15</f>
        <v>0</v>
      </c>
    </row>
    <row r="16" spans="1:28" s="1103" customFormat="1" ht="263.25" customHeight="1" x14ac:dyDescent="0.2">
      <c r="A16" s="1091"/>
      <c r="B16" s="1091"/>
      <c r="C16" s="1091"/>
      <c r="D16" s="1067" t="s">
        <v>1226</v>
      </c>
      <c r="E16" s="1095" t="s">
        <v>67</v>
      </c>
      <c r="F16" s="1067" t="s">
        <v>1226</v>
      </c>
      <c r="G16" s="1110">
        <v>11</v>
      </c>
      <c r="H16" s="1110"/>
      <c r="I16" s="1097"/>
      <c r="J16" s="1097"/>
      <c r="K16" s="1097"/>
      <c r="L16" s="1098">
        <v>0</v>
      </c>
      <c r="M16" s="1099">
        <v>0</v>
      </c>
      <c r="N16" s="1099">
        <v>19</v>
      </c>
      <c r="O16" s="1109">
        <v>26</v>
      </c>
      <c r="P16" s="1070" t="s">
        <v>1227</v>
      </c>
      <c r="Q16" s="1070" t="s">
        <v>1228</v>
      </c>
      <c r="R16" s="1070" t="s">
        <v>1229</v>
      </c>
      <c r="S16" s="1068" t="s">
        <v>1230</v>
      </c>
      <c r="T16" s="1068"/>
      <c r="U16" s="1068" t="s">
        <v>1202</v>
      </c>
      <c r="V16" s="1102"/>
      <c r="Z16" s="1104">
        <f>+L16/$G16</f>
        <v>0</v>
      </c>
      <c r="AA16" s="1104">
        <f>+M16/$G16</f>
        <v>0</v>
      </c>
      <c r="AB16" s="1104">
        <f>+N16/$G16</f>
        <v>1.7272727272727273</v>
      </c>
    </row>
    <row r="17" spans="1:28" s="1103" customFormat="1" ht="263.25" customHeight="1" x14ac:dyDescent="0.2">
      <c r="A17" s="1091"/>
      <c r="B17" s="1091"/>
      <c r="C17" s="1091"/>
      <c r="D17" s="1067" t="s">
        <v>1231</v>
      </c>
      <c r="E17" s="1095" t="s">
        <v>67</v>
      </c>
      <c r="F17" s="1067" t="s">
        <v>1231</v>
      </c>
      <c r="G17" s="1110">
        <v>7000</v>
      </c>
      <c r="H17" s="1110"/>
      <c r="I17" s="1097"/>
      <c r="J17" s="1097"/>
      <c r="K17" s="1097"/>
      <c r="L17" s="1098">
        <v>0</v>
      </c>
      <c r="M17" s="1099">
        <v>0</v>
      </c>
      <c r="N17" s="1099">
        <v>0</v>
      </c>
      <c r="O17" s="1109">
        <v>26355</v>
      </c>
      <c r="P17" s="1070" t="s">
        <v>1232</v>
      </c>
      <c r="Q17" s="1070" t="s">
        <v>1233</v>
      </c>
      <c r="R17" s="1070" t="s">
        <v>1234</v>
      </c>
      <c r="S17" s="1068" t="s">
        <v>1235</v>
      </c>
      <c r="T17" s="1068"/>
      <c r="U17" s="1068" t="s">
        <v>1202</v>
      </c>
      <c r="V17" s="1102"/>
      <c r="Z17" s="1104">
        <f>+L17/$G17</f>
        <v>0</v>
      </c>
      <c r="AA17" s="1104">
        <f>+M17/$G17</f>
        <v>0</v>
      </c>
      <c r="AB17" s="1104">
        <f>+N17/$G17</f>
        <v>0</v>
      </c>
    </row>
    <row r="18" spans="1:28" s="1103" customFormat="1" ht="263.25" customHeight="1" x14ac:dyDescent="0.2">
      <c r="A18" s="1091"/>
      <c r="B18" s="1091"/>
      <c r="C18" s="1091"/>
      <c r="D18" s="1067" t="s">
        <v>1236</v>
      </c>
      <c r="E18" s="1095" t="s">
        <v>67</v>
      </c>
      <c r="F18" s="1067" t="s">
        <v>1236</v>
      </c>
      <c r="G18" s="1110">
        <v>27530</v>
      </c>
      <c r="H18" s="1110"/>
      <c r="I18" s="1097"/>
      <c r="J18" s="1097"/>
      <c r="K18" s="1097"/>
      <c r="L18" s="1098">
        <v>14081</v>
      </c>
      <c r="M18" s="1099">
        <v>0</v>
      </c>
      <c r="N18" s="1099">
        <v>26000</v>
      </c>
      <c r="O18" s="1109">
        <v>37592</v>
      </c>
      <c r="P18" s="1070" t="s">
        <v>1237</v>
      </c>
      <c r="Q18" s="1070" t="s">
        <v>1238</v>
      </c>
      <c r="R18" s="1070" t="s">
        <v>1239</v>
      </c>
      <c r="S18" s="1068" t="s">
        <v>1240</v>
      </c>
      <c r="T18" s="1068"/>
      <c r="U18" s="1068" t="s">
        <v>1202</v>
      </c>
      <c r="V18" s="1102"/>
      <c r="Z18" s="1104">
        <f>+L18/$G18</f>
        <v>0.51147838721394845</v>
      </c>
      <c r="AA18" s="1104">
        <f>+M18/$G18</f>
        <v>0</v>
      </c>
      <c r="AB18" s="1104">
        <f>+N18/$G18</f>
        <v>0.94442426443879401</v>
      </c>
    </row>
    <row r="19" spans="1:28" s="1103" customFormat="1" ht="263.25" customHeight="1" x14ac:dyDescent="0.2">
      <c r="A19" s="1091"/>
      <c r="B19" s="1091" t="s">
        <v>1241</v>
      </c>
      <c r="C19" s="1074" t="s">
        <v>1242</v>
      </c>
      <c r="D19" s="1067" t="s">
        <v>1243</v>
      </c>
      <c r="E19" s="1095" t="s">
        <v>67</v>
      </c>
      <c r="F19" s="1067" t="s">
        <v>1243</v>
      </c>
      <c r="G19" s="1110">
        <v>160</v>
      </c>
      <c r="H19" s="1110"/>
      <c r="I19" s="1091">
        <v>330</v>
      </c>
      <c r="J19" s="1097"/>
      <c r="K19" s="1097"/>
      <c r="L19" s="1098">
        <v>0</v>
      </c>
      <c r="M19" s="1099">
        <v>0</v>
      </c>
      <c r="N19" s="1099">
        <v>281</v>
      </c>
      <c r="O19" s="1109">
        <v>353</v>
      </c>
      <c r="P19" s="1070" t="s">
        <v>1244</v>
      </c>
      <c r="Q19" s="1070" t="s">
        <v>1245</v>
      </c>
      <c r="R19" s="1070" t="s">
        <v>1246</v>
      </c>
      <c r="S19" s="1068" t="s">
        <v>1247</v>
      </c>
      <c r="T19" s="1068"/>
      <c r="U19" s="1068" t="s">
        <v>1202</v>
      </c>
      <c r="V19" s="1102"/>
      <c r="Z19" s="1104">
        <f>+L19/$G19</f>
        <v>0</v>
      </c>
      <c r="AA19" s="1104">
        <f>+M19/$G19</f>
        <v>0</v>
      </c>
      <c r="AB19" s="1104">
        <f>+N19/$G19</f>
        <v>1.7562500000000001</v>
      </c>
    </row>
    <row r="20" spans="1:28" s="1103" customFormat="1" ht="263.25" customHeight="1" x14ac:dyDescent="0.2">
      <c r="A20" s="1091"/>
      <c r="B20" s="1091"/>
      <c r="C20" s="1074"/>
      <c r="D20" s="1067" t="s">
        <v>1248</v>
      </c>
      <c r="E20" s="1095" t="s">
        <v>67</v>
      </c>
      <c r="F20" s="1067" t="s">
        <v>1248</v>
      </c>
      <c r="G20" s="1110">
        <v>2200</v>
      </c>
      <c r="H20" s="1110"/>
      <c r="I20" s="1097"/>
      <c r="J20" s="1097"/>
      <c r="K20" s="1097"/>
      <c r="L20" s="1098">
        <v>0</v>
      </c>
      <c r="M20" s="1099">
        <v>0</v>
      </c>
      <c r="N20" s="1099">
        <v>423</v>
      </c>
      <c r="O20" s="1109">
        <v>589</v>
      </c>
      <c r="P20" s="1070" t="s">
        <v>1244</v>
      </c>
      <c r="Q20" s="1070" t="s">
        <v>1245</v>
      </c>
      <c r="R20" s="1070" t="s">
        <v>1249</v>
      </c>
      <c r="S20" s="1068" t="s">
        <v>1250</v>
      </c>
      <c r="T20" s="1068"/>
      <c r="U20" s="1068" t="s">
        <v>1202</v>
      </c>
      <c r="V20" s="1102"/>
      <c r="Z20" s="1104">
        <f>+L20/$G20</f>
        <v>0</v>
      </c>
      <c r="AA20" s="1104">
        <f>+M20/$G20</f>
        <v>0</v>
      </c>
      <c r="AB20" s="1104">
        <f>+N20/$G20</f>
        <v>0.19227272727272726</v>
      </c>
    </row>
    <row r="21" spans="1:28" s="1103" customFormat="1" ht="263.25" customHeight="1" x14ac:dyDescent="0.2">
      <c r="A21" s="1091"/>
      <c r="B21" s="1091"/>
      <c r="C21" s="1074"/>
      <c r="D21" s="1067" t="s">
        <v>1251</v>
      </c>
      <c r="E21" s="1095" t="s">
        <v>67</v>
      </c>
      <c r="F21" s="1067" t="s">
        <v>1251</v>
      </c>
      <c r="G21" s="1110">
        <v>1000</v>
      </c>
      <c r="H21" s="1110"/>
      <c r="I21" s="1097"/>
      <c r="J21" s="1097"/>
      <c r="K21" s="1097"/>
      <c r="L21" s="1098">
        <v>0</v>
      </c>
      <c r="M21" s="1099">
        <v>0</v>
      </c>
      <c r="N21" s="1099">
        <v>17</v>
      </c>
      <c r="O21" s="1109">
        <v>228</v>
      </c>
      <c r="P21" s="1070" t="s">
        <v>1244</v>
      </c>
      <c r="Q21" s="1070" t="s">
        <v>1245</v>
      </c>
      <c r="R21" s="1070" t="s">
        <v>1249</v>
      </c>
      <c r="S21" s="1068" t="s">
        <v>1252</v>
      </c>
      <c r="T21" s="1068"/>
      <c r="U21" s="1068" t="s">
        <v>1202</v>
      </c>
      <c r="V21" s="1102"/>
      <c r="Z21" s="1104">
        <f>+L21/$G21</f>
        <v>0</v>
      </c>
      <c r="AA21" s="1104">
        <f>+M21/$G21</f>
        <v>0</v>
      </c>
      <c r="AB21" s="1104">
        <f>+N21/$G21</f>
        <v>1.7000000000000001E-2</v>
      </c>
    </row>
    <row r="22" spans="1:28" s="1103" customFormat="1" ht="263.25" customHeight="1" x14ac:dyDescent="0.2">
      <c r="A22" s="1091"/>
      <c r="B22" s="1091" t="s">
        <v>1253</v>
      </c>
      <c r="C22" s="1074" t="s">
        <v>1254</v>
      </c>
      <c r="D22" s="1067" t="s">
        <v>1255</v>
      </c>
      <c r="E22" s="1095" t="s">
        <v>67</v>
      </c>
      <c r="F22" s="1067" t="s">
        <v>1255</v>
      </c>
      <c r="G22" s="1110">
        <v>4000</v>
      </c>
      <c r="H22" s="1110"/>
      <c r="I22" s="1097"/>
      <c r="J22" s="1097"/>
      <c r="K22" s="1097"/>
      <c r="L22" s="1098">
        <v>4064</v>
      </c>
      <c r="M22" s="1099">
        <v>3989</v>
      </c>
      <c r="N22" s="1099">
        <v>4155</v>
      </c>
      <c r="O22" s="1109">
        <v>4156</v>
      </c>
      <c r="P22" s="1070" t="s">
        <v>1256</v>
      </c>
      <c r="Q22" s="1071" t="s">
        <v>1257</v>
      </c>
      <c r="R22" s="1071" t="s">
        <v>1258</v>
      </c>
      <c r="S22" s="1068" t="s">
        <v>1259</v>
      </c>
      <c r="T22" s="1068"/>
      <c r="U22" s="1068" t="s">
        <v>1202</v>
      </c>
      <c r="V22" s="1102"/>
      <c r="Z22" s="1104">
        <f>+L22/$G22</f>
        <v>1.016</v>
      </c>
      <c r="AA22" s="1104">
        <f>+M22/$G22</f>
        <v>0.99724999999999997</v>
      </c>
      <c r="AB22" s="1104">
        <f>+N22/$G22</f>
        <v>1.0387500000000001</v>
      </c>
    </row>
    <row r="23" spans="1:28" s="1103" customFormat="1" ht="263.25" customHeight="1" x14ac:dyDescent="0.2">
      <c r="A23" s="1091"/>
      <c r="B23" s="1091"/>
      <c r="C23" s="1074"/>
      <c r="D23" s="1072" t="s">
        <v>1260</v>
      </c>
      <c r="E23" s="1095" t="s">
        <v>67</v>
      </c>
      <c r="F23" s="1072" t="s">
        <v>1260</v>
      </c>
      <c r="G23" s="1110">
        <v>90000</v>
      </c>
      <c r="H23" s="1110"/>
      <c r="I23" s="1097"/>
      <c r="J23" s="1097"/>
      <c r="K23" s="1097"/>
      <c r="L23" s="1098">
        <v>69632</v>
      </c>
      <c r="M23" s="1099">
        <v>7268</v>
      </c>
      <c r="N23" s="1099">
        <v>87790</v>
      </c>
      <c r="O23" s="1109">
        <v>93277</v>
      </c>
      <c r="P23" s="1070" t="s">
        <v>1261</v>
      </c>
      <c r="Q23" s="1073" t="s">
        <v>1262</v>
      </c>
      <c r="R23" s="1073" t="s">
        <v>1263</v>
      </c>
      <c r="S23" s="1068" t="s">
        <v>1264</v>
      </c>
      <c r="T23" s="1068"/>
      <c r="U23" s="1068" t="s">
        <v>1202</v>
      </c>
      <c r="V23" s="1102"/>
      <c r="Z23" s="1104">
        <f>+L23/$G23</f>
        <v>0.77368888888888887</v>
      </c>
      <c r="AA23" s="1104">
        <f>+M23/$G23</f>
        <v>8.0755555555555553E-2</v>
      </c>
      <c r="AB23" s="1104">
        <f>+N23/$G23</f>
        <v>0.97544444444444445</v>
      </c>
    </row>
    <row r="24" spans="1:28" s="1103" customFormat="1" ht="263.25" customHeight="1" x14ac:dyDescent="0.2">
      <c r="A24" s="1091"/>
      <c r="B24" s="1091"/>
      <c r="C24" s="1074"/>
      <c r="D24" s="1067" t="s">
        <v>1265</v>
      </c>
      <c r="E24" s="1095" t="s">
        <v>67</v>
      </c>
      <c r="F24" s="1067" t="s">
        <v>1265</v>
      </c>
      <c r="G24" s="1110">
        <v>3864</v>
      </c>
      <c r="H24" s="1110"/>
      <c r="I24" s="1097"/>
      <c r="J24" s="1097"/>
      <c r="K24" s="1097"/>
      <c r="L24" s="1098">
        <v>0</v>
      </c>
      <c r="M24" s="1099">
        <v>3666</v>
      </c>
      <c r="N24" s="1099">
        <v>3666</v>
      </c>
      <c r="O24" s="1109">
        <v>3666</v>
      </c>
      <c r="P24" s="1070" t="s">
        <v>1266</v>
      </c>
      <c r="Q24" s="1073" t="s">
        <v>1267</v>
      </c>
      <c r="R24" s="1073" t="s">
        <v>1268</v>
      </c>
      <c r="S24" s="1068" t="s">
        <v>1269</v>
      </c>
      <c r="T24" s="1068"/>
      <c r="U24" s="1068" t="s">
        <v>1202</v>
      </c>
      <c r="V24" s="1102"/>
      <c r="Z24" s="1104">
        <f>+L24/$G24</f>
        <v>0</v>
      </c>
      <c r="AA24" s="1104">
        <f>+M24/$G24</f>
        <v>0.94875776397515532</v>
      </c>
      <c r="AB24" s="1104">
        <f>+N24/$G24</f>
        <v>0.94875776397515532</v>
      </c>
    </row>
    <row r="25" spans="1:28" s="1103" customFormat="1" ht="263.25" customHeight="1" x14ac:dyDescent="0.2">
      <c r="A25" s="1091"/>
      <c r="B25" s="1091"/>
      <c r="C25" s="1074"/>
      <c r="D25" s="1072" t="s">
        <v>1270</v>
      </c>
      <c r="E25" s="1095" t="s">
        <v>67</v>
      </c>
      <c r="F25" s="1072" t="s">
        <v>1270</v>
      </c>
      <c r="G25" s="1110">
        <v>3000</v>
      </c>
      <c r="H25" s="1110"/>
      <c r="I25" s="1097"/>
      <c r="J25" s="1097"/>
      <c r="K25" s="1097"/>
      <c r="L25" s="1098">
        <v>4</v>
      </c>
      <c r="M25" s="1099">
        <v>4</v>
      </c>
      <c r="N25" s="1099">
        <v>345</v>
      </c>
      <c r="O25" s="1109">
        <v>2882</v>
      </c>
      <c r="P25" s="1070" t="s">
        <v>1271</v>
      </c>
      <c r="Q25" s="1073" t="s">
        <v>1272</v>
      </c>
      <c r="R25" s="1073" t="s">
        <v>1273</v>
      </c>
      <c r="S25" s="1068" t="s">
        <v>1274</v>
      </c>
      <c r="T25" s="1068"/>
      <c r="U25" s="1068" t="s">
        <v>1202</v>
      </c>
      <c r="V25" s="1102"/>
      <c r="Z25" s="1104">
        <f>+L25/$G25</f>
        <v>1.3333333333333333E-3</v>
      </c>
      <c r="AA25" s="1104">
        <f>+M25/$G25</f>
        <v>1.3333333333333333E-3</v>
      </c>
      <c r="AB25" s="1104">
        <f>+N25/$G25</f>
        <v>0.115</v>
      </c>
    </row>
    <row r="26" spans="1:28" s="1103" customFormat="1" ht="263.25" customHeight="1" x14ac:dyDescent="0.2">
      <c r="A26" s="1091"/>
      <c r="B26" s="1091"/>
      <c r="C26" s="1074"/>
      <c r="D26" s="1067" t="s">
        <v>1275</v>
      </c>
      <c r="E26" s="1095" t="s">
        <v>67</v>
      </c>
      <c r="F26" s="1067" t="s">
        <v>1275</v>
      </c>
      <c r="G26" s="1110">
        <v>1000000</v>
      </c>
      <c r="H26" s="1110"/>
      <c r="I26" s="1097"/>
      <c r="J26" s="1097"/>
      <c r="K26" s="1097"/>
      <c r="L26" s="1098">
        <v>75</v>
      </c>
      <c r="M26" s="1099">
        <v>2283</v>
      </c>
      <c r="N26" s="1099">
        <v>181464</v>
      </c>
      <c r="O26" s="1109">
        <v>313540</v>
      </c>
      <c r="P26" s="1070" t="s">
        <v>1276</v>
      </c>
      <c r="Q26" s="1073" t="s">
        <v>1277</v>
      </c>
      <c r="R26" s="1073" t="s">
        <v>1278</v>
      </c>
      <c r="S26" s="1068" t="s">
        <v>1279</v>
      </c>
      <c r="T26" s="1068"/>
      <c r="U26" s="1068" t="s">
        <v>1202</v>
      </c>
      <c r="V26" s="1102"/>
      <c r="Z26" s="1104">
        <f>+L26/$G26</f>
        <v>7.4999999999999993E-5</v>
      </c>
      <c r="AA26" s="1104">
        <f>+M26/$G26</f>
        <v>2.2829999999999999E-3</v>
      </c>
      <c r="AB26" s="1104">
        <f>+N26/$G26</f>
        <v>0.18146399999999999</v>
      </c>
    </row>
    <row r="27" spans="1:28" s="1103" customFormat="1" ht="263.25" customHeight="1" x14ac:dyDescent="0.2">
      <c r="A27" s="1091"/>
      <c r="B27" s="1091"/>
      <c r="C27" s="1074"/>
      <c r="D27" s="1072" t="s">
        <v>1280</v>
      </c>
      <c r="E27" s="1095" t="s">
        <v>67</v>
      </c>
      <c r="F27" s="1072" t="s">
        <v>1280</v>
      </c>
      <c r="G27" s="1110">
        <v>1500000</v>
      </c>
      <c r="H27" s="1110"/>
      <c r="I27" s="1097"/>
      <c r="J27" s="1097"/>
      <c r="K27" s="1097"/>
      <c r="L27" s="1098">
        <v>0</v>
      </c>
      <c r="M27" s="1099">
        <v>1178458</v>
      </c>
      <c r="N27" s="1099">
        <v>1957892</v>
      </c>
      <c r="O27" s="1109">
        <v>1957892</v>
      </c>
      <c r="P27" s="1070" t="s">
        <v>1281</v>
      </c>
      <c r="Q27" s="1073" t="s">
        <v>1282</v>
      </c>
      <c r="R27" s="1073" t="s">
        <v>1283</v>
      </c>
      <c r="S27" s="1068" t="s">
        <v>1284</v>
      </c>
      <c r="T27" s="1068"/>
      <c r="U27" s="1068" t="s">
        <v>1202</v>
      </c>
      <c r="V27" s="1102"/>
      <c r="Z27" s="1104">
        <f>+L27/$G27</f>
        <v>0</v>
      </c>
      <c r="AA27" s="1104">
        <f>+M27/$G27</f>
        <v>0.78563866666666671</v>
      </c>
      <c r="AB27" s="1104">
        <f>+N27/$G27</f>
        <v>1.3052613333333334</v>
      </c>
    </row>
    <row r="28" spans="1:28" s="1103" customFormat="1" ht="263.25" customHeight="1" x14ac:dyDescent="0.2">
      <c r="A28" s="1091"/>
      <c r="B28" s="1091"/>
      <c r="C28" s="1074"/>
      <c r="D28" s="1072" t="s">
        <v>1285</v>
      </c>
      <c r="E28" s="1095" t="s">
        <v>67</v>
      </c>
      <c r="F28" s="1072" t="s">
        <v>1285</v>
      </c>
      <c r="G28" s="1110">
        <v>5</v>
      </c>
      <c r="H28" s="1110"/>
      <c r="I28" s="1097"/>
      <c r="J28" s="1097"/>
      <c r="K28" s="1097"/>
      <c r="L28" s="1098">
        <v>0</v>
      </c>
      <c r="M28" s="1099">
        <v>0</v>
      </c>
      <c r="N28" s="1099">
        <v>5</v>
      </c>
      <c r="O28" s="1109">
        <v>5</v>
      </c>
      <c r="P28" s="1070" t="s">
        <v>1286</v>
      </c>
      <c r="Q28" s="1073" t="s">
        <v>1287</v>
      </c>
      <c r="R28" s="1073" t="s">
        <v>1288</v>
      </c>
      <c r="S28" s="1068" t="s">
        <v>1289</v>
      </c>
      <c r="T28" s="1068"/>
      <c r="U28" s="1068" t="s">
        <v>1202</v>
      </c>
      <c r="V28" s="1102"/>
      <c r="Z28" s="1104">
        <f>+L28/$G28</f>
        <v>0</v>
      </c>
      <c r="AA28" s="1104">
        <f>+M28/$G28</f>
        <v>0</v>
      </c>
      <c r="AB28" s="1104">
        <f>+N28/$G28</f>
        <v>1</v>
      </c>
    </row>
    <row r="29" spans="1:28" s="1103" customFormat="1" ht="263.25" customHeight="1" x14ac:dyDescent="0.2">
      <c r="A29" s="1091"/>
      <c r="B29" s="1091"/>
      <c r="C29" s="1074"/>
      <c r="D29" s="1072" t="s">
        <v>1290</v>
      </c>
      <c r="E29" s="1095" t="s">
        <v>67</v>
      </c>
      <c r="F29" s="1072" t="s">
        <v>1290</v>
      </c>
      <c r="G29" s="1110">
        <v>3000</v>
      </c>
      <c r="H29" s="1110"/>
      <c r="I29" s="1097"/>
      <c r="J29" s="1097"/>
      <c r="K29" s="1097"/>
      <c r="L29" s="1098">
        <v>6489</v>
      </c>
      <c r="M29" s="1099">
        <v>8104</v>
      </c>
      <c r="N29" s="1099">
        <v>7542</v>
      </c>
      <c r="O29" s="1109">
        <v>8108</v>
      </c>
      <c r="P29" s="1070" t="s">
        <v>1291</v>
      </c>
      <c r="Q29" s="1073" t="s">
        <v>1292</v>
      </c>
      <c r="R29" s="1073" t="s">
        <v>1293</v>
      </c>
      <c r="S29" s="1068" t="s">
        <v>1294</v>
      </c>
      <c r="T29" s="1068"/>
      <c r="U29" s="1068" t="s">
        <v>1202</v>
      </c>
      <c r="V29" s="1102"/>
      <c r="Z29" s="1104">
        <f>+L29/$G29</f>
        <v>2.1629999999999998</v>
      </c>
      <c r="AA29" s="1104">
        <f>+M29/$G29</f>
        <v>2.7013333333333334</v>
      </c>
      <c r="AB29" s="1104">
        <f>+N29/$G29</f>
        <v>2.5139999999999998</v>
      </c>
    </row>
    <row r="30" spans="1:28" s="1103" customFormat="1" ht="263.25" customHeight="1" x14ac:dyDescent="0.2">
      <c r="A30" s="1091"/>
      <c r="B30" s="1091"/>
      <c r="C30" s="1074"/>
      <c r="D30" s="1072" t="s">
        <v>1295</v>
      </c>
      <c r="E30" s="1095" t="s">
        <v>67</v>
      </c>
      <c r="F30" s="1072" t="s">
        <v>1295</v>
      </c>
      <c r="G30" s="1110">
        <v>1</v>
      </c>
      <c r="H30" s="1110"/>
      <c r="I30" s="1097"/>
      <c r="J30" s="1097"/>
      <c r="K30" s="1097"/>
      <c r="L30" s="1111">
        <v>0.05</v>
      </c>
      <c r="M30" s="1111">
        <v>0.05</v>
      </c>
      <c r="N30" s="1098" t="s">
        <v>1296</v>
      </c>
      <c r="O30" s="1112">
        <v>1</v>
      </c>
      <c r="P30" s="1070" t="s">
        <v>1297</v>
      </c>
      <c r="Q30" s="1073" t="s">
        <v>1298</v>
      </c>
      <c r="R30" s="1073" t="s">
        <v>1299</v>
      </c>
      <c r="S30" s="1068" t="s">
        <v>1300</v>
      </c>
      <c r="T30" s="1068"/>
      <c r="U30" s="1068" t="s">
        <v>1202</v>
      </c>
      <c r="V30" s="1102"/>
      <c r="Z30" s="1104">
        <f>+L30/$G30</f>
        <v>0.05</v>
      </c>
      <c r="AA30" s="1104">
        <f>+M30/$G30</f>
        <v>0.05</v>
      </c>
      <c r="AB30" s="1104" t="e">
        <f>+N30/$G30</f>
        <v>#VALUE!</v>
      </c>
    </row>
    <row r="31" spans="1:28" s="1103" customFormat="1" ht="263.25" customHeight="1" x14ac:dyDescent="0.2">
      <c r="A31" s="1091"/>
      <c r="B31" s="1091"/>
      <c r="C31" s="1074"/>
      <c r="D31" s="1072" t="s">
        <v>1301</v>
      </c>
      <c r="E31" s="1095" t="s">
        <v>67</v>
      </c>
      <c r="F31" s="1072" t="s">
        <v>1301</v>
      </c>
      <c r="G31" s="1110">
        <v>95</v>
      </c>
      <c r="H31" s="1110"/>
      <c r="I31" s="1097"/>
      <c r="J31" s="1097"/>
      <c r="K31" s="1097"/>
      <c r="L31" s="1098">
        <v>0</v>
      </c>
      <c r="M31" s="1099">
        <v>79</v>
      </c>
      <c r="N31" s="1099">
        <v>95</v>
      </c>
      <c r="O31" s="1109">
        <v>95</v>
      </c>
      <c r="P31" s="1070" t="s">
        <v>1302</v>
      </c>
      <c r="Q31" s="1073" t="s">
        <v>1303</v>
      </c>
      <c r="R31" s="1073" t="s">
        <v>1304</v>
      </c>
      <c r="S31" s="1068" t="s">
        <v>1304</v>
      </c>
      <c r="T31" s="1068"/>
      <c r="U31" s="1068" t="s">
        <v>1202</v>
      </c>
      <c r="V31" s="1102"/>
      <c r="Z31" s="1104">
        <f>+L31/$G31</f>
        <v>0</v>
      </c>
      <c r="AA31" s="1104">
        <f>+M31/$G31</f>
        <v>0.83157894736842108</v>
      </c>
      <c r="AB31" s="1104">
        <f>+N31/$G31</f>
        <v>1</v>
      </c>
    </row>
    <row r="32" spans="1:28" s="1103" customFormat="1" ht="263.25" customHeight="1" x14ac:dyDescent="0.2">
      <c r="A32" s="1091"/>
      <c r="B32" s="1091"/>
      <c r="C32" s="1074"/>
      <c r="D32" s="1067" t="s">
        <v>1305</v>
      </c>
      <c r="E32" s="1095" t="s">
        <v>67</v>
      </c>
      <c r="F32" s="1067" t="s">
        <v>1305</v>
      </c>
      <c r="G32" s="1110">
        <v>1300</v>
      </c>
      <c r="H32" s="1110"/>
      <c r="I32" s="1097"/>
      <c r="J32" s="1097"/>
      <c r="K32" s="1097"/>
      <c r="L32" s="1098">
        <v>0</v>
      </c>
      <c r="M32" s="1099">
        <v>1300</v>
      </c>
      <c r="N32" s="1099">
        <v>1300</v>
      </c>
      <c r="O32" s="1109">
        <v>1300</v>
      </c>
      <c r="P32" s="1070" t="s">
        <v>1244</v>
      </c>
      <c r="Q32" s="1073" t="s">
        <v>1306</v>
      </c>
      <c r="R32" s="1073" t="s">
        <v>1307</v>
      </c>
      <c r="S32" s="1068" t="s">
        <v>1308</v>
      </c>
      <c r="T32" s="1068"/>
      <c r="U32" s="1068" t="s">
        <v>1202</v>
      </c>
      <c r="V32" s="1102"/>
      <c r="Z32" s="1104">
        <f>+L32/$G32</f>
        <v>0</v>
      </c>
      <c r="AA32" s="1104">
        <f>+M32/$G32</f>
        <v>1</v>
      </c>
      <c r="AB32" s="1104">
        <f>+N32/$G32</f>
        <v>1</v>
      </c>
    </row>
    <row r="33" spans="1:28" s="1103" customFormat="1" ht="263.25" customHeight="1" x14ac:dyDescent="0.2">
      <c r="A33" s="1091"/>
      <c r="B33" s="1091"/>
      <c r="C33" s="1074"/>
      <c r="D33" s="1067" t="s">
        <v>1309</v>
      </c>
      <c r="E33" s="1095" t="s">
        <v>67</v>
      </c>
      <c r="F33" s="1067" t="s">
        <v>1309</v>
      </c>
      <c r="G33" s="1110">
        <v>520</v>
      </c>
      <c r="H33" s="1110"/>
      <c r="I33" s="1097"/>
      <c r="J33" s="1097"/>
      <c r="K33" s="1097"/>
      <c r="L33" s="1098">
        <v>471</v>
      </c>
      <c r="M33" s="1099">
        <v>471</v>
      </c>
      <c r="N33" s="1099">
        <v>479</v>
      </c>
      <c r="O33" s="1109">
        <v>437</v>
      </c>
      <c r="P33" s="1070" t="s">
        <v>1310</v>
      </c>
      <c r="Q33" s="1073" t="s">
        <v>1311</v>
      </c>
      <c r="R33" s="1073" t="s">
        <v>1312</v>
      </c>
      <c r="S33" s="1068" t="s">
        <v>1313</v>
      </c>
      <c r="T33" s="1068"/>
      <c r="U33" s="1068" t="s">
        <v>1202</v>
      </c>
      <c r="V33" s="1102"/>
      <c r="Z33" s="1104">
        <f>+L33/$G33</f>
        <v>0.90576923076923077</v>
      </c>
      <c r="AA33" s="1104">
        <f>+M33/$G33</f>
        <v>0.90576923076923077</v>
      </c>
      <c r="AB33" s="1104">
        <f>+N33/$G33</f>
        <v>0.9211538461538461</v>
      </c>
    </row>
    <row r="34" spans="1:28" s="1103" customFormat="1" ht="263.25" customHeight="1" x14ac:dyDescent="0.2">
      <c r="A34" s="1091"/>
      <c r="B34" s="1091"/>
      <c r="C34" s="1074"/>
      <c r="D34" s="1067" t="s">
        <v>1314</v>
      </c>
      <c r="E34" s="1095" t="s">
        <v>67</v>
      </c>
      <c r="F34" s="1067" t="s">
        <v>1314</v>
      </c>
      <c r="G34" s="1110">
        <v>370</v>
      </c>
      <c r="H34" s="1110"/>
      <c r="I34" s="1097"/>
      <c r="J34" s="1097"/>
      <c r="K34" s="1097"/>
      <c r="L34" s="1098">
        <v>326</v>
      </c>
      <c r="M34" s="1099">
        <v>336</v>
      </c>
      <c r="N34" s="1099">
        <v>370</v>
      </c>
      <c r="O34" s="1109">
        <v>370</v>
      </c>
      <c r="P34" s="1070" t="s">
        <v>1315</v>
      </c>
      <c r="Q34" s="1073" t="s">
        <v>1316</v>
      </c>
      <c r="R34" s="1073" t="s">
        <v>1317</v>
      </c>
      <c r="S34" s="1068" t="s">
        <v>1318</v>
      </c>
      <c r="T34" s="1068"/>
      <c r="U34" s="1068" t="s">
        <v>1202</v>
      </c>
      <c r="V34" s="1102"/>
      <c r="Z34" s="1104">
        <f>+L34/$G34</f>
        <v>0.88108108108108107</v>
      </c>
      <c r="AA34" s="1104">
        <f>+M34/$G34</f>
        <v>0.90810810810810816</v>
      </c>
      <c r="AB34" s="1104">
        <f>+N34/$G34</f>
        <v>1</v>
      </c>
    </row>
    <row r="35" spans="1:28" s="1103" customFormat="1" ht="263.25" customHeight="1" x14ac:dyDescent="0.2">
      <c r="A35" s="1091"/>
      <c r="B35" s="1091" t="s">
        <v>1319</v>
      </c>
      <c r="C35" s="1074" t="s">
        <v>1320</v>
      </c>
      <c r="D35" s="1067" t="s">
        <v>1321</v>
      </c>
      <c r="E35" s="1095" t="s">
        <v>67</v>
      </c>
      <c r="F35" s="1067" t="s">
        <v>1321</v>
      </c>
      <c r="G35" s="1110">
        <v>1</v>
      </c>
      <c r="H35" s="1110"/>
      <c r="I35" s="1110">
        <v>12</v>
      </c>
      <c r="J35" s="1110" t="s">
        <v>1322</v>
      </c>
      <c r="K35" s="1110" t="s">
        <v>1323</v>
      </c>
      <c r="L35" s="1098">
        <v>0</v>
      </c>
      <c r="M35" s="1099">
        <v>0</v>
      </c>
      <c r="N35" s="1099">
        <v>0</v>
      </c>
      <c r="O35" s="1109">
        <v>13</v>
      </c>
      <c r="P35" s="1070" t="s">
        <v>1324</v>
      </c>
      <c r="Q35" s="1073" t="s">
        <v>1325</v>
      </c>
      <c r="R35" s="1073" t="s">
        <v>1326</v>
      </c>
      <c r="S35" s="1068" t="s">
        <v>1327</v>
      </c>
      <c r="T35" s="1068"/>
      <c r="U35" s="1068" t="s">
        <v>1202</v>
      </c>
      <c r="V35" s="1102"/>
      <c r="Z35" s="1104">
        <f>+L35/$G35</f>
        <v>0</v>
      </c>
      <c r="AA35" s="1104">
        <f>+M35/$G35</f>
        <v>0</v>
      </c>
      <c r="AB35" s="1104">
        <f>+N35/$G35</f>
        <v>0</v>
      </c>
    </row>
    <row r="36" spans="1:28" s="1103" customFormat="1" ht="263.25" customHeight="1" x14ac:dyDescent="0.2">
      <c r="A36" s="1091"/>
      <c r="B36" s="1091"/>
      <c r="C36" s="1074"/>
      <c r="D36" s="1072" t="s">
        <v>1328</v>
      </c>
      <c r="E36" s="1095" t="s">
        <v>67</v>
      </c>
      <c r="F36" s="1072" t="s">
        <v>1328</v>
      </c>
      <c r="G36" s="1110">
        <v>12</v>
      </c>
      <c r="H36" s="1110"/>
      <c r="I36" s="1097"/>
      <c r="J36" s="1097"/>
      <c r="K36" s="1097"/>
      <c r="L36" s="1098">
        <v>0</v>
      </c>
      <c r="M36" s="1099">
        <v>3</v>
      </c>
      <c r="N36" s="1099">
        <v>9</v>
      </c>
      <c r="O36" s="1109">
        <v>12</v>
      </c>
      <c r="P36" s="1070" t="s">
        <v>1329</v>
      </c>
      <c r="Q36" s="1073" t="s">
        <v>1330</v>
      </c>
      <c r="R36" s="1073" t="s">
        <v>1331</v>
      </c>
      <c r="S36" s="1068" t="s">
        <v>1332</v>
      </c>
      <c r="T36" s="1068"/>
      <c r="U36" s="1068" t="s">
        <v>1202</v>
      </c>
      <c r="V36" s="1102"/>
      <c r="Z36" s="1104">
        <f>+L36/$G36</f>
        <v>0</v>
      </c>
      <c r="AA36" s="1104">
        <f>+M36/$G36</f>
        <v>0.25</v>
      </c>
      <c r="AB36" s="1104">
        <f>+N36/$G36</f>
        <v>0.75</v>
      </c>
    </row>
    <row r="37" spans="1:28" s="1103" customFormat="1" ht="263.25" customHeight="1" x14ac:dyDescent="0.2">
      <c r="A37" s="1091"/>
      <c r="B37" s="1091"/>
      <c r="C37" s="1074"/>
      <c r="D37" s="1072" t="s">
        <v>1333</v>
      </c>
      <c r="E37" s="1095" t="s">
        <v>67</v>
      </c>
      <c r="F37" s="1072" t="s">
        <v>1333</v>
      </c>
      <c r="G37" s="1110">
        <v>1</v>
      </c>
      <c r="H37" s="1110"/>
      <c r="I37" s="1110">
        <v>35</v>
      </c>
      <c r="J37" s="1110" t="s">
        <v>1334</v>
      </c>
      <c r="K37" s="1110" t="s">
        <v>1323</v>
      </c>
      <c r="L37" s="1098">
        <v>0</v>
      </c>
      <c r="M37" s="1099">
        <v>0</v>
      </c>
      <c r="N37" s="1099">
        <v>0</v>
      </c>
      <c r="O37" s="1109">
        <v>38</v>
      </c>
      <c r="P37" s="1070" t="s">
        <v>1335</v>
      </c>
      <c r="Q37" s="1073" t="s">
        <v>1336</v>
      </c>
      <c r="R37" s="1073" t="s">
        <v>1337</v>
      </c>
      <c r="S37" s="1068" t="s">
        <v>1338</v>
      </c>
      <c r="T37" s="1068"/>
      <c r="U37" s="1068" t="s">
        <v>1202</v>
      </c>
      <c r="V37" s="1102"/>
      <c r="Z37" s="1104">
        <f>+L37/$G37</f>
        <v>0</v>
      </c>
      <c r="AA37" s="1104">
        <f>+M37/$G37</f>
        <v>0</v>
      </c>
      <c r="AB37" s="1104">
        <f>+N37/$I37</f>
        <v>0</v>
      </c>
    </row>
    <row r="38" spans="1:28" s="1103" customFormat="1" ht="263.25" customHeight="1" x14ac:dyDescent="0.2">
      <c r="A38" s="1091"/>
      <c r="B38" s="1091" t="s">
        <v>1339</v>
      </c>
      <c r="C38" s="1091" t="s">
        <v>1340</v>
      </c>
      <c r="D38" s="1067" t="s">
        <v>1341</v>
      </c>
      <c r="E38" s="1095" t="s">
        <v>44</v>
      </c>
      <c r="F38" s="1067" t="s">
        <v>1341</v>
      </c>
      <c r="G38" s="1110">
        <v>32</v>
      </c>
      <c r="H38" s="1110"/>
      <c r="I38" s="1097"/>
      <c r="J38" s="1097"/>
      <c r="K38" s="1097"/>
      <c r="L38" s="1098">
        <v>0</v>
      </c>
      <c r="M38" s="1099">
        <v>4</v>
      </c>
      <c r="N38" s="1099">
        <v>18</v>
      </c>
      <c r="O38" s="1109">
        <v>32</v>
      </c>
      <c r="P38" s="1070" t="s">
        <v>1342</v>
      </c>
      <c r="Q38" s="1073" t="s">
        <v>1343</v>
      </c>
      <c r="R38" s="1073" t="s">
        <v>1344</v>
      </c>
      <c r="S38" s="1068" t="s">
        <v>1345</v>
      </c>
      <c r="T38" s="1068"/>
      <c r="U38" s="1068" t="s">
        <v>1202</v>
      </c>
      <c r="V38" s="1102"/>
      <c r="Z38" s="1104">
        <f>+L38/$G38</f>
        <v>0</v>
      </c>
      <c r="AA38" s="1104">
        <f>+M38/$G38</f>
        <v>0.125</v>
      </c>
      <c r="AB38" s="1104">
        <f>+N38/$G38</f>
        <v>0.5625</v>
      </c>
    </row>
    <row r="39" spans="1:28" s="1103" customFormat="1" ht="263.25" customHeight="1" x14ac:dyDescent="0.2">
      <c r="A39" s="1091"/>
      <c r="B39" s="1091"/>
      <c r="C39" s="1091"/>
      <c r="D39" s="1072" t="s">
        <v>1346</v>
      </c>
      <c r="E39" s="1095" t="s">
        <v>44</v>
      </c>
      <c r="F39" s="1072" t="s">
        <v>1346</v>
      </c>
      <c r="G39" s="1110">
        <v>25</v>
      </c>
      <c r="H39" s="1110"/>
      <c r="I39" s="1097"/>
      <c r="J39" s="1097"/>
      <c r="K39" s="1097"/>
      <c r="L39" s="1098">
        <v>7</v>
      </c>
      <c r="M39" s="1099">
        <v>10</v>
      </c>
      <c r="N39" s="1099">
        <v>20</v>
      </c>
      <c r="O39" s="1109">
        <v>25</v>
      </c>
      <c r="P39" s="1070" t="s">
        <v>1347</v>
      </c>
      <c r="Q39" s="1073" t="s">
        <v>1348</v>
      </c>
      <c r="R39" s="1073" t="s">
        <v>1349</v>
      </c>
      <c r="S39" s="1068" t="s">
        <v>1350</v>
      </c>
      <c r="T39" s="1068"/>
      <c r="U39" s="1068" t="s">
        <v>1202</v>
      </c>
      <c r="V39" s="1102"/>
      <c r="Z39" s="1104">
        <f>+L39/$G39</f>
        <v>0.28000000000000003</v>
      </c>
      <c r="AA39" s="1104">
        <f>+M39/$G39</f>
        <v>0.4</v>
      </c>
      <c r="AB39" s="1104">
        <f>+N39/$G39</f>
        <v>0.8</v>
      </c>
    </row>
    <row r="40" spans="1:28" s="1103" customFormat="1" ht="263.25" customHeight="1" x14ac:dyDescent="0.2">
      <c r="A40" s="1091"/>
      <c r="B40" s="1091"/>
      <c r="C40" s="1091"/>
      <c r="D40" s="1067" t="s">
        <v>1351</v>
      </c>
      <c r="E40" s="1095" t="s">
        <v>44</v>
      </c>
      <c r="F40" s="1067" t="s">
        <v>1351</v>
      </c>
      <c r="G40" s="1113">
        <v>52.7</v>
      </c>
      <c r="H40" s="1110"/>
      <c r="I40" s="1097"/>
      <c r="J40" s="1097"/>
      <c r="K40" s="1097"/>
      <c r="L40" s="1098">
        <v>53</v>
      </c>
      <c r="M40" s="1099">
        <v>0</v>
      </c>
      <c r="N40" s="1099">
        <v>5.2</v>
      </c>
      <c r="O40" s="1109">
        <v>57</v>
      </c>
      <c r="P40" s="1070" t="s">
        <v>1352</v>
      </c>
      <c r="Q40" s="1073" t="s">
        <v>1353</v>
      </c>
      <c r="R40" s="1073" t="s">
        <v>1354</v>
      </c>
      <c r="S40" s="1068" t="s">
        <v>1355</v>
      </c>
      <c r="T40" s="1068"/>
      <c r="U40" s="1068" t="s">
        <v>1202</v>
      </c>
      <c r="V40" s="1102"/>
      <c r="Z40" s="1104">
        <f>+L40/$G40</f>
        <v>1.0056925996204933</v>
      </c>
      <c r="AA40" s="1104">
        <f>+M40/$G40</f>
        <v>0</v>
      </c>
      <c r="AB40" s="1104">
        <f>+N40/$G40</f>
        <v>9.8671726755218209E-2</v>
      </c>
    </row>
    <row r="41" spans="1:28" s="1103" customFormat="1" ht="263.25" customHeight="1" x14ac:dyDescent="0.2">
      <c r="A41" s="1091"/>
      <c r="B41" s="1091" t="s">
        <v>1356</v>
      </c>
      <c r="C41" s="1074" t="s">
        <v>1357</v>
      </c>
      <c r="D41" s="1067" t="s">
        <v>1358</v>
      </c>
      <c r="E41" s="1095" t="s">
        <v>67</v>
      </c>
      <c r="F41" s="1067" t="s">
        <v>1358</v>
      </c>
      <c r="G41" s="1110">
        <v>16000</v>
      </c>
      <c r="H41" s="1110"/>
      <c r="I41" s="1097"/>
      <c r="J41" s="1097"/>
      <c r="K41" s="1097"/>
      <c r="L41" s="1098">
        <v>0</v>
      </c>
      <c r="M41" s="1099">
        <v>15823</v>
      </c>
      <c r="N41" s="1099">
        <v>15823</v>
      </c>
      <c r="O41" s="1109">
        <v>15823</v>
      </c>
      <c r="P41" s="1070" t="s">
        <v>1359</v>
      </c>
      <c r="Q41" s="1073" t="s">
        <v>1360</v>
      </c>
      <c r="R41" s="1073" t="s">
        <v>1361</v>
      </c>
      <c r="S41" s="1068" t="s">
        <v>1362</v>
      </c>
      <c r="T41" s="1068"/>
      <c r="U41" s="1068" t="s">
        <v>1202</v>
      </c>
      <c r="V41" s="1102"/>
      <c r="Z41" s="1104">
        <f>+L41/$G41</f>
        <v>0</v>
      </c>
      <c r="AA41" s="1104">
        <f>+M41/$G41</f>
        <v>0.98893750000000002</v>
      </c>
      <c r="AB41" s="1104">
        <f>+N41/$G41</f>
        <v>0.98893750000000002</v>
      </c>
    </row>
    <row r="42" spans="1:28" s="1103" customFormat="1" ht="263.25" customHeight="1" x14ac:dyDescent="0.2">
      <c r="A42" s="1091" t="s">
        <v>1363</v>
      </c>
      <c r="B42" s="1091" t="s">
        <v>1364</v>
      </c>
      <c r="C42" s="1091" t="s">
        <v>1365</v>
      </c>
      <c r="D42" s="1075" t="s">
        <v>1366</v>
      </c>
      <c r="E42" s="1095" t="s">
        <v>44</v>
      </c>
      <c r="F42" s="1075" t="s">
        <v>1366</v>
      </c>
      <c r="G42" s="1110">
        <v>100</v>
      </c>
      <c r="H42" s="1110"/>
      <c r="I42" s="1097"/>
      <c r="J42" s="1097"/>
      <c r="K42" s="1097"/>
      <c r="L42" s="1098">
        <v>0</v>
      </c>
      <c r="M42" s="1099">
        <v>95</v>
      </c>
      <c r="N42" s="1099">
        <v>50</v>
      </c>
      <c r="O42" s="1109">
        <v>100</v>
      </c>
      <c r="P42" s="1070" t="s">
        <v>1367</v>
      </c>
      <c r="Q42" s="1073" t="s">
        <v>1368</v>
      </c>
      <c r="R42" s="1073" t="s">
        <v>1369</v>
      </c>
      <c r="S42" s="1068" t="s">
        <v>1370</v>
      </c>
      <c r="T42" s="1068"/>
      <c r="U42" s="1068" t="s">
        <v>1202</v>
      </c>
      <c r="V42" s="1102"/>
      <c r="Z42" s="1104">
        <f>+L42/$G42</f>
        <v>0</v>
      </c>
      <c r="AA42" s="1104">
        <f>+M42/$G42</f>
        <v>0.95</v>
      </c>
      <c r="AB42" s="1104">
        <f>+N42/$G42</f>
        <v>0.5</v>
      </c>
    </row>
    <row r="43" spans="1:28" s="1103" customFormat="1" ht="263.25" customHeight="1" x14ac:dyDescent="0.2">
      <c r="A43" s="1091"/>
      <c r="B43" s="1091"/>
      <c r="C43" s="1091"/>
      <c r="D43" s="1075" t="s">
        <v>1371</v>
      </c>
      <c r="E43" s="1095" t="s">
        <v>67</v>
      </c>
      <c r="F43" s="1075" t="s">
        <v>1371</v>
      </c>
      <c r="G43" s="1110">
        <v>80</v>
      </c>
      <c r="H43" s="1110"/>
      <c r="I43" s="1097"/>
      <c r="J43" s="1097"/>
      <c r="K43" s="1097"/>
      <c r="L43" s="1098">
        <v>0</v>
      </c>
      <c r="M43" s="1099">
        <v>9</v>
      </c>
      <c r="N43" s="1099">
        <v>120</v>
      </c>
      <c r="O43" s="1109">
        <v>80</v>
      </c>
      <c r="P43" s="1070" t="s">
        <v>1372</v>
      </c>
      <c r="Q43" s="1073" t="s">
        <v>1373</v>
      </c>
      <c r="R43" s="1073" t="s">
        <v>1374</v>
      </c>
      <c r="S43" s="1068" t="s">
        <v>1375</v>
      </c>
      <c r="T43" s="1068"/>
      <c r="U43" s="1068" t="s">
        <v>1202</v>
      </c>
      <c r="V43" s="1102"/>
      <c r="Z43" s="1104">
        <f>+L43/$G43</f>
        <v>0</v>
      </c>
      <c r="AA43" s="1104">
        <f>+M43/$G43</f>
        <v>0.1125</v>
      </c>
      <c r="AB43" s="1104">
        <f>+N43/$G43</f>
        <v>1.5</v>
      </c>
    </row>
    <row r="44" spans="1:28" s="1103" customFormat="1" ht="263.25" customHeight="1" x14ac:dyDescent="0.2">
      <c r="A44" s="1091" t="s">
        <v>1376</v>
      </c>
      <c r="B44" s="1091" t="s">
        <v>1377</v>
      </c>
      <c r="C44" s="1074" t="s">
        <v>1378</v>
      </c>
      <c r="D44" s="1067" t="s">
        <v>1379</v>
      </c>
      <c r="E44" s="1095" t="s">
        <v>67</v>
      </c>
      <c r="F44" s="1067" t="s">
        <v>1379</v>
      </c>
      <c r="G44" s="1110">
        <v>1000</v>
      </c>
      <c r="H44" s="1110"/>
      <c r="I44" s="1097"/>
      <c r="J44" s="1097"/>
      <c r="K44" s="1097"/>
      <c r="L44" s="1098">
        <v>0</v>
      </c>
      <c r="M44" s="1099">
        <v>0</v>
      </c>
      <c r="N44" s="1099">
        <v>0</v>
      </c>
      <c r="O44" s="1109">
        <v>0</v>
      </c>
      <c r="P44" s="1070" t="s">
        <v>1380</v>
      </c>
      <c r="Q44" s="1073" t="s">
        <v>1381</v>
      </c>
      <c r="R44" s="1073" t="s">
        <v>1382</v>
      </c>
      <c r="S44" s="1068" t="s">
        <v>1383</v>
      </c>
      <c r="T44" s="1068"/>
      <c r="U44" s="1068" t="s">
        <v>1202</v>
      </c>
      <c r="V44" s="1102"/>
      <c r="Z44" s="1104">
        <f>+L44/$G44</f>
        <v>0</v>
      </c>
      <c r="AA44" s="1104">
        <f>+M44/$G44</f>
        <v>0</v>
      </c>
      <c r="AB44" s="1104">
        <f>+N44/$G44</f>
        <v>0</v>
      </c>
    </row>
    <row r="45" spans="1:28" s="1103" customFormat="1" ht="263.25" customHeight="1" x14ac:dyDescent="0.2">
      <c r="A45" s="1091"/>
      <c r="B45" s="1091"/>
      <c r="C45" s="1074"/>
      <c r="D45" s="1067" t="s">
        <v>1384</v>
      </c>
      <c r="E45" s="1095" t="s">
        <v>67</v>
      </c>
      <c r="F45" s="1067" t="s">
        <v>1384</v>
      </c>
      <c r="G45" s="1110">
        <v>1</v>
      </c>
      <c r="H45" s="1110"/>
      <c r="I45" s="1097"/>
      <c r="J45" s="1097"/>
      <c r="K45" s="1097"/>
      <c r="L45" s="1098">
        <v>0</v>
      </c>
      <c r="M45" s="1099">
        <v>0</v>
      </c>
      <c r="N45" s="1099">
        <v>1</v>
      </c>
      <c r="O45" s="1109">
        <v>2</v>
      </c>
      <c r="P45" s="1070" t="s">
        <v>1385</v>
      </c>
      <c r="Q45" s="1073" t="s">
        <v>1386</v>
      </c>
      <c r="R45" s="1073" t="s">
        <v>1387</v>
      </c>
      <c r="S45" s="1068" t="s">
        <v>1388</v>
      </c>
      <c r="T45" s="1068"/>
      <c r="U45" s="1068" t="s">
        <v>1202</v>
      </c>
      <c r="V45" s="1102"/>
      <c r="Z45" s="1104">
        <f>+L45/$G45</f>
        <v>0</v>
      </c>
      <c r="AA45" s="1104">
        <f>+M45/$G45</f>
        <v>0</v>
      </c>
      <c r="AB45" s="1104">
        <f>+N45/$G45</f>
        <v>1</v>
      </c>
    </row>
    <row r="46" spans="1:28" s="1103" customFormat="1" ht="263.25" customHeight="1" x14ac:dyDescent="0.2">
      <c r="A46" s="1091"/>
      <c r="B46" s="1091"/>
      <c r="C46" s="1074"/>
      <c r="D46" s="1067" t="s">
        <v>1389</v>
      </c>
      <c r="E46" s="1095" t="s">
        <v>67</v>
      </c>
      <c r="F46" s="1067" t="s">
        <v>1389</v>
      </c>
      <c r="G46" s="1110">
        <v>3</v>
      </c>
      <c r="H46" s="1110"/>
      <c r="I46" s="1097"/>
      <c r="J46" s="1097"/>
      <c r="K46" s="1097"/>
      <c r="L46" s="1098">
        <v>0</v>
      </c>
      <c r="M46" s="1099">
        <v>0.45</v>
      </c>
      <c r="N46" s="1099">
        <v>0.7</v>
      </c>
      <c r="O46" s="1109">
        <v>3</v>
      </c>
      <c r="P46" s="1070" t="s">
        <v>1244</v>
      </c>
      <c r="Q46" s="1073" t="s">
        <v>1390</v>
      </c>
      <c r="R46" s="1073" t="s">
        <v>1391</v>
      </c>
      <c r="S46" s="1068" t="s">
        <v>1392</v>
      </c>
      <c r="T46" s="1068"/>
      <c r="U46" s="1068" t="s">
        <v>1202</v>
      </c>
      <c r="V46" s="1102"/>
      <c r="Z46" s="1104">
        <f>+L46/$G46</f>
        <v>0</v>
      </c>
      <c r="AA46" s="1104">
        <f>+M46/$G46</f>
        <v>0.15</v>
      </c>
      <c r="AB46" s="1104">
        <f>+N46/$G46</f>
        <v>0.23333333333333331</v>
      </c>
    </row>
    <row r="47" spans="1:28" s="1103" customFormat="1" ht="263.25" customHeight="1" x14ac:dyDescent="0.2">
      <c r="A47" s="1091" t="s">
        <v>1393</v>
      </c>
      <c r="B47" s="1114" t="s">
        <v>1394</v>
      </c>
      <c r="C47" s="1074" t="s">
        <v>1395</v>
      </c>
      <c r="D47" s="1076" t="s">
        <v>1396</v>
      </c>
      <c r="E47" s="1095" t="s">
        <v>67</v>
      </c>
      <c r="F47" s="1076" t="s">
        <v>1396</v>
      </c>
      <c r="G47" s="1110">
        <v>12</v>
      </c>
      <c r="H47" s="1110"/>
      <c r="I47" s="1097"/>
      <c r="J47" s="1097"/>
      <c r="K47" s="1097"/>
      <c r="L47" s="1098">
        <v>0</v>
      </c>
      <c r="M47" s="1099">
        <v>0</v>
      </c>
      <c r="N47" s="1099">
        <v>12</v>
      </c>
      <c r="O47" s="1109">
        <v>17</v>
      </c>
      <c r="P47" s="1070" t="s">
        <v>1397</v>
      </c>
      <c r="Q47" s="1073" t="s">
        <v>1398</v>
      </c>
      <c r="R47" s="1073" t="s">
        <v>1399</v>
      </c>
      <c r="S47" s="1068" t="s">
        <v>1400</v>
      </c>
      <c r="T47" s="1068"/>
      <c r="U47" s="1068" t="s">
        <v>1202</v>
      </c>
      <c r="V47" s="1102"/>
      <c r="Z47" s="1104">
        <f>+L47/$G47</f>
        <v>0</v>
      </c>
      <c r="AA47" s="1104">
        <f>+M47/$G47</f>
        <v>0</v>
      </c>
      <c r="AB47" s="1104">
        <f>+N47/$G47</f>
        <v>1</v>
      </c>
    </row>
    <row r="48" spans="1:28" s="1103" customFormat="1" ht="263.25" customHeight="1" x14ac:dyDescent="0.2">
      <c r="A48" s="1095" t="s">
        <v>1401</v>
      </c>
      <c r="B48" s="1095" t="s">
        <v>1402</v>
      </c>
      <c r="C48" s="1091" t="s">
        <v>1403</v>
      </c>
      <c r="D48" s="1067" t="s">
        <v>1404</v>
      </c>
      <c r="E48" s="1095" t="s">
        <v>67</v>
      </c>
      <c r="F48" s="1067" t="s">
        <v>1404</v>
      </c>
      <c r="G48" s="1110">
        <v>202</v>
      </c>
      <c r="H48" s="1110"/>
      <c r="I48" s="1097"/>
      <c r="J48" s="1097"/>
      <c r="K48" s="1097"/>
      <c r="L48" s="1098">
        <v>59</v>
      </c>
      <c r="M48" s="1099">
        <v>101</v>
      </c>
      <c r="N48" s="1099">
        <v>161</v>
      </c>
      <c r="O48" s="1109">
        <v>185</v>
      </c>
      <c r="P48" s="1070" t="s">
        <v>1405</v>
      </c>
      <c r="Q48" s="1073" t="s">
        <v>1406</v>
      </c>
      <c r="R48" s="1073" t="s">
        <v>1407</v>
      </c>
      <c r="S48" s="1068" t="s">
        <v>1408</v>
      </c>
      <c r="T48" s="1068"/>
      <c r="U48" s="1068" t="s">
        <v>1202</v>
      </c>
      <c r="V48" s="1102"/>
      <c r="Z48" s="1104">
        <f>+L48/$G48</f>
        <v>0.29207920792079206</v>
      </c>
      <c r="AA48" s="1104">
        <f>+M48/$G48</f>
        <v>0.5</v>
      </c>
      <c r="AB48" s="1104">
        <f>+N48/$G48</f>
        <v>0.79702970297029707</v>
      </c>
    </row>
    <row r="49" spans="1:28" s="1103" customFormat="1" ht="263.25" customHeight="1" x14ac:dyDescent="0.2">
      <c r="A49" s="1095"/>
      <c r="B49" s="1095"/>
      <c r="C49" s="1091"/>
      <c r="D49" s="1067" t="s">
        <v>1409</v>
      </c>
      <c r="E49" s="1095" t="s">
        <v>67</v>
      </c>
      <c r="F49" s="1067" t="s">
        <v>1409</v>
      </c>
      <c r="G49" s="1110">
        <v>20000</v>
      </c>
      <c r="H49" s="1110"/>
      <c r="I49" s="1097"/>
      <c r="J49" s="1097"/>
      <c r="K49" s="1097"/>
      <c r="L49" s="1098">
        <v>0</v>
      </c>
      <c r="M49" s="1099">
        <v>7930</v>
      </c>
      <c r="N49" s="1099">
        <v>9321</v>
      </c>
      <c r="O49" s="1109">
        <v>12888</v>
      </c>
      <c r="P49" s="1070" t="s">
        <v>1410</v>
      </c>
      <c r="Q49" s="1073" t="s">
        <v>1411</v>
      </c>
      <c r="R49" s="1073" t="s">
        <v>1412</v>
      </c>
      <c r="S49" s="1068" t="s">
        <v>1413</v>
      </c>
      <c r="T49" s="1068"/>
      <c r="U49" s="1068" t="s">
        <v>1202</v>
      </c>
      <c r="V49" s="1102"/>
      <c r="Z49" s="1104">
        <f>+L49/$G49</f>
        <v>0</v>
      </c>
      <c r="AA49" s="1104">
        <f>+M49/$G49</f>
        <v>0.39650000000000002</v>
      </c>
      <c r="AB49" s="1104">
        <f>+N49/$G49</f>
        <v>0.46605000000000002</v>
      </c>
    </row>
    <row r="50" spans="1:28" s="1103" customFormat="1" ht="263.25" customHeight="1" x14ac:dyDescent="0.2">
      <c r="A50" s="1095"/>
      <c r="B50" s="1095"/>
      <c r="C50" s="1091"/>
      <c r="D50" s="1076" t="s">
        <v>1414</v>
      </c>
      <c r="E50" s="1095" t="s">
        <v>67</v>
      </c>
      <c r="F50" s="1076" t="s">
        <v>1414</v>
      </c>
      <c r="G50" s="1110">
        <v>101139</v>
      </c>
      <c r="H50" s="1110"/>
      <c r="I50" s="1097"/>
      <c r="J50" s="1097"/>
      <c r="K50" s="1097"/>
      <c r="L50" s="1098">
        <v>13484</v>
      </c>
      <c r="M50" s="1099">
        <v>51415</v>
      </c>
      <c r="N50" s="1099">
        <v>84418</v>
      </c>
      <c r="O50" s="1109">
        <v>101086</v>
      </c>
      <c r="P50" s="1070" t="s">
        <v>1415</v>
      </c>
      <c r="Q50" s="1073" t="s">
        <v>1416</v>
      </c>
      <c r="R50" s="1073" t="s">
        <v>1417</v>
      </c>
      <c r="S50" s="1068" t="s">
        <v>1418</v>
      </c>
      <c r="T50" s="1068"/>
      <c r="U50" s="1068" t="s">
        <v>1202</v>
      </c>
      <c r="V50" s="1102"/>
      <c r="Z50" s="1104">
        <f>+L50/$G50</f>
        <v>0.13332146847408022</v>
      </c>
      <c r="AA50" s="1104">
        <f>+M50/$G50</f>
        <v>0.5083597820820851</v>
      </c>
      <c r="AB50" s="1104">
        <f>+N50/$G50</f>
        <v>0.83467307369066335</v>
      </c>
    </row>
    <row r="51" spans="1:28" s="1103" customFormat="1" ht="263.25" customHeight="1" x14ac:dyDescent="0.2">
      <c r="A51" s="1095"/>
      <c r="B51" s="1095"/>
      <c r="C51" s="1091"/>
      <c r="D51" s="1067" t="s">
        <v>1419</v>
      </c>
      <c r="E51" s="1095" t="s">
        <v>67</v>
      </c>
      <c r="F51" s="1067" t="s">
        <v>1419</v>
      </c>
      <c r="G51" s="1110">
        <v>10</v>
      </c>
      <c r="H51" s="1110"/>
      <c r="I51" s="1097"/>
      <c r="J51" s="1097"/>
      <c r="K51" s="1097"/>
      <c r="L51" s="1098">
        <v>0</v>
      </c>
      <c r="M51" s="1099">
        <v>0</v>
      </c>
      <c r="N51" s="1099">
        <v>0</v>
      </c>
      <c r="O51" s="1109">
        <v>0</v>
      </c>
      <c r="P51" s="1070" t="s">
        <v>1420</v>
      </c>
      <c r="Q51" s="1073" t="s">
        <v>1421</v>
      </c>
      <c r="R51" s="1073" t="s">
        <v>1422</v>
      </c>
      <c r="S51" s="1068" t="s">
        <v>1423</v>
      </c>
      <c r="T51" s="1068"/>
      <c r="U51" s="1068" t="s">
        <v>1202</v>
      </c>
      <c r="V51" s="1102"/>
      <c r="Z51" s="1104">
        <f>+L51/$G51</f>
        <v>0</v>
      </c>
      <c r="AA51" s="1104">
        <f>+M51/$G51</f>
        <v>0</v>
      </c>
      <c r="AB51" s="1104">
        <f>+N51/$G51</f>
        <v>0</v>
      </c>
    </row>
    <row r="52" spans="1:28" s="1103" customFormat="1" ht="263.25" customHeight="1" x14ac:dyDescent="0.2">
      <c r="A52" s="1095"/>
      <c r="B52" s="1095"/>
      <c r="C52" s="1091"/>
      <c r="D52" s="1067" t="s">
        <v>1424</v>
      </c>
      <c r="E52" s="1095" t="s">
        <v>67</v>
      </c>
      <c r="F52" s="1067" t="s">
        <v>1424</v>
      </c>
      <c r="G52" s="1110">
        <v>500</v>
      </c>
      <c r="H52" s="1110"/>
      <c r="I52" s="1097"/>
      <c r="J52" s="1097"/>
      <c r="K52" s="1097"/>
      <c r="L52" s="1098">
        <v>0</v>
      </c>
      <c r="M52" s="1099">
        <v>0</v>
      </c>
      <c r="N52" s="1099">
        <v>0</v>
      </c>
      <c r="O52" s="1109">
        <v>816</v>
      </c>
      <c r="P52" s="1070" t="s">
        <v>1425</v>
      </c>
      <c r="Q52" s="1073" t="s">
        <v>1425</v>
      </c>
      <c r="R52" s="1073" t="s">
        <v>1426</v>
      </c>
      <c r="S52" s="1068" t="s">
        <v>1427</v>
      </c>
      <c r="T52" s="1068"/>
      <c r="U52" s="1068" t="s">
        <v>1202</v>
      </c>
      <c r="V52" s="1102"/>
      <c r="Z52" s="1104">
        <f>+L52/$G52</f>
        <v>0</v>
      </c>
      <c r="AA52" s="1104">
        <f>+M52/$G52</f>
        <v>0</v>
      </c>
      <c r="AB52" s="1104">
        <f>+N52/$G52</f>
        <v>0</v>
      </c>
    </row>
    <row r="53" spans="1:28" s="1103" customFormat="1" ht="263.25" customHeight="1" x14ac:dyDescent="0.2">
      <c r="A53" s="1095"/>
      <c r="B53" s="1095"/>
      <c r="C53" s="1091"/>
      <c r="D53" s="1067" t="s">
        <v>1428</v>
      </c>
      <c r="E53" s="1095" t="s">
        <v>67</v>
      </c>
      <c r="F53" s="1067" t="s">
        <v>1428</v>
      </c>
      <c r="G53" s="1110">
        <v>11669</v>
      </c>
      <c r="H53" s="1110"/>
      <c r="I53" s="1097"/>
      <c r="J53" s="1097"/>
      <c r="K53" s="1097"/>
      <c r="L53" s="1098">
        <v>1158</v>
      </c>
      <c r="M53" s="1099">
        <v>4009</v>
      </c>
      <c r="N53" s="1099">
        <v>5071</v>
      </c>
      <c r="O53" s="1109">
        <v>7506</v>
      </c>
      <c r="P53" s="1070" t="s">
        <v>1429</v>
      </c>
      <c r="Q53" s="1073" t="s">
        <v>1430</v>
      </c>
      <c r="R53" s="1073" t="s">
        <v>1431</v>
      </c>
      <c r="S53" s="1068" t="s">
        <v>1432</v>
      </c>
      <c r="T53" s="1068"/>
      <c r="U53" s="1068" t="s">
        <v>1202</v>
      </c>
      <c r="V53" s="1102"/>
      <c r="Z53" s="1104">
        <f>+L53/$G53</f>
        <v>9.9237295398063238E-2</v>
      </c>
      <c r="AA53" s="1104">
        <f>+M53/$G53</f>
        <v>0.34355985945668011</v>
      </c>
      <c r="AB53" s="1104">
        <f>+N53/$G53</f>
        <v>0.43457022881138058</v>
      </c>
    </row>
    <row r="54" spans="1:28" s="1103" customFormat="1" ht="263.25" customHeight="1" x14ac:dyDescent="0.2">
      <c r="A54" s="1095"/>
      <c r="B54" s="1095"/>
      <c r="C54" s="1091"/>
      <c r="D54" s="1077" t="s">
        <v>1433</v>
      </c>
      <c r="E54" s="1095" t="s">
        <v>67</v>
      </c>
      <c r="F54" s="1077" t="s">
        <v>1433</v>
      </c>
      <c r="G54" s="1110">
        <v>1000</v>
      </c>
      <c r="H54" s="1110"/>
      <c r="I54" s="1097"/>
      <c r="J54" s="1097"/>
      <c r="K54" s="1097"/>
      <c r="L54" s="1098">
        <v>0</v>
      </c>
      <c r="M54" s="1099">
        <v>0</v>
      </c>
      <c r="N54" s="1099">
        <v>0</v>
      </c>
      <c r="O54" s="1109">
        <v>0</v>
      </c>
      <c r="P54" s="1070" t="s">
        <v>1380</v>
      </c>
      <c r="Q54" s="1073" t="s">
        <v>1434</v>
      </c>
      <c r="R54" s="1073" t="s">
        <v>1382</v>
      </c>
      <c r="S54" s="1068" t="s">
        <v>1435</v>
      </c>
      <c r="T54" s="1068"/>
      <c r="U54" s="1068" t="s">
        <v>1202</v>
      </c>
      <c r="V54" s="1102"/>
      <c r="Z54" s="1104">
        <f>+L54/$G54</f>
        <v>0</v>
      </c>
      <c r="AA54" s="1104">
        <f>+M54/$G54</f>
        <v>0</v>
      </c>
      <c r="AB54" s="1104">
        <f>+N54/$G54</f>
        <v>0</v>
      </c>
    </row>
    <row r="55" spans="1:28" s="1103" customFormat="1" ht="263.25" customHeight="1" x14ac:dyDescent="0.2">
      <c r="A55" s="1095"/>
      <c r="B55" s="1095"/>
      <c r="C55" s="1091"/>
      <c r="D55" s="1077" t="s">
        <v>1436</v>
      </c>
      <c r="E55" s="1095" t="s">
        <v>67</v>
      </c>
      <c r="F55" s="1077" t="s">
        <v>1436</v>
      </c>
      <c r="G55" s="1105">
        <v>17215</v>
      </c>
      <c r="H55" s="1105"/>
      <c r="I55" s="1097"/>
      <c r="J55" s="1097"/>
      <c r="K55" s="1097"/>
      <c r="L55" s="1098">
        <v>994</v>
      </c>
      <c r="M55" s="1099">
        <v>8098</v>
      </c>
      <c r="N55" s="1099">
        <v>10264</v>
      </c>
      <c r="O55" s="1109">
        <v>14182</v>
      </c>
      <c r="P55" s="1070" t="s">
        <v>1437</v>
      </c>
      <c r="Q55" s="1073" t="s">
        <v>1438</v>
      </c>
      <c r="R55" s="1073" t="s">
        <v>1439</v>
      </c>
      <c r="S55" s="1068" t="s">
        <v>1440</v>
      </c>
      <c r="T55" s="1068"/>
      <c r="U55" s="1068" t="s">
        <v>1202</v>
      </c>
      <c r="V55" s="1102"/>
      <c r="Z55" s="1104">
        <f>+L55/$G55</f>
        <v>5.7740342724368281E-2</v>
      </c>
      <c r="AA55" s="1104">
        <f>+M55/$G55</f>
        <v>0.47040371768806272</v>
      </c>
      <c r="AB55" s="1104">
        <f>+N55/$G55</f>
        <v>0.59622422306128375</v>
      </c>
    </row>
    <row r="56" spans="1:28" s="1103" customFormat="1" ht="263.25" customHeight="1" x14ac:dyDescent="0.2">
      <c r="A56" s="1095"/>
      <c r="B56" s="1095"/>
      <c r="C56" s="1091"/>
      <c r="D56" s="1077" t="s">
        <v>1441</v>
      </c>
      <c r="E56" s="1095" t="s">
        <v>67</v>
      </c>
      <c r="F56" s="1077" t="s">
        <v>1441</v>
      </c>
      <c r="G56" s="1105">
        <v>5</v>
      </c>
      <c r="H56" s="1105"/>
      <c r="I56" s="1097"/>
      <c r="J56" s="1097"/>
      <c r="K56" s="1097"/>
      <c r="L56" s="1098">
        <v>0</v>
      </c>
      <c r="M56" s="1099">
        <v>0</v>
      </c>
      <c r="N56" s="1099">
        <v>0</v>
      </c>
      <c r="O56" s="1109">
        <v>6</v>
      </c>
      <c r="P56" s="1070" t="s">
        <v>1442</v>
      </c>
      <c r="Q56" s="1073" t="s">
        <v>1443</v>
      </c>
      <c r="R56" s="1073" t="s">
        <v>1444</v>
      </c>
      <c r="S56" s="1068" t="s">
        <v>1445</v>
      </c>
      <c r="T56" s="1068"/>
      <c r="U56" s="1068" t="s">
        <v>1202</v>
      </c>
      <c r="V56" s="1102"/>
      <c r="Z56" s="1104">
        <f>+L56/$G56</f>
        <v>0</v>
      </c>
      <c r="AA56" s="1104">
        <f>+M56/$G56</f>
        <v>0</v>
      </c>
      <c r="AB56" s="1104">
        <f>+N56/$G56</f>
        <v>0</v>
      </c>
    </row>
    <row r="57" spans="1:28" s="1103" customFormat="1" ht="263.25" customHeight="1" x14ac:dyDescent="0.2">
      <c r="A57" s="1095"/>
      <c r="B57" s="1095"/>
      <c r="C57" s="1091"/>
      <c r="D57" s="1077" t="s">
        <v>1446</v>
      </c>
      <c r="E57" s="1095" t="s">
        <v>67</v>
      </c>
      <c r="F57" s="1077" t="s">
        <v>1446</v>
      </c>
      <c r="G57" s="1115">
        <v>500</v>
      </c>
      <c r="H57" s="1105"/>
      <c r="I57" s="1097"/>
      <c r="J57" s="1097"/>
      <c r="K57" s="1097"/>
      <c r="L57" s="1098">
        <v>0</v>
      </c>
      <c r="M57" s="1099">
        <v>0</v>
      </c>
      <c r="N57" s="1099">
        <v>0</v>
      </c>
      <c r="O57" s="1109">
        <v>0</v>
      </c>
      <c r="P57" s="1070" t="s">
        <v>1447</v>
      </c>
      <c r="Q57" s="1073" t="s">
        <v>1448</v>
      </c>
      <c r="R57" s="1073" t="s">
        <v>1449</v>
      </c>
      <c r="S57" s="1068" t="s">
        <v>1450</v>
      </c>
      <c r="T57" s="1068"/>
      <c r="U57" s="1068" t="s">
        <v>1202</v>
      </c>
      <c r="V57" s="1102"/>
      <c r="Z57" s="1104">
        <f>+L57/$G57</f>
        <v>0</v>
      </c>
      <c r="AA57" s="1104">
        <f>+M57/$G57</f>
        <v>0</v>
      </c>
      <c r="AB57" s="1104">
        <f>+N57/$G57</f>
        <v>0</v>
      </c>
    </row>
    <row r="58" spans="1:28" s="1103" customFormat="1" ht="263.25" customHeight="1" x14ac:dyDescent="0.2">
      <c r="A58" s="1095"/>
      <c r="B58" s="1095"/>
      <c r="C58" s="1091"/>
      <c r="D58" s="1077" t="s">
        <v>1451</v>
      </c>
      <c r="E58" s="1095" t="s">
        <v>67</v>
      </c>
      <c r="F58" s="1077" t="s">
        <v>1451</v>
      </c>
      <c r="G58" s="1105">
        <v>0</v>
      </c>
      <c r="H58" s="1105"/>
      <c r="I58" s="1097"/>
      <c r="J58" s="1097"/>
      <c r="K58" s="1097"/>
      <c r="L58" s="1098">
        <v>0</v>
      </c>
      <c r="M58" s="1099">
        <v>0</v>
      </c>
      <c r="N58" s="1099">
        <v>0</v>
      </c>
      <c r="O58" s="1109">
        <v>0</v>
      </c>
      <c r="P58" s="1070" t="s">
        <v>1452</v>
      </c>
      <c r="Q58" s="1073" t="s">
        <v>1453</v>
      </c>
      <c r="R58" s="1073" t="s">
        <v>1453</v>
      </c>
      <c r="S58" s="1068" t="s">
        <v>1453</v>
      </c>
      <c r="T58" s="1068"/>
      <c r="U58" s="1068" t="s">
        <v>1202</v>
      </c>
      <c r="V58" s="1102"/>
      <c r="Z58" s="1104" t="e">
        <f>+L58/$G58</f>
        <v>#DIV/0!</v>
      </c>
      <c r="AA58" s="1104" t="e">
        <f>+M58/$G58</f>
        <v>#DIV/0!</v>
      </c>
      <c r="AB58" s="1104" t="e">
        <f>+N58/$G58</f>
        <v>#DIV/0!</v>
      </c>
    </row>
    <row r="59" spans="1:28" s="1103" customFormat="1" ht="263.25" customHeight="1" x14ac:dyDescent="0.2">
      <c r="A59" s="1095"/>
      <c r="B59" s="1095"/>
      <c r="C59" s="1091"/>
      <c r="D59" s="1077" t="s">
        <v>1454</v>
      </c>
      <c r="E59" s="1095" t="s">
        <v>67</v>
      </c>
      <c r="F59" s="1077" t="s">
        <v>1454</v>
      </c>
      <c r="G59" s="1105">
        <v>4594</v>
      </c>
      <c r="H59" s="1105"/>
      <c r="I59" s="1097"/>
      <c r="J59" s="1097"/>
      <c r="K59" s="1097"/>
      <c r="L59" s="1098">
        <v>3054</v>
      </c>
      <c r="M59" s="1099">
        <v>5804</v>
      </c>
      <c r="N59" s="1099">
        <v>8258</v>
      </c>
      <c r="O59" s="1109">
        <v>10453</v>
      </c>
      <c r="P59" s="1070" t="s">
        <v>1455</v>
      </c>
      <c r="Q59" s="1073" t="s">
        <v>1456</v>
      </c>
      <c r="R59" s="1073" t="s">
        <v>1457</v>
      </c>
      <c r="S59" s="1068" t="s">
        <v>1458</v>
      </c>
      <c r="T59" s="1068"/>
      <c r="U59" s="1068" t="s">
        <v>1202</v>
      </c>
      <c r="V59" s="1102"/>
      <c r="Z59" s="1104">
        <f>+L59/$G59</f>
        <v>0.66478014801915541</v>
      </c>
      <c r="AA59" s="1104">
        <f>+M59/$G59</f>
        <v>1.2633870265563778</v>
      </c>
      <c r="AB59" s="1104">
        <f>+N59/$G59</f>
        <v>1.7975620374401393</v>
      </c>
    </row>
    <row r="60" spans="1:28" s="1103" customFormat="1" ht="263.25" customHeight="1" x14ac:dyDescent="0.2">
      <c r="A60" s="1095"/>
      <c r="B60" s="1095"/>
      <c r="C60" s="1091"/>
      <c r="D60" s="1067" t="s">
        <v>1459</v>
      </c>
      <c r="E60" s="1095" t="s">
        <v>67</v>
      </c>
      <c r="F60" s="1067" t="s">
        <v>1459</v>
      </c>
      <c r="G60" s="1105">
        <v>4</v>
      </c>
      <c r="H60" s="1105"/>
      <c r="I60" s="1097"/>
      <c r="J60" s="1097"/>
      <c r="K60" s="1097"/>
      <c r="L60" s="1098">
        <v>0</v>
      </c>
      <c r="M60" s="1099">
        <v>0</v>
      </c>
      <c r="N60" s="1099">
        <v>0</v>
      </c>
      <c r="O60" s="1109">
        <v>0</v>
      </c>
      <c r="P60" s="1070" t="s">
        <v>1460</v>
      </c>
      <c r="Q60" s="1073" t="s">
        <v>1461</v>
      </c>
      <c r="R60" s="1073" t="s">
        <v>1460</v>
      </c>
      <c r="S60" s="1068" t="s">
        <v>1462</v>
      </c>
      <c r="T60" s="1068"/>
      <c r="U60" s="1068" t="s">
        <v>1202</v>
      </c>
      <c r="V60" s="1102"/>
      <c r="Z60" s="1104">
        <f>+L60/$G60</f>
        <v>0</v>
      </c>
      <c r="AA60" s="1104">
        <f>+M60/$G60</f>
        <v>0</v>
      </c>
      <c r="AB60" s="1104">
        <f>+N60/$G60</f>
        <v>0</v>
      </c>
    </row>
    <row r="61" spans="1:28" s="1103" customFormat="1" ht="263.25" customHeight="1" x14ac:dyDescent="0.2">
      <c r="A61" s="1095"/>
      <c r="B61" s="1095"/>
      <c r="C61" s="1091"/>
      <c r="D61" s="1067" t="s">
        <v>1463</v>
      </c>
      <c r="E61" s="1095" t="s">
        <v>67</v>
      </c>
      <c r="F61" s="1067" t="s">
        <v>1463</v>
      </c>
      <c r="G61" s="1105">
        <v>1</v>
      </c>
      <c r="H61" s="1105"/>
      <c r="I61" s="1097"/>
      <c r="J61" s="1097"/>
      <c r="K61" s="1097"/>
      <c r="L61" s="1098">
        <v>0</v>
      </c>
      <c r="M61" s="1099">
        <v>0</v>
      </c>
      <c r="N61" s="1099">
        <v>0</v>
      </c>
      <c r="O61" s="1109">
        <v>0</v>
      </c>
      <c r="P61" s="1070" t="s">
        <v>1460</v>
      </c>
      <c r="Q61" s="1073" t="s">
        <v>1461</v>
      </c>
      <c r="R61" s="1073" t="s">
        <v>1460</v>
      </c>
      <c r="S61" s="1068" t="s">
        <v>1464</v>
      </c>
      <c r="T61" s="1068"/>
      <c r="U61" s="1068" t="s">
        <v>1202</v>
      </c>
      <c r="V61" s="1102"/>
      <c r="Z61" s="1104">
        <f>+L61/$G61</f>
        <v>0</v>
      </c>
      <c r="AA61" s="1104">
        <f>+M61/$G61</f>
        <v>0</v>
      </c>
      <c r="AB61" s="1104">
        <f>+N61/$G61</f>
        <v>0</v>
      </c>
    </row>
    <row r="62" spans="1:28" s="1103" customFormat="1" ht="263.25" customHeight="1" x14ac:dyDescent="0.2">
      <c r="A62" s="1095"/>
      <c r="B62" s="1095"/>
      <c r="C62" s="1091"/>
      <c r="D62" s="1078" t="s">
        <v>1465</v>
      </c>
      <c r="E62" s="1095" t="s">
        <v>67</v>
      </c>
      <c r="F62" s="1078" t="s">
        <v>1465</v>
      </c>
      <c r="G62" s="1110">
        <v>21573</v>
      </c>
      <c r="H62" s="1110"/>
      <c r="I62" s="1097"/>
      <c r="J62" s="1097"/>
      <c r="K62" s="1097"/>
      <c r="L62" s="1098">
        <v>15</v>
      </c>
      <c r="M62" s="1099">
        <v>19839</v>
      </c>
      <c r="N62" s="1099">
        <v>20208</v>
      </c>
      <c r="O62" s="1109">
        <v>20692</v>
      </c>
      <c r="P62" s="1070" t="s">
        <v>1466</v>
      </c>
      <c r="Q62" s="1073" t="s">
        <v>1467</v>
      </c>
      <c r="R62" s="1073" t="s">
        <v>1468</v>
      </c>
      <c r="S62" s="1068" t="s">
        <v>1469</v>
      </c>
      <c r="T62" s="1068"/>
      <c r="U62" s="1068" t="s">
        <v>1202</v>
      </c>
      <c r="V62" s="1102"/>
      <c r="Z62" s="1104">
        <f>+L62/$G62</f>
        <v>6.9531358642747876E-4</v>
      </c>
      <c r="AA62" s="1104">
        <f>+M62/$G62</f>
        <v>0.91962174940898345</v>
      </c>
      <c r="AB62" s="1104">
        <f>+N62/$G62</f>
        <v>0.93672646363509948</v>
      </c>
    </row>
    <row r="63" spans="1:28" s="1103" customFormat="1" ht="263.25" customHeight="1" x14ac:dyDescent="0.2">
      <c r="A63" s="1095"/>
      <c r="B63" s="1095"/>
      <c r="C63" s="1091"/>
      <c r="D63" s="1078" t="s">
        <v>1470</v>
      </c>
      <c r="E63" s="1095" t="s">
        <v>67</v>
      </c>
      <c r="F63" s="1078" t="s">
        <v>1470</v>
      </c>
      <c r="G63" s="1110">
        <v>7144</v>
      </c>
      <c r="H63" s="1110"/>
      <c r="I63" s="1097"/>
      <c r="J63" s="1097"/>
      <c r="K63" s="1097"/>
      <c r="L63" s="1098">
        <v>0</v>
      </c>
      <c r="M63" s="1099">
        <v>8142</v>
      </c>
      <c r="N63" s="1099">
        <v>8207</v>
      </c>
      <c r="O63" s="1109">
        <v>8200</v>
      </c>
      <c r="P63" s="1070" t="s">
        <v>1471</v>
      </c>
      <c r="Q63" s="1073" t="s">
        <v>1472</v>
      </c>
      <c r="R63" s="1073" t="s">
        <v>1473</v>
      </c>
      <c r="S63" s="1068" t="s">
        <v>1474</v>
      </c>
      <c r="T63" s="1068"/>
      <c r="U63" s="1068" t="s">
        <v>1202</v>
      </c>
      <c r="V63" s="1102"/>
      <c r="Z63" s="1104">
        <f>+L63/$G63</f>
        <v>0</v>
      </c>
      <c r="AA63" s="1104">
        <f>+M63/$G63</f>
        <v>1.1396976483762598</v>
      </c>
      <c r="AB63" s="1104">
        <f>+N63/$G63</f>
        <v>1.1487961926091825</v>
      </c>
    </row>
    <row r="64" spans="1:28" s="1103" customFormat="1" ht="263.25" customHeight="1" x14ac:dyDescent="0.2">
      <c r="A64" s="1095"/>
      <c r="B64" s="1095"/>
      <c r="C64" s="1091"/>
      <c r="D64" s="1067" t="s">
        <v>1475</v>
      </c>
      <c r="E64" s="1095" t="s">
        <v>67</v>
      </c>
      <c r="F64" s="1067" t="s">
        <v>1475</v>
      </c>
      <c r="G64" s="1110">
        <v>20000</v>
      </c>
      <c r="H64" s="1110"/>
      <c r="I64" s="1097"/>
      <c r="J64" s="1097"/>
      <c r="K64" s="1097"/>
      <c r="L64" s="1098">
        <v>0</v>
      </c>
      <c r="M64" s="1099">
        <v>11187</v>
      </c>
      <c r="N64" s="1099">
        <v>11571</v>
      </c>
      <c r="O64" s="1109">
        <v>20645</v>
      </c>
      <c r="P64" s="1070" t="s">
        <v>1476</v>
      </c>
      <c r="Q64" s="1073" t="s">
        <v>1477</v>
      </c>
      <c r="R64" s="1073" t="s">
        <v>1478</v>
      </c>
      <c r="S64" s="1068" t="s">
        <v>1479</v>
      </c>
      <c r="T64" s="1068"/>
      <c r="U64" s="1068" t="s">
        <v>1202</v>
      </c>
      <c r="V64" s="1102"/>
      <c r="Z64" s="1104">
        <f>+L64/$G64</f>
        <v>0</v>
      </c>
      <c r="AA64" s="1104">
        <f>+M64/$G64</f>
        <v>0.55935000000000001</v>
      </c>
      <c r="AB64" s="1104">
        <f>+N64/$G64</f>
        <v>0.57855000000000001</v>
      </c>
    </row>
    <row r="65" spans="1:28" s="1103" customFormat="1" ht="263.25" customHeight="1" x14ac:dyDescent="0.2">
      <c r="A65" s="1095"/>
      <c r="B65" s="1095"/>
      <c r="C65" s="1091"/>
      <c r="D65" s="1067" t="s">
        <v>1480</v>
      </c>
      <c r="E65" s="1095" t="s">
        <v>67</v>
      </c>
      <c r="F65" s="1067" t="s">
        <v>1480</v>
      </c>
      <c r="G65" s="1116">
        <v>285052</v>
      </c>
      <c r="H65" s="1110"/>
      <c r="I65" s="1117"/>
      <c r="J65" s="1117"/>
      <c r="K65" s="1110" t="s">
        <v>1323</v>
      </c>
      <c r="L65" s="1118">
        <v>35247</v>
      </c>
      <c r="M65" s="1099">
        <v>93682</v>
      </c>
      <c r="N65" s="1099">
        <v>145464</v>
      </c>
      <c r="O65" s="1109">
        <v>174983</v>
      </c>
      <c r="P65" s="1119" t="s">
        <v>1481</v>
      </c>
      <c r="Q65" s="1079" t="s">
        <v>1482</v>
      </c>
      <c r="R65" s="1079" t="s">
        <v>1483</v>
      </c>
      <c r="S65" s="1068" t="s">
        <v>1484</v>
      </c>
      <c r="T65" s="1068"/>
      <c r="U65" s="1068" t="s">
        <v>1202</v>
      </c>
      <c r="V65" s="1102"/>
      <c r="Z65" s="1104">
        <f>+L65/$G65</f>
        <v>0.12365112330381825</v>
      </c>
      <c r="AA65" s="1104">
        <f>+M65/$G65</f>
        <v>0.32864880793679752</v>
      </c>
      <c r="AB65" s="1104">
        <f>+N65/$G65</f>
        <v>0.51030689137420537</v>
      </c>
    </row>
    <row r="66" spans="1:28" s="1103" customFormat="1" ht="263.25" customHeight="1" x14ac:dyDescent="0.2">
      <c r="A66" s="1095"/>
      <c r="B66" s="1095"/>
      <c r="C66" s="1091"/>
      <c r="D66" s="1078" t="s">
        <v>1485</v>
      </c>
      <c r="E66" s="1095" t="s">
        <v>67</v>
      </c>
      <c r="F66" s="1078" t="s">
        <v>1485</v>
      </c>
      <c r="G66" s="1116">
        <v>100</v>
      </c>
      <c r="H66" s="1110"/>
      <c r="I66" s="1117"/>
      <c r="J66" s="1110"/>
      <c r="K66" s="1110" t="s">
        <v>1323</v>
      </c>
      <c r="L66" s="1118">
        <v>0</v>
      </c>
      <c r="M66" s="1099">
        <v>52</v>
      </c>
      <c r="N66" s="1099">
        <v>22</v>
      </c>
      <c r="O66" s="1109">
        <v>100</v>
      </c>
      <c r="P66" s="1070" t="s">
        <v>1486</v>
      </c>
      <c r="Q66" s="1073" t="s">
        <v>1487</v>
      </c>
      <c r="R66" s="1073" t="s">
        <v>1488</v>
      </c>
      <c r="S66" s="1068" t="s">
        <v>1489</v>
      </c>
      <c r="T66" s="1068"/>
      <c r="U66" s="1068" t="s">
        <v>1202</v>
      </c>
      <c r="V66" s="1102"/>
      <c r="Z66" s="1104">
        <f>+L66/$G66</f>
        <v>0</v>
      </c>
      <c r="AA66" s="1104">
        <f>+M66/$G66</f>
        <v>0.52</v>
      </c>
      <c r="AB66" s="1104">
        <f>+N66/$G66</f>
        <v>0.22</v>
      </c>
    </row>
    <row r="67" spans="1:28" s="1103" customFormat="1" ht="263.25" customHeight="1" x14ac:dyDescent="0.2">
      <c r="A67" s="1095"/>
      <c r="B67" s="1095"/>
      <c r="C67" s="1091"/>
      <c r="D67" s="1067" t="s">
        <v>1490</v>
      </c>
      <c r="E67" s="1095" t="s">
        <v>67</v>
      </c>
      <c r="F67" s="1067" t="s">
        <v>1490</v>
      </c>
      <c r="G67" s="1105">
        <v>500</v>
      </c>
      <c r="H67" s="1105"/>
      <c r="I67" s="1097"/>
      <c r="J67" s="1097"/>
      <c r="K67" s="1097"/>
      <c r="L67" s="1098">
        <v>0</v>
      </c>
      <c r="M67" s="1099">
        <v>0</v>
      </c>
      <c r="N67" s="1099">
        <v>0</v>
      </c>
      <c r="O67" s="1109">
        <v>0</v>
      </c>
      <c r="P67" s="1070" t="s">
        <v>1447</v>
      </c>
      <c r="Q67" s="1073" t="s">
        <v>1448</v>
      </c>
      <c r="R67" s="1073" t="s">
        <v>1491</v>
      </c>
      <c r="S67" s="1068" t="s">
        <v>1491</v>
      </c>
      <c r="T67" s="1068"/>
      <c r="U67" s="1068" t="s">
        <v>1202</v>
      </c>
      <c r="V67" s="1102"/>
      <c r="Z67" s="1104">
        <f>+L67/$G67</f>
        <v>0</v>
      </c>
      <c r="AA67" s="1104">
        <f>+M67/$G67</f>
        <v>0</v>
      </c>
      <c r="AB67" s="1104">
        <f>+N67/$G67</f>
        <v>0</v>
      </c>
    </row>
    <row r="68" spans="1:28" s="1103" customFormat="1" ht="263.25" customHeight="1" x14ac:dyDescent="0.2">
      <c r="A68" s="1095"/>
      <c r="B68" s="1095"/>
      <c r="C68" s="1091"/>
      <c r="D68" s="1067" t="s">
        <v>1492</v>
      </c>
      <c r="E68" s="1095" t="s">
        <v>67</v>
      </c>
      <c r="F68" s="1067" t="s">
        <v>1492</v>
      </c>
      <c r="G68" s="1105">
        <v>8442</v>
      </c>
      <c r="H68" s="1105"/>
      <c r="I68" s="1097"/>
      <c r="J68" s="1097"/>
      <c r="K68" s="1097"/>
      <c r="L68" s="1098">
        <v>29</v>
      </c>
      <c r="M68" s="1099">
        <v>2241</v>
      </c>
      <c r="N68" s="1099">
        <v>2330</v>
      </c>
      <c r="O68" s="1109">
        <v>6321</v>
      </c>
      <c r="P68" s="1070" t="s">
        <v>1493</v>
      </c>
      <c r="Q68" s="1073" t="s">
        <v>1494</v>
      </c>
      <c r="R68" s="1073" t="s">
        <v>1495</v>
      </c>
      <c r="S68" s="1068" t="s">
        <v>1496</v>
      </c>
      <c r="T68" s="1068"/>
      <c r="U68" s="1068" t="s">
        <v>1202</v>
      </c>
      <c r="V68" s="1102"/>
      <c r="Z68" s="1104">
        <f>+L68/$G68</f>
        <v>3.435204927742241E-3</v>
      </c>
      <c r="AA68" s="1104">
        <f>+M68/$G68</f>
        <v>0.26545842217484006</v>
      </c>
      <c r="AB68" s="1104">
        <f>+N68/$G68</f>
        <v>0.27600094764273869</v>
      </c>
    </row>
    <row r="69" spans="1:28" s="1103" customFormat="1" ht="263.25" customHeight="1" x14ac:dyDescent="0.2">
      <c r="A69" s="1095"/>
      <c r="B69" s="1095"/>
      <c r="C69" s="1091"/>
      <c r="D69" s="1067" t="s">
        <v>1497</v>
      </c>
      <c r="E69" s="1095" t="s">
        <v>67</v>
      </c>
      <c r="F69" s="1067" t="s">
        <v>1497</v>
      </c>
      <c r="G69" s="1105">
        <v>331</v>
      </c>
      <c r="H69" s="1105"/>
      <c r="I69" s="1097"/>
      <c r="J69" s="1097"/>
      <c r="K69" s="1097"/>
      <c r="L69" s="1098"/>
      <c r="M69" s="1099">
        <v>77</v>
      </c>
      <c r="N69" s="1099">
        <v>101</v>
      </c>
      <c r="O69" s="1109">
        <v>176</v>
      </c>
      <c r="P69" s="1070"/>
      <c r="Q69" s="1073" t="s">
        <v>1498</v>
      </c>
      <c r="R69" s="1073" t="s">
        <v>1499</v>
      </c>
      <c r="S69" s="1068" t="s">
        <v>1500</v>
      </c>
      <c r="T69" s="1068"/>
      <c r="U69" s="1068" t="s">
        <v>1202</v>
      </c>
      <c r="V69" s="1102"/>
      <c r="Z69" s="1104">
        <f>+L69/$G69</f>
        <v>0</v>
      </c>
      <c r="AA69" s="1104">
        <f>+M69/$G69</f>
        <v>0.23262839879154079</v>
      </c>
      <c r="AB69" s="1104">
        <f>+N69/$G69</f>
        <v>0.30513595166163143</v>
      </c>
    </row>
    <row r="70" spans="1:28" s="1103" customFormat="1" ht="263.25" customHeight="1" x14ac:dyDescent="0.2">
      <c r="A70" s="1091" t="s">
        <v>1501</v>
      </c>
      <c r="B70" s="1091" t="s">
        <v>1501</v>
      </c>
      <c r="C70" s="1074" t="s">
        <v>360</v>
      </c>
      <c r="D70" s="1072" t="s">
        <v>1502</v>
      </c>
      <c r="E70" s="1095" t="s">
        <v>67</v>
      </c>
      <c r="F70" s="1072" t="s">
        <v>1502</v>
      </c>
      <c r="G70" s="1110">
        <v>1</v>
      </c>
      <c r="H70" s="1110"/>
      <c r="I70" s="1097"/>
      <c r="J70" s="1097"/>
      <c r="K70" s="1097"/>
      <c r="L70" s="1098">
        <v>0.05</v>
      </c>
      <c r="M70" s="1099">
        <v>0.15</v>
      </c>
      <c r="N70" s="1099">
        <v>0.15</v>
      </c>
      <c r="O70" s="1109">
        <v>1</v>
      </c>
      <c r="P70" s="1070" t="s">
        <v>1503</v>
      </c>
      <c r="Q70" s="1073" t="s">
        <v>1504</v>
      </c>
      <c r="R70" s="1073" t="s">
        <v>1505</v>
      </c>
      <c r="S70" s="1068" t="s">
        <v>1506</v>
      </c>
      <c r="T70" s="1068"/>
      <c r="U70" s="1068" t="s">
        <v>1202</v>
      </c>
      <c r="V70" s="1102"/>
      <c r="Z70" s="1104">
        <f>+L70/$G70</f>
        <v>0.05</v>
      </c>
      <c r="AA70" s="1104">
        <f>+M70/$G70</f>
        <v>0.15</v>
      </c>
      <c r="AB70" s="1104">
        <f>+N70/$G70</f>
        <v>0.15</v>
      </c>
    </row>
    <row r="71" spans="1:28" s="1103" customFormat="1" ht="117.75" customHeight="1" x14ac:dyDescent="0.2">
      <c r="A71" s="1091"/>
      <c r="B71" s="1091"/>
      <c r="C71" s="1074"/>
      <c r="D71" s="1072" t="s">
        <v>1507</v>
      </c>
      <c r="E71" s="1095" t="s">
        <v>67</v>
      </c>
      <c r="F71" s="1072" t="s">
        <v>1507</v>
      </c>
      <c r="G71" s="1110">
        <v>100</v>
      </c>
      <c r="H71" s="1110"/>
      <c r="I71" s="1097"/>
      <c r="J71" s="1097"/>
      <c r="K71" s="1097"/>
      <c r="L71" s="1098">
        <v>12</v>
      </c>
      <c r="M71" s="1099">
        <v>44</v>
      </c>
      <c r="N71" s="1099">
        <v>81</v>
      </c>
      <c r="O71" s="1109">
        <v>102</v>
      </c>
      <c r="P71" s="1070" t="s">
        <v>1508</v>
      </c>
      <c r="Q71" s="1073" t="s">
        <v>1509</v>
      </c>
      <c r="R71" s="1073" t="s">
        <v>1510</v>
      </c>
      <c r="S71" s="1068" t="s">
        <v>1511</v>
      </c>
      <c r="T71" s="1068"/>
      <c r="U71" s="1068" t="s">
        <v>1202</v>
      </c>
      <c r="V71" s="1102"/>
      <c r="Z71" s="1104">
        <f>+L71/$G71</f>
        <v>0.12</v>
      </c>
      <c r="AA71" s="1104">
        <f>+M71/$G71</f>
        <v>0.44</v>
      </c>
      <c r="AB71" s="1104">
        <f>+N71/$G71</f>
        <v>0.81</v>
      </c>
    </row>
    <row r="72" spans="1:28" x14ac:dyDescent="0.25">
      <c r="A72" s="1080"/>
      <c r="B72" s="1080"/>
      <c r="C72" s="1080"/>
      <c r="D72" s="1081"/>
      <c r="E72" s="1081"/>
      <c r="F72" s="1081"/>
      <c r="G72" s="1073"/>
      <c r="H72" s="1081"/>
      <c r="I72" s="1081"/>
      <c r="J72" s="1081"/>
      <c r="K72" s="1081"/>
      <c r="L72" s="1081"/>
      <c r="M72" s="1081"/>
      <c r="N72" s="1081"/>
      <c r="O72" s="1082"/>
      <c r="P72" s="1082"/>
      <c r="Q72" s="1082"/>
      <c r="R72" s="1083"/>
      <c r="S72" s="1081"/>
      <c r="T72" s="1081"/>
      <c r="U72" s="1081"/>
      <c r="V72" s="1081"/>
      <c r="W72" s="1081"/>
      <c r="X72" s="1081"/>
      <c r="Y72" s="1081"/>
    </row>
  </sheetData>
  <mergeCells count="7">
    <mergeCell ref="A8:V8"/>
    <mergeCell ref="T9:T10"/>
    <mergeCell ref="U9:U10"/>
    <mergeCell ref="V9:V10"/>
    <mergeCell ref="C3:G3"/>
    <mergeCell ref="A6:B6"/>
    <mergeCell ref="D6:Y6"/>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F1008"/>
  <sheetViews>
    <sheetView topLeftCell="A4" zoomScale="80" zoomScaleNormal="80" zoomScaleSheetLayoutView="80" zoomScalePageLayoutView="147" workbookViewId="0">
      <selection activeCell="AF12" sqref="AF12:AF15"/>
    </sheetView>
  </sheetViews>
  <sheetFormatPr baseColWidth="10" defaultColWidth="17.28515625" defaultRowHeight="15" customHeight="1" x14ac:dyDescent="0.2"/>
  <cols>
    <col min="1" max="1" width="19.85546875" style="149" customWidth="1"/>
    <col min="2" max="2" width="14.42578125" style="149" customWidth="1"/>
    <col min="3" max="3" width="14.85546875" style="149" customWidth="1"/>
    <col min="4" max="4" width="13.5703125" style="149" customWidth="1"/>
    <col min="5" max="5" width="19.5703125" style="149" customWidth="1"/>
    <col min="6" max="6" width="13.42578125" style="149" customWidth="1"/>
    <col min="7" max="7" width="16.140625" style="149" customWidth="1"/>
    <col min="8" max="8" width="12.42578125" style="149" customWidth="1"/>
    <col min="9" max="9" width="16.140625" style="149" customWidth="1"/>
    <col min="10" max="10" width="11.42578125" style="149" hidden="1" customWidth="1"/>
    <col min="11" max="12" width="9.5703125" style="149" hidden="1" customWidth="1"/>
    <col min="13" max="13" width="11" style="149" customWidth="1"/>
    <col min="14" max="15" width="15.42578125" style="149" customWidth="1"/>
    <col min="16" max="16" width="15.42578125" style="149" hidden="1" customWidth="1"/>
    <col min="17" max="17" width="17.28515625" style="149" hidden="1" customWidth="1"/>
    <col min="18" max="19" width="11.28515625" style="149" customWidth="1"/>
    <col min="20" max="20" width="18.28515625" style="149" hidden="1" customWidth="1"/>
    <col min="21" max="21" width="17.42578125" style="149" hidden="1" customWidth="1"/>
    <col min="22" max="22" width="14.7109375" style="149" hidden="1" customWidth="1"/>
    <col min="23" max="23" width="22.28515625" style="149" hidden="1" customWidth="1"/>
    <col min="24" max="24" width="25" style="149" hidden="1" customWidth="1"/>
    <col min="25" max="25" width="12.7109375" style="149" hidden="1" customWidth="1"/>
    <col min="26" max="26" width="10.85546875" style="149" hidden="1" customWidth="1"/>
    <col min="27" max="27" width="11.42578125" style="149" customWidth="1"/>
    <col min="28" max="28" width="11.7109375" style="149" customWidth="1"/>
    <col min="29" max="29" width="45" style="149" hidden="1" customWidth="1"/>
    <col min="30" max="30" width="51" style="148" hidden="1" customWidth="1"/>
    <col min="31" max="31" width="54.28515625" style="149" hidden="1" customWidth="1"/>
    <col min="32" max="32" width="50.85546875" style="149" customWidth="1"/>
    <col min="33" max="16384" width="17.28515625" style="149"/>
  </cols>
  <sheetData>
    <row r="1" spans="1:32" s="144" customFormat="1" ht="36.75" customHeight="1" x14ac:dyDescent="0.2">
      <c r="A1" s="142"/>
      <c r="B1" s="142"/>
      <c r="C1" s="142"/>
      <c r="D1" s="142"/>
      <c r="E1" s="142"/>
      <c r="F1" s="142"/>
      <c r="G1" s="142"/>
      <c r="H1" s="142"/>
      <c r="I1" s="142"/>
      <c r="J1" s="142"/>
      <c r="K1" s="142"/>
      <c r="L1" s="142"/>
      <c r="M1" s="142"/>
      <c r="N1" s="142"/>
      <c r="O1" s="142"/>
      <c r="P1" s="142"/>
      <c r="Q1" s="142"/>
      <c r="R1" s="142"/>
      <c r="S1" s="142"/>
      <c r="T1" s="142"/>
      <c r="U1" s="142"/>
      <c r="V1" s="142"/>
      <c r="W1" s="142"/>
      <c r="X1" s="142"/>
      <c r="Y1" s="143"/>
      <c r="Z1" s="143"/>
      <c r="AD1" s="145"/>
    </row>
    <row r="2" spans="1:32" ht="28.5" customHeight="1" x14ac:dyDescent="0.2">
      <c r="A2" s="146"/>
      <c r="B2" s="146"/>
      <c r="C2" s="147" t="s">
        <v>635</v>
      </c>
      <c r="D2" s="147"/>
      <c r="E2" s="147"/>
      <c r="F2" s="548" t="s">
        <v>31</v>
      </c>
      <c r="G2" s="548"/>
      <c r="H2" s="548"/>
      <c r="I2" s="548"/>
      <c r="J2" s="548"/>
      <c r="K2" s="548"/>
      <c r="L2" s="548"/>
      <c r="M2" s="548"/>
      <c r="N2" s="548"/>
      <c r="O2" s="548"/>
      <c r="P2" s="548"/>
      <c r="Q2" s="548"/>
      <c r="R2" s="548"/>
      <c r="S2" s="548"/>
      <c r="T2" s="548"/>
      <c r="U2" s="548"/>
      <c r="V2" s="147"/>
      <c r="W2" s="147"/>
      <c r="X2" s="147"/>
      <c r="Y2" s="147"/>
      <c r="Z2" s="147"/>
      <c r="AA2" s="147"/>
      <c r="AB2" s="147"/>
      <c r="AC2" s="147"/>
    </row>
    <row r="3" spans="1:32" ht="37.5" customHeight="1" x14ac:dyDescent="0.2">
      <c r="A3" s="150"/>
      <c r="B3" s="151"/>
      <c r="C3" s="151"/>
      <c r="D3" s="151"/>
      <c r="E3" s="151"/>
      <c r="F3" s="151"/>
      <c r="G3" s="549"/>
      <c r="H3" s="550"/>
      <c r="I3" s="550"/>
      <c r="J3" s="550"/>
      <c r="K3" s="550"/>
      <c r="L3" s="151"/>
      <c r="M3" s="551"/>
      <c r="N3" s="550"/>
      <c r="O3" s="549"/>
      <c r="P3" s="550"/>
      <c r="Q3" s="550"/>
      <c r="R3" s="550"/>
      <c r="S3" s="550"/>
      <c r="T3" s="152"/>
      <c r="U3" s="625" t="s">
        <v>637</v>
      </c>
      <c r="V3" s="625"/>
      <c r="W3" s="153" t="s">
        <v>29</v>
      </c>
      <c r="X3" s="154"/>
      <c r="Z3" s="144"/>
      <c r="AA3" s="144"/>
      <c r="AB3" s="144"/>
      <c r="AC3" s="144"/>
    </row>
    <row r="4" spans="1:32" ht="30" customHeight="1" x14ac:dyDescent="0.2">
      <c r="A4" s="155" t="s">
        <v>0</v>
      </c>
      <c r="B4" s="638"/>
      <c r="C4" s="639"/>
      <c r="D4" s="639"/>
      <c r="E4" s="640"/>
      <c r="F4" s="152"/>
      <c r="G4" s="152"/>
      <c r="H4" s="143"/>
      <c r="I4" s="143"/>
      <c r="J4" s="143"/>
      <c r="K4" s="143"/>
      <c r="L4" s="152"/>
      <c r="N4" s="144"/>
      <c r="O4" s="156"/>
      <c r="P4" s="157"/>
      <c r="Q4" s="157"/>
      <c r="R4" s="157"/>
      <c r="S4" s="157"/>
      <c r="T4" s="157"/>
      <c r="U4" s="552" t="s">
        <v>1</v>
      </c>
      <c r="V4" s="553"/>
      <c r="W4" s="623"/>
      <c r="X4" s="624"/>
      <c r="Y4" s="158" t="s">
        <v>2</v>
      </c>
      <c r="Z4" s="159">
        <v>2017</v>
      </c>
      <c r="AA4" s="160"/>
      <c r="AB4" s="160"/>
      <c r="AC4" s="161" t="s">
        <v>30</v>
      </c>
    </row>
    <row r="5" spans="1:32" ht="15.75" customHeight="1" x14ac:dyDescent="0.2">
      <c r="A5" s="162"/>
      <c r="B5" s="163"/>
      <c r="C5" s="163"/>
      <c r="D5" s="163"/>
      <c r="E5" s="152"/>
      <c r="F5" s="152"/>
      <c r="G5" s="152"/>
      <c r="H5" s="143"/>
      <c r="I5" s="143"/>
      <c r="J5" s="143"/>
      <c r="K5" s="143"/>
      <c r="L5" s="152"/>
      <c r="M5" s="164"/>
      <c r="N5" s="165"/>
      <c r="O5" s="166"/>
      <c r="P5" s="167"/>
      <c r="Q5" s="167"/>
      <c r="R5" s="167"/>
      <c r="S5" s="167"/>
      <c r="T5" s="167"/>
      <c r="U5" s="152"/>
      <c r="V5" s="164"/>
      <c r="W5" s="165"/>
      <c r="X5" s="168"/>
      <c r="Y5" s="169"/>
      <c r="Z5" s="169"/>
      <c r="AB5" s="170"/>
    </row>
    <row r="6" spans="1:32" s="171" customFormat="1" ht="45.75" customHeight="1" x14ac:dyDescent="0.2">
      <c r="A6" s="198" t="s">
        <v>34</v>
      </c>
      <c r="B6" s="631" t="s">
        <v>35</v>
      </c>
      <c r="C6" s="632"/>
      <c r="D6" s="632"/>
      <c r="E6" s="632"/>
      <c r="F6" s="632"/>
      <c r="G6" s="632"/>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row>
    <row r="7" spans="1:32" s="171" customFormat="1" ht="12.75" customHeight="1" x14ac:dyDescent="0.2">
      <c r="A7" s="172"/>
      <c r="B7" s="173"/>
      <c r="C7" s="173"/>
      <c r="D7" s="173"/>
      <c r="E7" s="173"/>
      <c r="F7" s="173"/>
      <c r="G7" s="174"/>
      <c r="H7" s="174"/>
      <c r="I7" s="174"/>
      <c r="J7" s="174"/>
      <c r="K7" s="174"/>
      <c r="L7" s="174"/>
      <c r="M7" s="174"/>
      <c r="N7" s="174"/>
      <c r="O7" s="174"/>
      <c r="P7" s="174"/>
      <c r="Q7" s="174"/>
      <c r="R7" s="175"/>
      <c r="S7" s="175"/>
      <c r="T7" s="175"/>
      <c r="U7" s="175"/>
      <c r="V7" s="175"/>
      <c r="W7" s="175"/>
      <c r="X7" s="176"/>
      <c r="Y7" s="177"/>
      <c r="Z7" s="177"/>
      <c r="AD7" s="178"/>
    </row>
    <row r="8" spans="1:32" s="178" customFormat="1" ht="28.5" customHeight="1" x14ac:dyDescent="0.2">
      <c r="A8" s="455" t="s">
        <v>41</v>
      </c>
      <c r="B8" s="630" t="s">
        <v>247</v>
      </c>
      <c r="C8" s="630"/>
      <c r="D8" s="630"/>
      <c r="E8" s="630"/>
      <c r="F8" s="630"/>
      <c r="G8" s="630"/>
      <c r="H8" s="630"/>
      <c r="I8" s="630"/>
      <c r="J8" s="630"/>
      <c r="K8" s="630"/>
      <c r="L8" s="630"/>
      <c r="M8" s="630"/>
      <c r="N8" s="630"/>
      <c r="O8" s="630"/>
      <c r="P8" s="630"/>
      <c r="Q8" s="630"/>
      <c r="R8" s="630"/>
      <c r="S8" s="630"/>
      <c r="T8" s="630"/>
      <c r="U8" s="630"/>
      <c r="V8" s="630"/>
      <c r="W8" s="630"/>
      <c r="X8" s="630"/>
      <c r="Y8" s="630"/>
      <c r="Z8" s="630"/>
      <c r="AA8" s="630"/>
      <c r="AB8" s="630"/>
      <c r="AC8" s="630"/>
      <c r="AD8" s="630"/>
      <c r="AE8" s="630"/>
      <c r="AF8" s="630"/>
    </row>
    <row r="9" spans="1:32" s="171" customFormat="1" ht="12.75" customHeight="1" x14ac:dyDescent="0.2">
      <c r="A9" s="172"/>
      <c r="B9" s="173"/>
      <c r="C9" s="173"/>
      <c r="D9" s="173"/>
      <c r="E9" s="173"/>
      <c r="F9" s="173"/>
      <c r="G9" s="174"/>
      <c r="H9" s="174"/>
      <c r="I9" s="174"/>
      <c r="J9" s="174"/>
      <c r="K9" s="174"/>
      <c r="L9" s="174"/>
      <c r="M9" s="174"/>
      <c r="N9" s="174"/>
      <c r="O9" s="174"/>
      <c r="P9" s="174"/>
      <c r="Q9" s="174"/>
      <c r="R9" s="175"/>
      <c r="S9" s="175"/>
      <c r="T9" s="175"/>
      <c r="U9" s="175"/>
      <c r="V9" s="175"/>
      <c r="W9" s="175"/>
      <c r="X9" s="176"/>
      <c r="Y9" s="177"/>
      <c r="Z9" s="177"/>
      <c r="AD9" s="178"/>
    </row>
    <row r="10" spans="1:32" s="171" customFormat="1" ht="48.75" customHeight="1" x14ac:dyDescent="0.2">
      <c r="A10" s="518" t="s">
        <v>3</v>
      </c>
      <c r="B10" s="518" t="s">
        <v>4</v>
      </c>
      <c r="C10" s="518" t="s">
        <v>5</v>
      </c>
      <c r="D10" s="573" t="s">
        <v>6</v>
      </c>
      <c r="E10" s="573" t="s">
        <v>7</v>
      </c>
      <c r="F10" s="518" t="s">
        <v>8</v>
      </c>
      <c r="G10" s="518" t="s">
        <v>9</v>
      </c>
      <c r="H10" s="518" t="s">
        <v>10</v>
      </c>
      <c r="I10" s="518" t="s">
        <v>11</v>
      </c>
      <c r="J10" s="529" t="s">
        <v>12</v>
      </c>
      <c r="K10" s="530"/>
      <c r="L10" s="530"/>
      <c r="M10" s="531"/>
      <c r="N10" s="559" t="s">
        <v>13</v>
      </c>
      <c r="O10" s="560"/>
      <c r="P10" s="518" t="s">
        <v>14</v>
      </c>
      <c r="Q10" s="518" t="s">
        <v>15</v>
      </c>
      <c r="R10" s="532" t="s">
        <v>16</v>
      </c>
      <c r="S10" s="531"/>
      <c r="T10" s="532" t="s">
        <v>17</v>
      </c>
      <c r="U10" s="530"/>
      <c r="V10" s="530"/>
      <c r="W10" s="530"/>
      <c r="X10" s="530"/>
      <c r="Y10" s="517" t="s">
        <v>634</v>
      </c>
      <c r="Z10" s="517"/>
      <c r="AA10" s="517"/>
      <c r="AB10" s="517"/>
      <c r="AC10" s="517"/>
      <c r="AD10" s="517"/>
      <c r="AE10" s="517"/>
      <c r="AF10" s="517"/>
    </row>
    <row r="11" spans="1:32" s="171" customFormat="1" ht="78.75" customHeight="1" x14ac:dyDescent="0.2">
      <c r="A11" s="519"/>
      <c r="B11" s="519"/>
      <c r="C11" s="519"/>
      <c r="D11" s="519"/>
      <c r="E11" s="519"/>
      <c r="F11" s="519"/>
      <c r="G11" s="519"/>
      <c r="H11" s="519"/>
      <c r="I11" s="519"/>
      <c r="J11" s="179" t="s">
        <v>18</v>
      </c>
      <c r="K11" s="179" t="s">
        <v>19</v>
      </c>
      <c r="L11" s="179" t="s">
        <v>20</v>
      </c>
      <c r="M11" s="179" t="s">
        <v>21</v>
      </c>
      <c r="N11" s="561"/>
      <c r="O11" s="562"/>
      <c r="P11" s="519"/>
      <c r="Q11" s="519"/>
      <c r="R11" s="179" t="s">
        <v>22</v>
      </c>
      <c r="S11" s="179" t="s">
        <v>23</v>
      </c>
      <c r="T11" s="180" t="s">
        <v>24</v>
      </c>
      <c r="U11" s="180" t="s">
        <v>25</v>
      </c>
      <c r="V11" s="181" t="s">
        <v>26</v>
      </c>
      <c r="W11" s="180" t="s">
        <v>27</v>
      </c>
      <c r="X11" s="182" t="s">
        <v>28</v>
      </c>
      <c r="Y11" s="183" t="s">
        <v>18</v>
      </c>
      <c r="Z11" s="184" t="s">
        <v>19</v>
      </c>
      <c r="AA11" s="184" t="s">
        <v>20</v>
      </c>
      <c r="AB11" s="184" t="s">
        <v>21</v>
      </c>
      <c r="AC11" s="183" t="s">
        <v>636</v>
      </c>
      <c r="AD11" s="183" t="s">
        <v>767</v>
      </c>
      <c r="AE11" s="183" t="s">
        <v>913</v>
      </c>
      <c r="AF11" s="120" t="s">
        <v>1044</v>
      </c>
    </row>
    <row r="12" spans="1:32" s="178" customFormat="1" ht="96.75" customHeight="1" x14ac:dyDescent="0.2">
      <c r="A12" s="563" t="s">
        <v>40</v>
      </c>
      <c r="B12" s="563" t="s">
        <v>61</v>
      </c>
      <c r="C12" s="563" t="s">
        <v>386</v>
      </c>
      <c r="D12" s="563" t="s">
        <v>768</v>
      </c>
      <c r="E12" s="613" t="s">
        <v>629</v>
      </c>
      <c r="F12" s="564">
        <v>2.5000000000000001E-2</v>
      </c>
      <c r="G12" s="567" t="s">
        <v>577</v>
      </c>
      <c r="H12" s="610">
        <v>1</v>
      </c>
      <c r="I12" s="567" t="s">
        <v>44</v>
      </c>
      <c r="J12" s="537"/>
      <c r="K12" s="537">
        <v>0.4</v>
      </c>
      <c r="L12" s="537">
        <v>0.7</v>
      </c>
      <c r="M12" s="537">
        <v>1</v>
      </c>
      <c r="N12" s="570" t="s">
        <v>578</v>
      </c>
      <c r="O12" s="571"/>
      <c r="P12" s="411">
        <v>0.25</v>
      </c>
      <c r="Q12" s="567" t="s">
        <v>582</v>
      </c>
      <c r="R12" s="412">
        <v>42767</v>
      </c>
      <c r="S12" s="412">
        <v>42794</v>
      </c>
      <c r="T12" s="554">
        <v>0</v>
      </c>
      <c r="U12" s="554">
        <v>0</v>
      </c>
      <c r="V12" s="554">
        <v>0</v>
      </c>
      <c r="W12" s="554">
        <v>0</v>
      </c>
      <c r="X12" s="567" t="s">
        <v>584</v>
      </c>
      <c r="Y12" s="537" t="s">
        <v>234</v>
      </c>
      <c r="Z12" s="538">
        <v>0.4</v>
      </c>
      <c r="AA12" s="538">
        <v>0.7</v>
      </c>
      <c r="AB12" s="540">
        <v>1</v>
      </c>
      <c r="AC12" s="533" t="s">
        <v>759</v>
      </c>
      <c r="AD12" s="533" t="s">
        <v>912</v>
      </c>
      <c r="AE12" s="533" t="s">
        <v>914</v>
      </c>
      <c r="AF12" s="510" t="s">
        <v>1165</v>
      </c>
    </row>
    <row r="13" spans="1:32" s="178" customFormat="1" ht="90.75" customHeight="1" x14ac:dyDescent="0.2">
      <c r="A13" s="563"/>
      <c r="B13" s="563"/>
      <c r="C13" s="563"/>
      <c r="D13" s="563"/>
      <c r="E13" s="614"/>
      <c r="F13" s="565"/>
      <c r="G13" s="568"/>
      <c r="H13" s="611"/>
      <c r="I13" s="568"/>
      <c r="J13" s="538"/>
      <c r="K13" s="538"/>
      <c r="L13" s="538"/>
      <c r="M13" s="538"/>
      <c r="N13" s="570" t="s">
        <v>579</v>
      </c>
      <c r="O13" s="571"/>
      <c r="P13" s="411">
        <v>0.25</v>
      </c>
      <c r="Q13" s="568"/>
      <c r="R13" s="412">
        <v>42795</v>
      </c>
      <c r="S13" s="412">
        <v>42825</v>
      </c>
      <c r="T13" s="555"/>
      <c r="U13" s="555"/>
      <c r="V13" s="555"/>
      <c r="W13" s="555"/>
      <c r="X13" s="568"/>
      <c r="Y13" s="538"/>
      <c r="Z13" s="538"/>
      <c r="AA13" s="538"/>
      <c r="AB13" s="540"/>
      <c r="AC13" s="511"/>
      <c r="AD13" s="511"/>
      <c r="AE13" s="511"/>
      <c r="AF13" s="511"/>
    </row>
    <row r="14" spans="1:32" s="178" customFormat="1" ht="86.25" customHeight="1" x14ac:dyDescent="0.2">
      <c r="A14" s="563"/>
      <c r="B14" s="563"/>
      <c r="C14" s="563"/>
      <c r="D14" s="563"/>
      <c r="E14" s="614"/>
      <c r="F14" s="565"/>
      <c r="G14" s="568"/>
      <c r="H14" s="611"/>
      <c r="I14" s="568"/>
      <c r="J14" s="538"/>
      <c r="K14" s="538"/>
      <c r="L14" s="538"/>
      <c r="M14" s="538"/>
      <c r="N14" s="570" t="s">
        <v>580</v>
      </c>
      <c r="O14" s="571"/>
      <c r="P14" s="411">
        <v>0.25</v>
      </c>
      <c r="Q14" s="569"/>
      <c r="R14" s="412">
        <v>42809</v>
      </c>
      <c r="S14" s="412">
        <v>42094</v>
      </c>
      <c r="T14" s="555"/>
      <c r="U14" s="555"/>
      <c r="V14" s="555"/>
      <c r="W14" s="555"/>
      <c r="X14" s="568"/>
      <c r="Y14" s="538"/>
      <c r="Z14" s="538"/>
      <c r="AA14" s="538"/>
      <c r="AB14" s="540"/>
      <c r="AC14" s="511"/>
      <c r="AD14" s="511"/>
      <c r="AE14" s="511"/>
      <c r="AF14" s="511"/>
    </row>
    <row r="15" spans="1:32" s="178" customFormat="1" ht="86.25" customHeight="1" x14ac:dyDescent="0.2">
      <c r="A15" s="563"/>
      <c r="B15" s="563"/>
      <c r="C15" s="563"/>
      <c r="D15" s="563"/>
      <c r="E15" s="615"/>
      <c r="F15" s="566"/>
      <c r="G15" s="569"/>
      <c r="H15" s="612"/>
      <c r="I15" s="569"/>
      <c r="J15" s="539"/>
      <c r="K15" s="539"/>
      <c r="L15" s="539"/>
      <c r="M15" s="539"/>
      <c r="N15" s="570" t="s">
        <v>581</v>
      </c>
      <c r="O15" s="572"/>
      <c r="P15" s="411">
        <v>0.25</v>
      </c>
      <c r="Q15" s="413" t="s">
        <v>583</v>
      </c>
      <c r="R15" s="412">
        <v>42736</v>
      </c>
      <c r="S15" s="412">
        <v>43100</v>
      </c>
      <c r="T15" s="556"/>
      <c r="U15" s="556"/>
      <c r="V15" s="556"/>
      <c r="W15" s="556"/>
      <c r="X15" s="569"/>
      <c r="Y15" s="539"/>
      <c r="Z15" s="539"/>
      <c r="AA15" s="539"/>
      <c r="AB15" s="541"/>
      <c r="AC15" s="512"/>
      <c r="AD15" s="512"/>
      <c r="AE15" s="512"/>
      <c r="AF15" s="512"/>
    </row>
    <row r="16" spans="1:32" s="171" customFormat="1" ht="10.5" customHeight="1" x14ac:dyDescent="0.2">
      <c r="A16" s="177"/>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D16" s="178"/>
    </row>
    <row r="17" spans="1:32" s="178" customFormat="1" ht="28.5" customHeight="1" x14ac:dyDescent="0.2">
      <c r="A17" s="455" t="s">
        <v>60</v>
      </c>
      <c r="B17" s="516" t="s">
        <v>246</v>
      </c>
      <c r="C17" s="516"/>
      <c r="D17" s="516"/>
      <c r="E17" s="516"/>
      <c r="F17" s="516"/>
      <c r="G17" s="516"/>
      <c r="H17" s="516"/>
      <c r="I17" s="516"/>
      <c r="J17" s="516"/>
      <c r="K17" s="516"/>
      <c r="L17" s="516"/>
      <c r="M17" s="516"/>
      <c r="N17" s="516"/>
      <c r="O17" s="516"/>
      <c r="P17" s="516"/>
      <c r="Q17" s="516"/>
      <c r="R17" s="516"/>
      <c r="S17" s="516"/>
      <c r="T17" s="516"/>
      <c r="U17" s="516"/>
      <c r="V17" s="516"/>
      <c r="W17" s="516"/>
      <c r="X17" s="516"/>
      <c r="Y17" s="516"/>
      <c r="Z17" s="516"/>
      <c r="AA17" s="516"/>
      <c r="AB17" s="516"/>
      <c r="AC17" s="516"/>
      <c r="AD17" s="516"/>
      <c r="AE17" s="516"/>
      <c r="AF17" s="516"/>
    </row>
    <row r="18" spans="1:32" s="171" customFormat="1" ht="10.5" customHeight="1" x14ac:dyDescent="0.2">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D18" s="178"/>
    </row>
    <row r="19" spans="1:32" s="171" customFormat="1" ht="60.75" customHeight="1" x14ac:dyDescent="0.2">
      <c r="A19" s="518" t="s">
        <v>3</v>
      </c>
      <c r="B19" s="518" t="s">
        <v>4</v>
      </c>
      <c r="C19" s="518" t="s">
        <v>5</v>
      </c>
      <c r="D19" s="573" t="s">
        <v>6</v>
      </c>
      <c r="E19" s="573" t="s">
        <v>7</v>
      </c>
      <c r="F19" s="518" t="s">
        <v>8</v>
      </c>
      <c r="G19" s="518" t="s">
        <v>9</v>
      </c>
      <c r="H19" s="518" t="s">
        <v>10</v>
      </c>
      <c r="I19" s="518" t="s">
        <v>11</v>
      </c>
      <c r="J19" s="529" t="s">
        <v>12</v>
      </c>
      <c r="K19" s="530"/>
      <c r="L19" s="530"/>
      <c r="M19" s="531"/>
      <c r="N19" s="559" t="s">
        <v>13</v>
      </c>
      <c r="O19" s="560"/>
      <c r="P19" s="518" t="s">
        <v>14</v>
      </c>
      <c r="Q19" s="518" t="s">
        <v>15</v>
      </c>
      <c r="R19" s="532" t="s">
        <v>16</v>
      </c>
      <c r="S19" s="531"/>
      <c r="T19" s="532" t="s">
        <v>17</v>
      </c>
      <c r="U19" s="530"/>
      <c r="V19" s="530"/>
      <c r="W19" s="530"/>
      <c r="X19" s="530"/>
      <c r="Y19" s="517" t="s">
        <v>634</v>
      </c>
      <c r="Z19" s="517"/>
      <c r="AA19" s="517"/>
      <c r="AB19" s="517"/>
      <c r="AC19" s="517"/>
      <c r="AD19" s="517"/>
      <c r="AE19" s="517"/>
      <c r="AF19" s="517"/>
    </row>
    <row r="20" spans="1:32" s="171" customFormat="1" ht="57" customHeight="1" x14ac:dyDescent="0.2">
      <c r="A20" s="519"/>
      <c r="B20" s="519"/>
      <c r="C20" s="519"/>
      <c r="D20" s="519"/>
      <c r="E20" s="519"/>
      <c r="F20" s="519"/>
      <c r="G20" s="519"/>
      <c r="H20" s="519"/>
      <c r="I20" s="519"/>
      <c r="J20" s="179" t="s">
        <v>18</v>
      </c>
      <c r="K20" s="179" t="s">
        <v>19</v>
      </c>
      <c r="L20" s="179" t="s">
        <v>20</v>
      </c>
      <c r="M20" s="179" t="s">
        <v>21</v>
      </c>
      <c r="N20" s="561"/>
      <c r="O20" s="562"/>
      <c r="P20" s="519"/>
      <c r="Q20" s="519"/>
      <c r="R20" s="179" t="s">
        <v>22</v>
      </c>
      <c r="S20" s="179" t="s">
        <v>23</v>
      </c>
      <c r="T20" s="180" t="s">
        <v>24</v>
      </c>
      <c r="U20" s="180" t="s">
        <v>25</v>
      </c>
      <c r="V20" s="181" t="s">
        <v>26</v>
      </c>
      <c r="W20" s="180" t="s">
        <v>27</v>
      </c>
      <c r="X20" s="179" t="s">
        <v>28</v>
      </c>
      <c r="Y20" s="183" t="s">
        <v>18</v>
      </c>
      <c r="Z20" s="184" t="s">
        <v>19</v>
      </c>
      <c r="AA20" s="184" t="s">
        <v>20</v>
      </c>
      <c r="AB20" s="184" t="s">
        <v>21</v>
      </c>
      <c r="AC20" s="183" t="s">
        <v>636</v>
      </c>
      <c r="AD20" s="183" t="s">
        <v>767</v>
      </c>
      <c r="AE20" s="183" t="s">
        <v>913</v>
      </c>
      <c r="AF20" s="120" t="s">
        <v>1044</v>
      </c>
    </row>
    <row r="21" spans="1:32" s="178" customFormat="1" ht="408.75" customHeight="1" x14ac:dyDescent="0.2">
      <c r="A21" s="609" t="s">
        <v>251</v>
      </c>
      <c r="B21" s="609" t="s">
        <v>251</v>
      </c>
      <c r="C21" s="609" t="s">
        <v>252</v>
      </c>
      <c r="D21" s="609" t="s">
        <v>769</v>
      </c>
      <c r="E21" s="141" t="s">
        <v>275</v>
      </c>
      <c r="F21" s="138">
        <v>0.05</v>
      </c>
      <c r="G21" s="141" t="s">
        <v>276</v>
      </c>
      <c r="H21" s="240">
        <v>1</v>
      </c>
      <c r="I21" s="137" t="s">
        <v>44</v>
      </c>
      <c r="J21" s="414">
        <v>0.1</v>
      </c>
      <c r="K21" s="414">
        <v>0.9</v>
      </c>
      <c r="L21" s="415">
        <v>1</v>
      </c>
      <c r="M21" s="414">
        <v>1</v>
      </c>
      <c r="N21" s="520" t="s">
        <v>277</v>
      </c>
      <c r="O21" s="520"/>
      <c r="P21" s="298">
        <v>1</v>
      </c>
      <c r="Q21" s="416" t="s">
        <v>278</v>
      </c>
      <c r="R21" s="417">
        <v>42751</v>
      </c>
      <c r="S21" s="417">
        <v>43008</v>
      </c>
      <c r="T21" s="418">
        <v>0</v>
      </c>
      <c r="U21" s="418">
        <v>0</v>
      </c>
      <c r="V21" s="418">
        <v>0</v>
      </c>
      <c r="W21" s="418">
        <v>0</v>
      </c>
      <c r="X21" s="296"/>
      <c r="Y21" s="414">
        <v>0</v>
      </c>
      <c r="Z21" s="281">
        <v>0.64</v>
      </c>
      <c r="AA21" s="281">
        <v>0.9</v>
      </c>
      <c r="AB21" s="459">
        <v>1</v>
      </c>
      <c r="AC21" s="419" t="s">
        <v>638</v>
      </c>
      <c r="AD21" s="420" t="s">
        <v>771</v>
      </c>
      <c r="AE21" s="421" t="s">
        <v>915</v>
      </c>
      <c r="AF21" s="105" t="s">
        <v>1075</v>
      </c>
    </row>
    <row r="22" spans="1:32" s="178" customFormat="1" ht="408.75" customHeight="1" x14ac:dyDescent="0.2">
      <c r="A22" s="594"/>
      <c r="B22" s="594"/>
      <c r="C22" s="594"/>
      <c r="D22" s="594"/>
      <c r="E22" s="141" t="s">
        <v>279</v>
      </c>
      <c r="F22" s="138">
        <v>0.05</v>
      </c>
      <c r="G22" s="141" t="s">
        <v>280</v>
      </c>
      <c r="H22" s="240">
        <v>1</v>
      </c>
      <c r="I22" s="137" t="s">
        <v>44</v>
      </c>
      <c r="J22" s="414">
        <v>0.1</v>
      </c>
      <c r="K22" s="414">
        <v>0.5</v>
      </c>
      <c r="L22" s="415">
        <v>0.75</v>
      </c>
      <c r="M22" s="414">
        <v>1</v>
      </c>
      <c r="N22" s="520" t="s">
        <v>281</v>
      </c>
      <c r="O22" s="520"/>
      <c r="P22" s="298">
        <v>1</v>
      </c>
      <c r="Q22" s="416" t="s">
        <v>282</v>
      </c>
      <c r="R22" s="417">
        <v>42751</v>
      </c>
      <c r="S22" s="417">
        <v>43100</v>
      </c>
      <c r="T22" s="418">
        <v>0</v>
      </c>
      <c r="U22" s="418">
        <v>0</v>
      </c>
      <c r="V22" s="418">
        <v>0</v>
      </c>
      <c r="W22" s="418">
        <v>0</v>
      </c>
      <c r="X22" s="296"/>
      <c r="Y22" s="414">
        <v>0.15</v>
      </c>
      <c r="Z22" s="281">
        <v>0.47</v>
      </c>
      <c r="AA22" s="281">
        <v>0.75</v>
      </c>
      <c r="AB22" s="459">
        <v>1</v>
      </c>
      <c r="AC22" s="419" t="s">
        <v>639</v>
      </c>
      <c r="AD22" s="420" t="s">
        <v>770</v>
      </c>
      <c r="AE22" s="420" t="s">
        <v>916</v>
      </c>
      <c r="AF22" s="105" t="s">
        <v>1076</v>
      </c>
    </row>
    <row r="23" spans="1:32" s="178" customFormat="1" ht="408.75" customHeight="1" x14ac:dyDescent="0.2">
      <c r="A23" s="594"/>
      <c r="B23" s="594"/>
      <c r="C23" s="594"/>
      <c r="D23" s="594"/>
      <c r="E23" s="141" t="s">
        <v>283</v>
      </c>
      <c r="F23" s="138">
        <v>0.05</v>
      </c>
      <c r="G23" s="141" t="s">
        <v>284</v>
      </c>
      <c r="H23" s="240">
        <v>1</v>
      </c>
      <c r="I23" s="137" t="s">
        <v>44</v>
      </c>
      <c r="J23" s="414">
        <v>0.1</v>
      </c>
      <c r="K23" s="414">
        <v>0.5</v>
      </c>
      <c r="L23" s="415">
        <v>0.75</v>
      </c>
      <c r="M23" s="414">
        <v>1</v>
      </c>
      <c r="N23" s="520" t="s">
        <v>285</v>
      </c>
      <c r="O23" s="520"/>
      <c r="P23" s="298">
        <v>1</v>
      </c>
      <c r="Q23" s="416" t="s">
        <v>286</v>
      </c>
      <c r="R23" s="417">
        <v>42751</v>
      </c>
      <c r="S23" s="417">
        <v>43100</v>
      </c>
      <c r="T23" s="418">
        <v>0</v>
      </c>
      <c r="U23" s="418">
        <v>0</v>
      </c>
      <c r="V23" s="418">
        <v>0</v>
      </c>
      <c r="W23" s="418">
        <v>0</v>
      </c>
      <c r="X23" s="296"/>
      <c r="Y23" s="414">
        <v>0.16</v>
      </c>
      <c r="Z23" s="281">
        <v>0.47</v>
      </c>
      <c r="AA23" s="281">
        <v>0.75</v>
      </c>
      <c r="AB23" s="459">
        <v>1</v>
      </c>
      <c r="AC23" s="419" t="s">
        <v>640</v>
      </c>
      <c r="AD23" s="420" t="s">
        <v>772</v>
      </c>
      <c r="AE23" s="420" t="s">
        <v>917</v>
      </c>
      <c r="AF23" s="105" t="s">
        <v>1077</v>
      </c>
    </row>
    <row r="24" spans="1:32" s="178" customFormat="1" ht="318.75" customHeight="1" x14ac:dyDescent="0.2">
      <c r="A24" s="594"/>
      <c r="B24" s="594"/>
      <c r="C24" s="594"/>
      <c r="D24" s="594"/>
      <c r="E24" s="141" t="s">
        <v>287</v>
      </c>
      <c r="F24" s="138">
        <v>0.05</v>
      </c>
      <c r="G24" s="141" t="s">
        <v>288</v>
      </c>
      <c r="H24" s="240">
        <v>1</v>
      </c>
      <c r="I24" s="137" t="s">
        <v>44</v>
      </c>
      <c r="J24" s="414">
        <v>0.3</v>
      </c>
      <c r="K24" s="414">
        <v>0.8</v>
      </c>
      <c r="L24" s="415">
        <v>1</v>
      </c>
      <c r="M24" s="414">
        <v>1</v>
      </c>
      <c r="N24" s="520" t="s">
        <v>289</v>
      </c>
      <c r="O24" s="520"/>
      <c r="P24" s="298">
        <v>1</v>
      </c>
      <c r="Q24" s="416" t="s">
        <v>290</v>
      </c>
      <c r="R24" s="417">
        <v>42751</v>
      </c>
      <c r="S24" s="417">
        <v>43100</v>
      </c>
      <c r="T24" s="418">
        <v>0</v>
      </c>
      <c r="U24" s="418">
        <v>0</v>
      </c>
      <c r="V24" s="418">
        <v>0</v>
      </c>
      <c r="W24" s="418">
        <v>0</v>
      </c>
      <c r="X24" s="296"/>
      <c r="Y24" s="414">
        <v>0.4</v>
      </c>
      <c r="Z24" s="281">
        <v>0.6</v>
      </c>
      <c r="AA24" s="281">
        <v>0.9</v>
      </c>
      <c r="AB24" s="459">
        <v>1</v>
      </c>
      <c r="AC24" s="419" t="s">
        <v>641</v>
      </c>
      <c r="AD24" s="420" t="s">
        <v>773</v>
      </c>
      <c r="AE24" s="421" t="s">
        <v>918</v>
      </c>
      <c r="AF24" s="105" t="s">
        <v>1078</v>
      </c>
    </row>
    <row r="25" spans="1:32" s="178" customFormat="1" ht="291" customHeight="1" x14ac:dyDescent="0.2">
      <c r="A25" s="594"/>
      <c r="B25" s="594"/>
      <c r="C25" s="594"/>
      <c r="D25" s="594"/>
      <c r="E25" s="141" t="s">
        <v>1045</v>
      </c>
      <c r="F25" s="138">
        <v>0.05</v>
      </c>
      <c r="G25" s="141" t="s">
        <v>291</v>
      </c>
      <c r="H25" s="240">
        <v>1</v>
      </c>
      <c r="I25" s="137" t="s">
        <v>44</v>
      </c>
      <c r="J25" s="414">
        <v>0.1</v>
      </c>
      <c r="K25" s="414">
        <v>0.3</v>
      </c>
      <c r="L25" s="415">
        <v>0.7</v>
      </c>
      <c r="M25" s="414">
        <v>1</v>
      </c>
      <c r="N25" s="520" t="s">
        <v>292</v>
      </c>
      <c r="O25" s="520"/>
      <c r="P25" s="298">
        <v>1</v>
      </c>
      <c r="Q25" s="416" t="s">
        <v>293</v>
      </c>
      <c r="R25" s="417">
        <v>42751</v>
      </c>
      <c r="S25" s="417">
        <v>43100</v>
      </c>
      <c r="T25" s="418">
        <v>0</v>
      </c>
      <c r="U25" s="418">
        <v>0</v>
      </c>
      <c r="V25" s="418">
        <v>0</v>
      </c>
      <c r="W25" s="418">
        <v>0</v>
      </c>
      <c r="X25" s="296"/>
      <c r="Y25" s="414">
        <v>0.2</v>
      </c>
      <c r="Z25" s="422">
        <v>0.47</v>
      </c>
      <c r="AA25" s="422">
        <v>0.7</v>
      </c>
      <c r="AB25" s="422">
        <v>1</v>
      </c>
      <c r="AC25" s="419" t="s">
        <v>642</v>
      </c>
      <c r="AD25" s="420" t="s">
        <v>774</v>
      </c>
      <c r="AE25" s="421" t="s">
        <v>919</v>
      </c>
      <c r="AF25" s="105" t="s">
        <v>1079</v>
      </c>
    </row>
    <row r="26" spans="1:32" s="178" customFormat="1" ht="273" customHeight="1" x14ac:dyDescent="0.2">
      <c r="A26" s="594"/>
      <c r="B26" s="594"/>
      <c r="C26" s="594"/>
      <c r="D26" s="594"/>
      <c r="E26" s="141" t="s">
        <v>294</v>
      </c>
      <c r="F26" s="138">
        <v>0.05</v>
      </c>
      <c r="G26" s="141" t="s">
        <v>295</v>
      </c>
      <c r="H26" s="240">
        <v>1</v>
      </c>
      <c r="I26" s="137" t="s">
        <v>44</v>
      </c>
      <c r="J26" s="414">
        <v>0.3</v>
      </c>
      <c r="K26" s="414">
        <v>0.8</v>
      </c>
      <c r="L26" s="415">
        <v>1</v>
      </c>
      <c r="M26" s="414">
        <v>1</v>
      </c>
      <c r="N26" s="520" t="s">
        <v>296</v>
      </c>
      <c r="O26" s="520"/>
      <c r="P26" s="298">
        <v>1</v>
      </c>
      <c r="Q26" s="416" t="s">
        <v>297</v>
      </c>
      <c r="R26" s="417">
        <v>42751</v>
      </c>
      <c r="S26" s="417">
        <v>43100</v>
      </c>
      <c r="T26" s="418">
        <v>0</v>
      </c>
      <c r="U26" s="418">
        <v>0</v>
      </c>
      <c r="V26" s="418">
        <v>0</v>
      </c>
      <c r="W26" s="418">
        <v>0</v>
      </c>
      <c r="X26" s="296"/>
      <c r="Y26" s="414">
        <v>0.35</v>
      </c>
      <c r="Z26" s="422">
        <v>0.47</v>
      </c>
      <c r="AA26" s="422">
        <v>0.8</v>
      </c>
      <c r="AB26" s="422">
        <v>1</v>
      </c>
      <c r="AC26" s="419" t="s">
        <v>643</v>
      </c>
      <c r="AD26" s="420" t="s">
        <v>775</v>
      </c>
      <c r="AE26" s="421" t="s">
        <v>920</v>
      </c>
      <c r="AF26" s="421" t="s">
        <v>1080</v>
      </c>
    </row>
    <row r="27" spans="1:32" s="178" customFormat="1" ht="145.5" customHeight="1" x14ac:dyDescent="0.2">
      <c r="A27" s="594"/>
      <c r="B27" s="594"/>
      <c r="C27" s="594"/>
      <c r="D27" s="594"/>
      <c r="E27" s="141" t="s">
        <v>298</v>
      </c>
      <c r="F27" s="138">
        <v>0.05</v>
      </c>
      <c r="G27" s="141" t="s">
        <v>299</v>
      </c>
      <c r="H27" s="240">
        <v>1</v>
      </c>
      <c r="I27" s="137" t="s">
        <v>44</v>
      </c>
      <c r="J27" s="414">
        <v>0.2</v>
      </c>
      <c r="K27" s="414">
        <v>0.5</v>
      </c>
      <c r="L27" s="415">
        <v>0.8</v>
      </c>
      <c r="M27" s="414">
        <v>1</v>
      </c>
      <c r="N27" s="520" t="s">
        <v>300</v>
      </c>
      <c r="O27" s="520"/>
      <c r="P27" s="298">
        <v>1</v>
      </c>
      <c r="Q27" s="416" t="s">
        <v>301</v>
      </c>
      <c r="R27" s="417">
        <v>42751</v>
      </c>
      <c r="S27" s="417">
        <v>43100</v>
      </c>
      <c r="T27" s="418">
        <v>0</v>
      </c>
      <c r="U27" s="418">
        <v>0</v>
      </c>
      <c r="V27" s="418">
        <v>0</v>
      </c>
      <c r="W27" s="418">
        <v>0</v>
      </c>
      <c r="X27" s="296"/>
      <c r="Y27" s="414">
        <v>0.3</v>
      </c>
      <c r="Z27" s="422">
        <v>0.47</v>
      </c>
      <c r="AA27" s="422">
        <v>0.8</v>
      </c>
      <c r="AB27" s="422">
        <v>1</v>
      </c>
      <c r="AC27" s="419" t="s">
        <v>644</v>
      </c>
      <c r="AD27" s="420" t="s">
        <v>776</v>
      </c>
      <c r="AE27" s="421" t="s">
        <v>921</v>
      </c>
      <c r="AF27" s="421" t="s">
        <v>1081</v>
      </c>
    </row>
    <row r="28" spans="1:32" s="178" customFormat="1" ht="208.5" customHeight="1" x14ac:dyDescent="0.2">
      <c r="A28" s="526"/>
      <c r="B28" s="526"/>
      <c r="C28" s="526"/>
      <c r="D28" s="526"/>
      <c r="E28" s="423" t="s">
        <v>302</v>
      </c>
      <c r="F28" s="138">
        <v>0.05</v>
      </c>
      <c r="G28" s="141" t="s">
        <v>303</v>
      </c>
      <c r="H28" s="240">
        <v>1</v>
      </c>
      <c r="I28" s="137" t="s">
        <v>44</v>
      </c>
      <c r="J28" s="414">
        <v>0</v>
      </c>
      <c r="K28" s="414">
        <v>0.5</v>
      </c>
      <c r="L28" s="415">
        <v>1</v>
      </c>
      <c r="M28" s="414">
        <v>1</v>
      </c>
      <c r="N28" s="520" t="s">
        <v>304</v>
      </c>
      <c r="O28" s="520"/>
      <c r="P28" s="298">
        <v>1</v>
      </c>
      <c r="Q28" s="416" t="s">
        <v>305</v>
      </c>
      <c r="R28" s="417">
        <v>42751</v>
      </c>
      <c r="S28" s="417">
        <v>43100</v>
      </c>
      <c r="T28" s="418">
        <v>0</v>
      </c>
      <c r="U28" s="418">
        <v>0</v>
      </c>
      <c r="V28" s="418">
        <v>0</v>
      </c>
      <c r="W28" s="418">
        <v>0</v>
      </c>
      <c r="X28" s="296"/>
      <c r="Y28" s="414">
        <v>0.15</v>
      </c>
      <c r="Z28" s="422">
        <v>0.47</v>
      </c>
      <c r="AA28" s="422">
        <v>0.75</v>
      </c>
      <c r="AB28" s="422">
        <v>1</v>
      </c>
      <c r="AC28" s="419" t="s">
        <v>645</v>
      </c>
      <c r="AD28" s="420" t="s">
        <v>777</v>
      </c>
      <c r="AE28" s="421" t="s">
        <v>922</v>
      </c>
      <c r="AF28" s="421" t="s">
        <v>1082</v>
      </c>
    </row>
    <row r="29" spans="1:32" s="171" customFormat="1" ht="10.5" customHeight="1" x14ac:dyDescent="0.2">
      <c r="A29" s="177"/>
      <c r="B29" s="177"/>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D29" s="178"/>
    </row>
    <row r="30" spans="1:32" s="171" customFormat="1" ht="10.5" customHeight="1" x14ac:dyDescent="0.2">
      <c r="A30" s="177"/>
      <c r="B30" s="177"/>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D30" s="178"/>
    </row>
    <row r="31" spans="1:32" s="178" customFormat="1" ht="28.5" customHeight="1" x14ac:dyDescent="0.2">
      <c r="A31" s="455" t="s">
        <v>93</v>
      </c>
      <c r="B31" s="516" t="s">
        <v>248</v>
      </c>
      <c r="C31" s="516"/>
      <c r="D31" s="516"/>
      <c r="E31" s="516"/>
      <c r="F31" s="516"/>
      <c r="G31" s="516"/>
      <c r="H31" s="516"/>
      <c r="I31" s="516"/>
      <c r="J31" s="516"/>
      <c r="K31" s="516"/>
      <c r="L31" s="516"/>
      <c r="M31" s="516"/>
      <c r="N31" s="516"/>
      <c r="O31" s="516"/>
      <c r="P31" s="516"/>
      <c r="Q31" s="516"/>
      <c r="R31" s="516"/>
      <c r="S31" s="516"/>
      <c r="T31" s="516"/>
      <c r="U31" s="516"/>
      <c r="V31" s="516"/>
      <c r="W31" s="516"/>
      <c r="X31" s="516"/>
      <c r="Y31" s="516"/>
      <c r="Z31" s="516"/>
      <c r="AA31" s="516"/>
      <c r="AB31" s="516"/>
      <c r="AC31" s="516"/>
      <c r="AD31" s="516"/>
      <c r="AE31" s="516"/>
      <c r="AF31" s="516"/>
    </row>
    <row r="32" spans="1:32" s="171" customFormat="1" ht="10.5" customHeight="1" x14ac:dyDescent="0.2">
      <c r="A32" s="177"/>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D32" s="178"/>
    </row>
    <row r="33" spans="1:32" s="171" customFormat="1" ht="54" customHeight="1" x14ac:dyDescent="0.2">
      <c r="A33" s="518" t="s">
        <v>3</v>
      </c>
      <c r="B33" s="518" t="s">
        <v>4</v>
      </c>
      <c r="C33" s="518" t="s">
        <v>5</v>
      </c>
      <c r="D33" s="573" t="s">
        <v>6</v>
      </c>
      <c r="E33" s="573" t="s">
        <v>7</v>
      </c>
      <c r="F33" s="518" t="s">
        <v>8</v>
      </c>
      <c r="G33" s="518" t="s">
        <v>9</v>
      </c>
      <c r="H33" s="518" t="s">
        <v>10</v>
      </c>
      <c r="I33" s="518" t="s">
        <v>11</v>
      </c>
      <c r="J33" s="529" t="s">
        <v>12</v>
      </c>
      <c r="K33" s="530"/>
      <c r="L33" s="530"/>
      <c r="M33" s="531"/>
      <c r="N33" s="559" t="s">
        <v>13</v>
      </c>
      <c r="O33" s="560"/>
      <c r="P33" s="518" t="s">
        <v>14</v>
      </c>
      <c r="Q33" s="518" t="s">
        <v>15</v>
      </c>
      <c r="R33" s="532" t="s">
        <v>16</v>
      </c>
      <c r="S33" s="531"/>
      <c r="T33" s="532" t="s">
        <v>17</v>
      </c>
      <c r="U33" s="530"/>
      <c r="V33" s="530"/>
      <c r="W33" s="530"/>
      <c r="X33" s="530"/>
      <c r="Y33" s="517" t="s">
        <v>634</v>
      </c>
      <c r="Z33" s="517"/>
      <c r="AA33" s="517"/>
      <c r="AB33" s="517"/>
      <c r="AC33" s="517"/>
      <c r="AD33" s="517"/>
      <c r="AE33" s="517"/>
      <c r="AF33" s="517"/>
    </row>
    <row r="34" spans="1:32" s="171" customFormat="1" ht="57" customHeight="1" x14ac:dyDescent="0.2">
      <c r="A34" s="519"/>
      <c r="B34" s="519"/>
      <c r="C34" s="519"/>
      <c r="D34" s="519"/>
      <c r="E34" s="519"/>
      <c r="F34" s="519"/>
      <c r="G34" s="519"/>
      <c r="H34" s="519"/>
      <c r="I34" s="519"/>
      <c r="J34" s="179" t="s">
        <v>18</v>
      </c>
      <c r="K34" s="179" t="s">
        <v>19</v>
      </c>
      <c r="L34" s="179" t="s">
        <v>20</v>
      </c>
      <c r="M34" s="179" t="s">
        <v>21</v>
      </c>
      <c r="N34" s="561"/>
      <c r="O34" s="562"/>
      <c r="P34" s="519"/>
      <c r="Q34" s="519"/>
      <c r="R34" s="179" t="s">
        <v>22</v>
      </c>
      <c r="S34" s="179" t="s">
        <v>23</v>
      </c>
      <c r="T34" s="180" t="s">
        <v>24</v>
      </c>
      <c r="U34" s="180" t="s">
        <v>25</v>
      </c>
      <c r="V34" s="181" t="s">
        <v>26</v>
      </c>
      <c r="W34" s="180" t="s">
        <v>27</v>
      </c>
      <c r="X34" s="179" t="s">
        <v>28</v>
      </c>
      <c r="Y34" s="183" t="s">
        <v>18</v>
      </c>
      <c r="Z34" s="184" t="s">
        <v>19</v>
      </c>
      <c r="AA34" s="184" t="s">
        <v>20</v>
      </c>
      <c r="AB34" s="184" t="s">
        <v>21</v>
      </c>
      <c r="AC34" s="183" t="s">
        <v>636</v>
      </c>
      <c r="AD34" s="183" t="s">
        <v>767</v>
      </c>
      <c r="AE34" s="183" t="s">
        <v>913</v>
      </c>
      <c r="AF34" s="120" t="s">
        <v>1044</v>
      </c>
    </row>
    <row r="35" spans="1:32" s="178" customFormat="1" ht="61.5" hidden="1" customHeight="1" x14ac:dyDescent="0.2">
      <c r="A35" s="574" t="s">
        <v>251</v>
      </c>
      <c r="B35" s="574" t="s">
        <v>251</v>
      </c>
      <c r="C35" s="574" t="s">
        <v>252</v>
      </c>
      <c r="D35" s="574" t="s">
        <v>253</v>
      </c>
      <c r="E35" s="577" t="s">
        <v>265</v>
      </c>
      <c r="F35" s="634">
        <v>0.1</v>
      </c>
      <c r="G35" s="577" t="s">
        <v>266</v>
      </c>
      <c r="H35" s="574">
        <v>100</v>
      </c>
      <c r="I35" s="574" t="s">
        <v>44</v>
      </c>
      <c r="J35" s="557">
        <v>0.3</v>
      </c>
      <c r="K35" s="557">
        <v>0.5</v>
      </c>
      <c r="L35" s="557">
        <v>0.75</v>
      </c>
      <c r="M35" s="557">
        <v>1</v>
      </c>
      <c r="N35" s="643" t="s">
        <v>267</v>
      </c>
      <c r="O35" s="643"/>
      <c r="P35" s="187">
        <v>0.5</v>
      </c>
      <c r="Q35" s="188" t="s">
        <v>54</v>
      </c>
      <c r="R35" s="189">
        <v>42737</v>
      </c>
      <c r="S35" s="189">
        <v>42765</v>
      </c>
      <c r="T35" s="542">
        <v>0</v>
      </c>
      <c r="U35" s="542">
        <v>0</v>
      </c>
      <c r="V35" s="542">
        <v>0</v>
      </c>
      <c r="W35" s="542">
        <v>0</v>
      </c>
      <c r="X35" s="185"/>
      <c r="Y35" s="557">
        <v>0.3</v>
      </c>
      <c r="Z35" s="186"/>
      <c r="AA35" s="186"/>
      <c r="AB35" s="186"/>
      <c r="AC35" s="190" t="s">
        <v>647</v>
      </c>
    </row>
    <row r="36" spans="1:32" s="178" customFormat="1" ht="50.25" hidden="1" customHeight="1" x14ac:dyDescent="0.2">
      <c r="A36" s="575"/>
      <c r="B36" s="575"/>
      <c r="C36" s="575"/>
      <c r="D36" s="575"/>
      <c r="E36" s="578"/>
      <c r="F36" s="637"/>
      <c r="G36" s="636"/>
      <c r="H36" s="575"/>
      <c r="I36" s="575"/>
      <c r="J36" s="558"/>
      <c r="K36" s="558"/>
      <c r="L36" s="558"/>
      <c r="M36" s="558"/>
      <c r="N36" s="643" t="s">
        <v>263</v>
      </c>
      <c r="O36" s="643"/>
      <c r="P36" s="187">
        <v>0.5</v>
      </c>
      <c r="Q36" s="188" t="s">
        <v>264</v>
      </c>
      <c r="R36" s="189">
        <v>42737</v>
      </c>
      <c r="S36" s="189">
        <v>43100</v>
      </c>
      <c r="T36" s="543"/>
      <c r="U36" s="543"/>
      <c r="V36" s="543"/>
      <c r="W36" s="543"/>
      <c r="X36" s="185"/>
      <c r="Y36" s="558"/>
      <c r="Z36" s="186"/>
      <c r="AA36" s="186"/>
      <c r="AB36" s="186"/>
      <c r="AC36" s="190" t="s">
        <v>648</v>
      </c>
    </row>
    <row r="37" spans="1:32" s="178" customFormat="1" ht="54" hidden="1" customHeight="1" x14ac:dyDescent="0.2">
      <c r="A37" s="576" t="s">
        <v>251</v>
      </c>
      <c r="B37" s="576" t="s">
        <v>251</v>
      </c>
      <c r="C37" s="576" t="s">
        <v>252</v>
      </c>
      <c r="D37" s="576" t="s">
        <v>268</v>
      </c>
      <c r="E37" s="579" t="s">
        <v>269</v>
      </c>
      <c r="F37" s="634">
        <v>0.2</v>
      </c>
      <c r="G37" s="577" t="s">
        <v>270</v>
      </c>
      <c r="H37" s="633">
        <v>1</v>
      </c>
      <c r="I37" s="576" t="s">
        <v>44</v>
      </c>
      <c r="J37" s="589" t="s">
        <v>234</v>
      </c>
      <c r="K37" s="589">
        <v>0.33</v>
      </c>
      <c r="L37" s="589">
        <v>0.66</v>
      </c>
      <c r="M37" s="589">
        <v>1</v>
      </c>
      <c r="N37" s="643" t="s">
        <v>271</v>
      </c>
      <c r="O37" s="643"/>
      <c r="P37" s="187">
        <f>100%/2</f>
        <v>0.5</v>
      </c>
      <c r="Q37" s="188" t="s">
        <v>272</v>
      </c>
      <c r="R37" s="191">
        <v>42917</v>
      </c>
      <c r="S37" s="192">
        <v>42947</v>
      </c>
      <c r="T37" s="542">
        <v>0</v>
      </c>
      <c r="U37" s="542">
        <v>0</v>
      </c>
      <c r="V37" s="542">
        <v>0</v>
      </c>
      <c r="W37" s="542">
        <v>0</v>
      </c>
      <c r="X37" s="185"/>
      <c r="Y37" s="534" t="s">
        <v>234</v>
      </c>
      <c r="Z37" s="186"/>
      <c r="AA37" s="186"/>
      <c r="AB37" s="186"/>
      <c r="AC37" s="190" t="s">
        <v>649</v>
      </c>
    </row>
    <row r="38" spans="1:32" s="178" customFormat="1" ht="54" hidden="1" customHeight="1" x14ac:dyDescent="0.2">
      <c r="A38" s="576"/>
      <c r="B38" s="576"/>
      <c r="C38" s="576"/>
      <c r="D38" s="576"/>
      <c r="E38" s="580"/>
      <c r="F38" s="635"/>
      <c r="G38" s="636"/>
      <c r="H38" s="576"/>
      <c r="I38" s="576"/>
      <c r="J38" s="589"/>
      <c r="K38" s="589"/>
      <c r="L38" s="589"/>
      <c r="M38" s="589"/>
      <c r="N38" s="643" t="s">
        <v>273</v>
      </c>
      <c r="O38" s="643"/>
      <c r="P38" s="187">
        <f>100%/2</f>
        <v>0.5</v>
      </c>
      <c r="Q38" s="188" t="s">
        <v>274</v>
      </c>
      <c r="R38" s="191">
        <v>42948</v>
      </c>
      <c r="S38" s="192">
        <v>43100</v>
      </c>
      <c r="T38" s="543"/>
      <c r="U38" s="543"/>
      <c r="V38" s="543"/>
      <c r="W38" s="543"/>
      <c r="X38" s="185"/>
      <c r="Y38" s="535"/>
      <c r="Z38" s="186"/>
      <c r="AA38" s="186"/>
      <c r="AB38" s="186"/>
      <c r="AC38" s="190" t="s">
        <v>649</v>
      </c>
    </row>
    <row r="39" spans="1:32" s="178" customFormat="1" ht="84.75" customHeight="1" x14ac:dyDescent="0.2">
      <c r="A39" s="525" t="s">
        <v>306</v>
      </c>
      <c r="B39" s="521" t="s">
        <v>307</v>
      </c>
      <c r="C39" s="521" t="s">
        <v>307</v>
      </c>
      <c r="D39" s="525" t="s">
        <v>1054</v>
      </c>
      <c r="E39" s="525" t="s">
        <v>308</v>
      </c>
      <c r="F39" s="527">
        <v>2.5000000000000001E-2</v>
      </c>
      <c r="G39" s="525" t="s">
        <v>762</v>
      </c>
      <c r="H39" s="507">
        <v>1</v>
      </c>
      <c r="I39" s="598" t="s">
        <v>309</v>
      </c>
      <c r="J39" s="504">
        <v>0.25</v>
      </c>
      <c r="K39" s="504">
        <v>0.5</v>
      </c>
      <c r="L39" s="504">
        <v>0.75</v>
      </c>
      <c r="M39" s="504">
        <v>1</v>
      </c>
      <c r="N39" s="587" t="s">
        <v>760</v>
      </c>
      <c r="O39" s="588"/>
      <c r="P39" s="240">
        <v>0.5</v>
      </c>
      <c r="Q39" s="525" t="s">
        <v>310</v>
      </c>
      <c r="R39" s="641">
        <v>42736</v>
      </c>
      <c r="S39" s="641">
        <v>43100</v>
      </c>
      <c r="T39" s="523">
        <v>0</v>
      </c>
      <c r="U39" s="523">
        <v>0</v>
      </c>
      <c r="V39" s="523">
        <v>0</v>
      </c>
      <c r="W39" s="523">
        <v>0</v>
      </c>
      <c r="X39" s="525" t="s">
        <v>311</v>
      </c>
      <c r="Y39" s="504">
        <v>0.25</v>
      </c>
      <c r="Z39" s="504">
        <v>0.5</v>
      </c>
      <c r="AA39" s="504">
        <v>0.75</v>
      </c>
      <c r="AB39" s="504">
        <v>1</v>
      </c>
      <c r="AC39" s="467"/>
      <c r="AD39" s="467"/>
      <c r="AE39" s="468" t="s">
        <v>1037</v>
      </c>
      <c r="AF39" s="466" t="s">
        <v>1130</v>
      </c>
    </row>
    <row r="40" spans="1:32" s="178" customFormat="1" ht="127.5" customHeight="1" x14ac:dyDescent="0.2">
      <c r="A40" s="526"/>
      <c r="B40" s="522"/>
      <c r="C40" s="522"/>
      <c r="D40" s="526"/>
      <c r="E40" s="526"/>
      <c r="F40" s="528"/>
      <c r="G40" s="526"/>
      <c r="H40" s="522"/>
      <c r="I40" s="599"/>
      <c r="J40" s="506"/>
      <c r="K40" s="506"/>
      <c r="L40" s="506"/>
      <c r="M40" s="506"/>
      <c r="N40" s="587" t="s">
        <v>761</v>
      </c>
      <c r="O40" s="588"/>
      <c r="P40" s="240">
        <v>0.5</v>
      </c>
      <c r="Q40" s="526"/>
      <c r="R40" s="642"/>
      <c r="S40" s="642"/>
      <c r="T40" s="524"/>
      <c r="U40" s="524"/>
      <c r="V40" s="524"/>
      <c r="W40" s="524"/>
      <c r="X40" s="526"/>
      <c r="Y40" s="506"/>
      <c r="Z40" s="506"/>
      <c r="AA40" s="506"/>
      <c r="AB40" s="506"/>
      <c r="AC40" s="467"/>
      <c r="AD40" s="467"/>
      <c r="AE40" s="468" t="s">
        <v>1038</v>
      </c>
      <c r="AF40" s="466" t="s">
        <v>1131</v>
      </c>
    </row>
    <row r="41" spans="1:32" s="171" customFormat="1" ht="10.5" customHeight="1" x14ac:dyDescent="0.2">
      <c r="A41" s="177"/>
      <c r="B41" s="177"/>
      <c r="C41" s="177"/>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D41" s="178"/>
    </row>
    <row r="42" spans="1:32" s="171" customFormat="1" ht="10.5" customHeight="1" x14ac:dyDescent="0.2">
      <c r="A42" s="177"/>
      <c r="B42" s="177"/>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D42" s="178"/>
    </row>
    <row r="43" spans="1:32" s="178" customFormat="1" ht="28.5" customHeight="1" x14ac:dyDescent="0.2">
      <c r="A43" s="455" t="s">
        <v>140</v>
      </c>
      <c r="B43" s="516" t="s">
        <v>249</v>
      </c>
      <c r="C43" s="516"/>
      <c r="D43" s="516"/>
      <c r="E43" s="516"/>
      <c r="F43" s="516"/>
      <c r="G43" s="516"/>
      <c r="H43" s="516"/>
      <c r="I43" s="516"/>
      <c r="J43" s="516"/>
      <c r="K43" s="516"/>
      <c r="L43" s="516"/>
      <c r="M43" s="516"/>
      <c r="N43" s="516"/>
      <c r="O43" s="516"/>
      <c r="P43" s="516"/>
      <c r="Q43" s="516"/>
      <c r="R43" s="516"/>
      <c r="S43" s="516"/>
      <c r="T43" s="516"/>
      <c r="U43" s="516"/>
      <c r="V43" s="516"/>
      <c r="W43" s="516"/>
      <c r="X43" s="516"/>
      <c r="Y43" s="516"/>
      <c r="Z43" s="516"/>
      <c r="AA43" s="516"/>
      <c r="AB43" s="516"/>
      <c r="AC43" s="516"/>
      <c r="AD43" s="516"/>
      <c r="AE43" s="516"/>
      <c r="AF43" s="516"/>
    </row>
    <row r="44" spans="1:32" s="171" customFormat="1" ht="10.5" customHeight="1" x14ac:dyDescent="0.2">
      <c r="A44" s="177"/>
      <c r="B44" s="177"/>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D44" s="178"/>
    </row>
    <row r="45" spans="1:32" s="171" customFormat="1" ht="52.5" customHeight="1" x14ac:dyDescent="0.2">
      <c r="A45" s="518" t="s">
        <v>3</v>
      </c>
      <c r="B45" s="518" t="s">
        <v>4</v>
      </c>
      <c r="C45" s="518" t="s">
        <v>5</v>
      </c>
      <c r="D45" s="573" t="s">
        <v>6</v>
      </c>
      <c r="E45" s="573" t="s">
        <v>7</v>
      </c>
      <c r="F45" s="518" t="s">
        <v>8</v>
      </c>
      <c r="G45" s="518" t="s">
        <v>9</v>
      </c>
      <c r="H45" s="518" t="s">
        <v>10</v>
      </c>
      <c r="I45" s="518" t="s">
        <v>11</v>
      </c>
      <c r="J45" s="529" t="s">
        <v>12</v>
      </c>
      <c r="K45" s="530"/>
      <c r="L45" s="530"/>
      <c r="M45" s="531"/>
      <c r="N45" s="559" t="s">
        <v>13</v>
      </c>
      <c r="O45" s="560"/>
      <c r="P45" s="518" t="s">
        <v>14</v>
      </c>
      <c r="Q45" s="518" t="s">
        <v>15</v>
      </c>
      <c r="R45" s="532" t="s">
        <v>16</v>
      </c>
      <c r="S45" s="531"/>
      <c r="T45" s="532" t="s">
        <v>17</v>
      </c>
      <c r="U45" s="530"/>
      <c r="V45" s="530"/>
      <c r="W45" s="530"/>
      <c r="X45" s="530"/>
      <c r="Y45" s="517" t="s">
        <v>634</v>
      </c>
      <c r="Z45" s="517"/>
      <c r="AA45" s="517"/>
      <c r="AB45" s="517"/>
      <c r="AC45" s="517"/>
      <c r="AD45" s="517"/>
      <c r="AE45" s="517"/>
      <c r="AF45" s="517"/>
    </row>
    <row r="46" spans="1:32" s="171" customFormat="1" ht="57" customHeight="1" x14ac:dyDescent="0.2">
      <c r="A46" s="519"/>
      <c r="B46" s="519"/>
      <c r="C46" s="519"/>
      <c r="D46" s="519"/>
      <c r="E46" s="519"/>
      <c r="F46" s="519"/>
      <c r="G46" s="519"/>
      <c r="H46" s="519"/>
      <c r="I46" s="519"/>
      <c r="J46" s="179" t="s">
        <v>18</v>
      </c>
      <c r="K46" s="179" t="s">
        <v>19</v>
      </c>
      <c r="L46" s="179" t="s">
        <v>20</v>
      </c>
      <c r="M46" s="179" t="s">
        <v>21</v>
      </c>
      <c r="N46" s="561"/>
      <c r="O46" s="562"/>
      <c r="P46" s="519"/>
      <c r="Q46" s="519"/>
      <c r="R46" s="179" t="s">
        <v>22</v>
      </c>
      <c r="S46" s="179" t="s">
        <v>23</v>
      </c>
      <c r="T46" s="193" t="s">
        <v>24</v>
      </c>
      <c r="U46" s="193" t="s">
        <v>25</v>
      </c>
      <c r="V46" s="181" t="s">
        <v>26</v>
      </c>
      <c r="W46" s="193" t="s">
        <v>27</v>
      </c>
      <c r="X46" s="179" t="s">
        <v>28</v>
      </c>
      <c r="Y46" s="183" t="s">
        <v>18</v>
      </c>
      <c r="Z46" s="184" t="s">
        <v>19</v>
      </c>
      <c r="AA46" s="184" t="s">
        <v>20</v>
      </c>
      <c r="AB46" s="184" t="s">
        <v>21</v>
      </c>
      <c r="AC46" s="183" t="s">
        <v>636</v>
      </c>
      <c r="AD46" s="183" t="s">
        <v>767</v>
      </c>
      <c r="AE46" s="183" t="s">
        <v>913</v>
      </c>
      <c r="AF46" s="120" t="s">
        <v>1044</v>
      </c>
    </row>
    <row r="47" spans="1:32" s="178" customFormat="1" ht="91.5" customHeight="1" x14ac:dyDescent="0.2">
      <c r="A47" s="581" t="s">
        <v>251</v>
      </c>
      <c r="B47" s="581" t="s">
        <v>251</v>
      </c>
      <c r="C47" s="581" t="s">
        <v>252</v>
      </c>
      <c r="D47" s="563" t="s">
        <v>769</v>
      </c>
      <c r="E47" s="582" t="s">
        <v>254</v>
      </c>
      <c r="F47" s="590">
        <v>0.05</v>
      </c>
      <c r="G47" s="586" t="s">
        <v>255</v>
      </c>
      <c r="H47" s="600">
        <v>1</v>
      </c>
      <c r="I47" s="581" t="s">
        <v>44</v>
      </c>
      <c r="J47" s="585">
        <v>0.3</v>
      </c>
      <c r="K47" s="585">
        <v>0.5</v>
      </c>
      <c r="L47" s="585">
        <v>0.75</v>
      </c>
      <c r="M47" s="585">
        <v>1</v>
      </c>
      <c r="N47" s="586" t="s">
        <v>256</v>
      </c>
      <c r="O47" s="586"/>
      <c r="P47" s="139">
        <f>100%/5</f>
        <v>0.2</v>
      </c>
      <c r="Q47" s="299" t="s">
        <v>257</v>
      </c>
      <c r="R47" s="40">
        <v>42737</v>
      </c>
      <c r="S47" s="40">
        <v>42765</v>
      </c>
      <c r="T47" s="140">
        <v>0</v>
      </c>
      <c r="U47" s="140">
        <v>0</v>
      </c>
      <c r="V47" s="140">
        <v>0</v>
      </c>
      <c r="W47" s="140">
        <v>0</v>
      </c>
      <c r="X47" s="296"/>
      <c r="Y47" s="504">
        <v>0.24</v>
      </c>
      <c r="Z47" s="504">
        <v>0.5</v>
      </c>
      <c r="AA47" s="504">
        <v>0.75</v>
      </c>
      <c r="AB47" s="504">
        <v>1</v>
      </c>
      <c r="AC47" s="536" t="s">
        <v>646</v>
      </c>
      <c r="AD47" s="104" t="s">
        <v>778</v>
      </c>
      <c r="AE47" s="104" t="s">
        <v>923</v>
      </c>
      <c r="AF47" s="105" t="s">
        <v>1083</v>
      </c>
    </row>
    <row r="48" spans="1:32" s="178" customFormat="1" ht="197.25" customHeight="1" x14ac:dyDescent="0.2">
      <c r="A48" s="581"/>
      <c r="B48" s="581"/>
      <c r="C48" s="581"/>
      <c r="D48" s="563"/>
      <c r="E48" s="583"/>
      <c r="F48" s="591"/>
      <c r="G48" s="586"/>
      <c r="H48" s="581"/>
      <c r="I48" s="581"/>
      <c r="J48" s="585"/>
      <c r="K48" s="585"/>
      <c r="L48" s="585"/>
      <c r="M48" s="585"/>
      <c r="N48" s="586" t="s">
        <v>258</v>
      </c>
      <c r="O48" s="586"/>
      <c r="P48" s="139">
        <f>100%/5</f>
        <v>0.2</v>
      </c>
      <c r="Q48" s="299" t="s">
        <v>259</v>
      </c>
      <c r="R48" s="40">
        <v>42793</v>
      </c>
      <c r="S48" s="40">
        <v>42811</v>
      </c>
      <c r="T48" s="140">
        <v>0</v>
      </c>
      <c r="U48" s="140">
        <v>0</v>
      </c>
      <c r="V48" s="140">
        <v>0</v>
      </c>
      <c r="W48" s="140">
        <v>0</v>
      </c>
      <c r="X48" s="296"/>
      <c r="Y48" s="505"/>
      <c r="Z48" s="505"/>
      <c r="AA48" s="505"/>
      <c r="AB48" s="505"/>
      <c r="AC48" s="536"/>
      <c r="AD48" s="105" t="s">
        <v>779</v>
      </c>
      <c r="AE48" s="105" t="s">
        <v>924</v>
      </c>
      <c r="AF48" s="105" t="s">
        <v>1084</v>
      </c>
    </row>
    <row r="49" spans="1:32" s="178" customFormat="1" ht="117.75" customHeight="1" x14ac:dyDescent="0.2">
      <c r="A49" s="581"/>
      <c r="B49" s="581"/>
      <c r="C49" s="581"/>
      <c r="D49" s="563"/>
      <c r="E49" s="583"/>
      <c r="F49" s="591"/>
      <c r="G49" s="586"/>
      <c r="H49" s="581"/>
      <c r="I49" s="581"/>
      <c r="J49" s="585"/>
      <c r="K49" s="585"/>
      <c r="L49" s="585"/>
      <c r="M49" s="585"/>
      <c r="N49" s="586" t="s">
        <v>260</v>
      </c>
      <c r="O49" s="586"/>
      <c r="P49" s="139">
        <f>100%/5</f>
        <v>0.2</v>
      </c>
      <c r="Q49" s="299" t="s">
        <v>261</v>
      </c>
      <c r="R49" s="40">
        <v>42818</v>
      </c>
      <c r="S49" s="40">
        <v>42818</v>
      </c>
      <c r="T49" s="140">
        <v>0</v>
      </c>
      <c r="U49" s="140">
        <v>0</v>
      </c>
      <c r="V49" s="140">
        <v>0</v>
      </c>
      <c r="W49" s="140">
        <v>0</v>
      </c>
      <c r="X49" s="296"/>
      <c r="Y49" s="505"/>
      <c r="Z49" s="505"/>
      <c r="AA49" s="505"/>
      <c r="AB49" s="505"/>
      <c r="AC49" s="536"/>
      <c r="AD49" s="105" t="s">
        <v>780</v>
      </c>
      <c r="AE49" s="105" t="s">
        <v>925</v>
      </c>
      <c r="AF49" s="104" t="s">
        <v>1085</v>
      </c>
    </row>
    <row r="50" spans="1:32" s="178" customFormat="1" ht="84" customHeight="1" x14ac:dyDescent="0.2">
      <c r="A50" s="581"/>
      <c r="B50" s="581"/>
      <c r="C50" s="581"/>
      <c r="D50" s="563"/>
      <c r="E50" s="583"/>
      <c r="F50" s="591"/>
      <c r="G50" s="586"/>
      <c r="H50" s="581"/>
      <c r="I50" s="581"/>
      <c r="J50" s="585"/>
      <c r="K50" s="585"/>
      <c r="L50" s="585"/>
      <c r="M50" s="585"/>
      <c r="N50" s="586" t="s">
        <v>262</v>
      </c>
      <c r="O50" s="586"/>
      <c r="P50" s="139">
        <f>100%/5</f>
        <v>0.2</v>
      </c>
      <c r="Q50" s="299" t="s">
        <v>54</v>
      </c>
      <c r="R50" s="40">
        <v>42737</v>
      </c>
      <c r="S50" s="40">
        <v>42765</v>
      </c>
      <c r="T50" s="140">
        <v>0</v>
      </c>
      <c r="U50" s="140">
        <v>0</v>
      </c>
      <c r="V50" s="140">
        <v>0</v>
      </c>
      <c r="W50" s="140">
        <v>0</v>
      </c>
      <c r="X50" s="296"/>
      <c r="Y50" s="505"/>
      <c r="Z50" s="505"/>
      <c r="AA50" s="505"/>
      <c r="AB50" s="505"/>
      <c r="AC50" s="536"/>
      <c r="AD50" s="104" t="s">
        <v>781</v>
      </c>
      <c r="AE50" s="104" t="s">
        <v>926</v>
      </c>
      <c r="AF50" s="105" t="s">
        <v>1086</v>
      </c>
    </row>
    <row r="51" spans="1:32" s="178" customFormat="1" ht="50.25" customHeight="1" x14ac:dyDescent="0.2">
      <c r="A51" s="581"/>
      <c r="B51" s="581"/>
      <c r="C51" s="581"/>
      <c r="D51" s="563"/>
      <c r="E51" s="584"/>
      <c r="F51" s="592"/>
      <c r="G51" s="586"/>
      <c r="H51" s="581"/>
      <c r="I51" s="581"/>
      <c r="J51" s="585"/>
      <c r="K51" s="585"/>
      <c r="L51" s="585"/>
      <c r="M51" s="585"/>
      <c r="N51" s="586" t="s">
        <v>263</v>
      </c>
      <c r="O51" s="586"/>
      <c r="P51" s="139">
        <f>100%/5</f>
        <v>0.2</v>
      </c>
      <c r="Q51" s="299" t="s">
        <v>264</v>
      </c>
      <c r="R51" s="40">
        <v>42737</v>
      </c>
      <c r="S51" s="40">
        <v>43100</v>
      </c>
      <c r="T51" s="140">
        <v>0</v>
      </c>
      <c r="U51" s="140">
        <v>0</v>
      </c>
      <c r="V51" s="140">
        <v>0</v>
      </c>
      <c r="W51" s="140">
        <v>0</v>
      </c>
      <c r="X51" s="296"/>
      <c r="Y51" s="506"/>
      <c r="Z51" s="506"/>
      <c r="AA51" s="506"/>
      <c r="AB51" s="506"/>
      <c r="AC51" s="536"/>
      <c r="AD51" s="105" t="s">
        <v>782</v>
      </c>
      <c r="AE51" s="105" t="s">
        <v>927</v>
      </c>
      <c r="AF51" s="105"/>
    </row>
    <row r="52" spans="1:32" s="171" customFormat="1" ht="10.5" customHeight="1" x14ac:dyDescent="0.2">
      <c r="A52" s="177"/>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D52" s="178"/>
    </row>
    <row r="53" spans="1:32" s="171" customFormat="1" ht="10.5" customHeight="1" x14ac:dyDescent="0.2">
      <c r="A53" s="177"/>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D53" s="178"/>
    </row>
    <row r="54" spans="1:32" s="178" customFormat="1" ht="28.5" customHeight="1" x14ac:dyDescent="0.2">
      <c r="A54" s="455" t="s">
        <v>154</v>
      </c>
      <c r="B54" s="516" t="s">
        <v>250</v>
      </c>
      <c r="C54" s="516"/>
      <c r="D54" s="516"/>
      <c r="E54" s="516"/>
      <c r="F54" s="516"/>
      <c r="G54" s="516"/>
      <c r="H54" s="516"/>
      <c r="I54" s="516"/>
      <c r="J54" s="516"/>
      <c r="K54" s="516"/>
      <c r="L54" s="516"/>
      <c r="M54" s="516"/>
      <c r="N54" s="516"/>
      <c r="O54" s="516"/>
      <c r="P54" s="516"/>
      <c r="Q54" s="516"/>
      <c r="R54" s="516"/>
      <c r="S54" s="516"/>
      <c r="T54" s="516"/>
      <c r="U54" s="516"/>
      <c r="V54" s="516"/>
      <c r="W54" s="516"/>
      <c r="X54" s="516"/>
      <c r="Y54" s="516"/>
      <c r="Z54" s="516"/>
      <c r="AA54" s="516"/>
      <c r="AB54" s="516"/>
      <c r="AC54" s="516"/>
      <c r="AD54" s="516"/>
      <c r="AE54" s="516"/>
      <c r="AF54" s="516"/>
    </row>
    <row r="55" spans="1:32" s="171" customFormat="1" ht="10.5" customHeight="1" x14ac:dyDescent="0.2">
      <c r="A55" s="177"/>
      <c r="B55" s="177"/>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D55" s="178"/>
    </row>
    <row r="56" spans="1:32" s="171" customFormat="1" ht="53.25" customHeight="1" x14ac:dyDescent="0.2">
      <c r="A56" s="518" t="s">
        <v>3</v>
      </c>
      <c r="B56" s="518" t="s">
        <v>4</v>
      </c>
      <c r="C56" s="518" t="s">
        <v>5</v>
      </c>
      <c r="D56" s="573" t="s">
        <v>6</v>
      </c>
      <c r="E56" s="573" t="s">
        <v>7</v>
      </c>
      <c r="F56" s="518" t="s">
        <v>8</v>
      </c>
      <c r="G56" s="518" t="s">
        <v>9</v>
      </c>
      <c r="H56" s="518" t="s">
        <v>10</v>
      </c>
      <c r="I56" s="518" t="s">
        <v>11</v>
      </c>
      <c r="J56" s="529" t="s">
        <v>12</v>
      </c>
      <c r="K56" s="530"/>
      <c r="L56" s="530"/>
      <c r="M56" s="531"/>
      <c r="N56" s="559" t="s">
        <v>13</v>
      </c>
      <c r="O56" s="560"/>
      <c r="P56" s="518" t="s">
        <v>14</v>
      </c>
      <c r="Q56" s="518" t="s">
        <v>15</v>
      </c>
      <c r="R56" s="532" t="s">
        <v>16</v>
      </c>
      <c r="S56" s="531"/>
      <c r="T56" s="532" t="s">
        <v>17</v>
      </c>
      <c r="U56" s="530"/>
      <c r="V56" s="530"/>
      <c r="W56" s="530"/>
      <c r="X56" s="530"/>
      <c r="Y56" s="517" t="s">
        <v>634</v>
      </c>
      <c r="Z56" s="517"/>
      <c r="AA56" s="517"/>
      <c r="AB56" s="517"/>
      <c r="AC56" s="517"/>
      <c r="AD56" s="517"/>
      <c r="AE56" s="517"/>
      <c r="AF56" s="517"/>
    </row>
    <row r="57" spans="1:32" s="171" customFormat="1" ht="57" customHeight="1" x14ac:dyDescent="0.2">
      <c r="A57" s="519"/>
      <c r="B57" s="519"/>
      <c r="C57" s="519"/>
      <c r="D57" s="519"/>
      <c r="E57" s="519"/>
      <c r="F57" s="519"/>
      <c r="G57" s="519"/>
      <c r="H57" s="519"/>
      <c r="I57" s="519"/>
      <c r="J57" s="179" t="s">
        <v>18</v>
      </c>
      <c r="K57" s="179" t="s">
        <v>19</v>
      </c>
      <c r="L57" s="179" t="s">
        <v>20</v>
      </c>
      <c r="M57" s="179" t="s">
        <v>21</v>
      </c>
      <c r="N57" s="561"/>
      <c r="O57" s="562"/>
      <c r="P57" s="519"/>
      <c r="Q57" s="519"/>
      <c r="R57" s="179" t="s">
        <v>22</v>
      </c>
      <c r="S57" s="179" t="s">
        <v>23</v>
      </c>
      <c r="T57" s="193" t="s">
        <v>24</v>
      </c>
      <c r="U57" s="193" t="s">
        <v>25</v>
      </c>
      <c r="V57" s="181" t="s">
        <v>26</v>
      </c>
      <c r="W57" s="193" t="s">
        <v>27</v>
      </c>
      <c r="X57" s="194" t="s">
        <v>28</v>
      </c>
      <c r="Y57" s="183" t="s">
        <v>18</v>
      </c>
      <c r="Z57" s="184" t="s">
        <v>19</v>
      </c>
      <c r="AA57" s="184" t="s">
        <v>20</v>
      </c>
      <c r="AB57" s="184" t="s">
        <v>21</v>
      </c>
      <c r="AC57" s="183" t="s">
        <v>636</v>
      </c>
      <c r="AD57" s="183" t="s">
        <v>767</v>
      </c>
      <c r="AE57" s="183" t="s">
        <v>913</v>
      </c>
      <c r="AF57" s="120" t="s">
        <v>1044</v>
      </c>
    </row>
    <row r="58" spans="1:32" s="195" customFormat="1" ht="58.5" customHeight="1" x14ac:dyDescent="0.2">
      <c r="A58" s="604" t="s">
        <v>183</v>
      </c>
      <c r="B58" s="525" t="s">
        <v>61</v>
      </c>
      <c r="C58" s="525" t="s">
        <v>312</v>
      </c>
      <c r="D58" s="609" t="s">
        <v>313</v>
      </c>
      <c r="E58" s="601" t="s">
        <v>314</v>
      </c>
      <c r="F58" s="606">
        <v>0.05</v>
      </c>
      <c r="G58" s="525" t="s">
        <v>315</v>
      </c>
      <c r="H58" s="525">
        <v>4</v>
      </c>
      <c r="I58" s="525" t="s">
        <v>67</v>
      </c>
      <c r="J58" s="595" t="s">
        <v>234</v>
      </c>
      <c r="K58" s="595"/>
      <c r="L58" s="595">
        <v>2</v>
      </c>
      <c r="M58" s="595">
        <v>4</v>
      </c>
      <c r="N58" s="563" t="s">
        <v>316</v>
      </c>
      <c r="O58" s="563"/>
      <c r="P58" s="240">
        <v>0.3</v>
      </c>
      <c r="Q58" s="137" t="s">
        <v>317</v>
      </c>
      <c r="R58" s="47">
        <v>42767</v>
      </c>
      <c r="S58" s="47">
        <v>42824</v>
      </c>
      <c r="T58" s="523">
        <v>0</v>
      </c>
      <c r="U58" s="523">
        <v>0</v>
      </c>
      <c r="V58" s="523">
        <v>0</v>
      </c>
      <c r="W58" s="523">
        <v>0</v>
      </c>
      <c r="X58" s="563" t="s">
        <v>318</v>
      </c>
      <c r="Y58" s="563" t="s">
        <v>234</v>
      </c>
      <c r="Z58" s="627">
        <v>4</v>
      </c>
      <c r="AA58" s="627">
        <v>4</v>
      </c>
      <c r="AB58" s="627">
        <v>4</v>
      </c>
      <c r="AC58" s="424" t="s">
        <v>650</v>
      </c>
      <c r="AD58" s="546" t="s">
        <v>783</v>
      </c>
      <c r="AE58" s="513" t="s">
        <v>928</v>
      </c>
      <c r="AF58" s="513" t="s">
        <v>1102</v>
      </c>
    </row>
    <row r="59" spans="1:32" s="195" customFormat="1" ht="58.5" customHeight="1" x14ac:dyDescent="0.2">
      <c r="A59" s="605"/>
      <c r="B59" s="594"/>
      <c r="C59" s="594"/>
      <c r="D59" s="594"/>
      <c r="E59" s="603"/>
      <c r="F59" s="607"/>
      <c r="G59" s="594"/>
      <c r="H59" s="594"/>
      <c r="I59" s="594"/>
      <c r="J59" s="596"/>
      <c r="K59" s="596"/>
      <c r="L59" s="596"/>
      <c r="M59" s="596"/>
      <c r="N59" s="587" t="s">
        <v>319</v>
      </c>
      <c r="O59" s="588"/>
      <c r="P59" s="240">
        <v>0.3</v>
      </c>
      <c r="Q59" s="137" t="s">
        <v>320</v>
      </c>
      <c r="R59" s="47">
        <v>42767</v>
      </c>
      <c r="S59" s="47">
        <v>42855</v>
      </c>
      <c r="T59" s="593"/>
      <c r="U59" s="593"/>
      <c r="V59" s="593"/>
      <c r="W59" s="593"/>
      <c r="X59" s="563"/>
      <c r="Y59" s="563"/>
      <c r="Z59" s="628"/>
      <c r="AA59" s="628"/>
      <c r="AB59" s="628"/>
      <c r="AC59" s="424" t="s">
        <v>651</v>
      </c>
      <c r="AD59" s="644"/>
      <c r="AE59" s="514"/>
      <c r="AF59" s="514"/>
    </row>
    <row r="60" spans="1:32" s="195" customFormat="1" ht="58.5" customHeight="1" x14ac:dyDescent="0.2">
      <c r="A60" s="605"/>
      <c r="B60" s="594"/>
      <c r="C60" s="594"/>
      <c r="D60" s="594"/>
      <c r="E60" s="603"/>
      <c r="F60" s="607"/>
      <c r="G60" s="594"/>
      <c r="H60" s="594"/>
      <c r="I60" s="594"/>
      <c r="J60" s="596"/>
      <c r="K60" s="596"/>
      <c r="L60" s="596"/>
      <c r="M60" s="596"/>
      <c r="N60" s="587" t="s">
        <v>321</v>
      </c>
      <c r="O60" s="588"/>
      <c r="P60" s="240">
        <v>0.05</v>
      </c>
      <c r="Q60" s="137" t="s">
        <v>322</v>
      </c>
      <c r="R60" s="47">
        <v>42856</v>
      </c>
      <c r="S60" s="47">
        <v>42885</v>
      </c>
      <c r="T60" s="593"/>
      <c r="U60" s="593"/>
      <c r="V60" s="593"/>
      <c r="W60" s="593"/>
      <c r="X60" s="563"/>
      <c r="Y60" s="563"/>
      <c r="Z60" s="628"/>
      <c r="AA60" s="628"/>
      <c r="AB60" s="628"/>
      <c r="AC60" s="424" t="s">
        <v>652</v>
      </c>
      <c r="AD60" s="644"/>
      <c r="AE60" s="514"/>
      <c r="AF60" s="514"/>
    </row>
    <row r="61" spans="1:32" s="195" customFormat="1" ht="58.5" customHeight="1" x14ac:dyDescent="0.2">
      <c r="A61" s="605"/>
      <c r="B61" s="594"/>
      <c r="C61" s="594"/>
      <c r="D61" s="594"/>
      <c r="E61" s="602"/>
      <c r="F61" s="608"/>
      <c r="G61" s="526"/>
      <c r="H61" s="526"/>
      <c r="I61" s="526"/>
      <c r="J61" s="597"/>
      <c r="K61" s="597"/>
      <c r="L61" s="597"/>
      <c r="M61" s="597"/>
      <c r="N61" s="587" t="s">
        <v>323</v>
      </c>
      <c r="O61" s="588"/>
      <c r="P61" s="240">
        <v>0.35</v>
      </c>
      <c r="Q61" s="137" t="s">
        <v>324</v>
      </c>
      <c r="R61" s="47">
        <v>42887</v>
      </c>
      <c r="S61" s="47" t="s">
        <v>325</v>
      </c>
      <c r="T61" s="524"/>
      <c r="U61" s="524"/>
      <c r="V61" s="524"/>
      <c r="W61" s="524"/>
      <c r="X61" s="525"/>
      <c r="Y61" s="525"/>
      <c r="Z61" s="628"/>
      <c r="AA61" s="628"/>
      <c r="AB61" s="628"/>
      <c r="AC61" s="425" t="s">
        <v>653</v>
      </c>
      <c r="AD61" s="547"/>
      <c r="AE61" s="515"/>
      <c r="AF61" s="515"/>
    </row>
    <row r="62" spans="1:32" s="195" customFormat="1" ht="59.25" customHeight="1" x14ac:dyDescent="0.2">
      <c r="A62" s="563" t="s">
        <v>183</v>
      </c>
      <c r="B62" s="563" t="s">
        <v>61</v>
      </c>
      <c r="C62" s="563" t="s">
        <v>312</v>
      </c>
      <c r="D62" s="594"/>
      <c r="E62" s="601" t="s">
        <v>326</v>
      </c>
      <c r="F62" s="606">
        <v>0.1</v>
      </c>
      <c r="G62" s="525" t="s">
        <v>327</v>
      </c>
      <c r="H62" s="620">
        <v>0.9</v>
      </c>
      <c r="I62" s="525" t="s">
        <v>309</v>
      </c>
      <c r="J62" s="598">
        <v>0</v>
      </c>
      <c r="K62" s="598">
        <v>0</v>
      </c>
      <c r="L62" s="606">
        <v>0</v>
      </c>
      <c r="M62" s="620">
        <v>0.9</v>
      </c>
      <c r="N62" s="587" t="s">
        <v>328</v>
      </c>
      <c r="O62" s="588"/>
      <c r="P62" s="281">
        <v>0.05</v>
      </c>
      <c r="Q62" s="297" t="s">
        <v>329</v>
      </c>
      <c r="R62" s="40">
        <v>42767</v>
      </c>
      <c r="S62" s="40">
        <v>42824</v>
      </c>
      <c r="T62" s="618">
        <v>120000000</v>
      </c>
      <c r="U62" s="523">
        <v>0</v>
      </c>
      <c r="V62" s="523">
        <v>0</v>
      </c>
      <c r="W62" s="523">
        <v>0</v>
      </c>
      <c r="X62" s="629" t="s">
        <v>330</v>
      </c>
      <c r="Y62" s="504" t="s">
        <v>234</v>
      </c>
      <c r="Z62" s="507">
        <v>1</v>
      </c>
      <c r="AA62" s="507">
        <v>0.9</v>
      </c>
      <c r="AB62" s="507">
        <v>1</v>
      </c>
      <c r="AC62" s="426" t="s">
        <v>654</v>
      </c>
      <c r="AD62" s="263"/>
      <c r="AE62" s="206" t="s">
        <v>936</v>
      </c>
      <c r="AF62" s="469" t="s">
        <v>1109</v>
      </c>
    </row>
    <row r="63" spans="1:32" s="195" customFormat="1" ht="80.25" customHeight="1" x14ac:dyDescent="0.2">
      <c r="A63" s="563"/>
      <c r="B63" s="563"/>
      <c r="C63" s="563"/>
      <c r="D63" s="594"/>
      <c r="E63" s="603"/>
      <c r="F63" s="607"/>
      <c r="G63" s="594"/>
      <c r="H63" s="621"/>
      <c r="I63" s="594"/>
      <c r="J63" s="619"/>
      <c r="K63" s="619"/>
      <c r="L63" s="607"/>
      <c r="M63" s="621"/>
      <c r="N63" s="587" t="s">
        <v>331</v>
      </c>
      <c r="O63" s="588"/>
      <c r="P63" s="240">
        <v>0.15</v>
      </c>
      <c r="Q63" s="137" t="s">
        <v>332</v>
      </c>
      <c r="R63" s="47">
        <v>42767</v>
      </c>
      <c r="S63" s="47">
        <v>43099</v>
      </c>
      <c r="T63" s="618"/>
      <c r="U63" s="593"/>
      <c r="V63" s="593"/>
      <c r="W63" s="593"/>
      <c r="X63" s="629"/>
      <c r="Y63" s="505"/>
      <c r="Z63" s="508"/>
      <c r="AA63" s="508"/>
      <c r="AB63" s="508"/>
      <c r="AC63" s="546" t="s">
        <v>655</v>
      </c>
      <c r="AD63" s="204" t="s">
        <v>784</v>
      </c>
      <c r="AE63" s="204" t="s">
        <v>929</v>
      </c>
      <c r="AF63" s="465" t="s">
        <v>1103</v>
      </c>
    </row>
    <row r="64" spans="1:32" s="195" customFormat="1" ht="43.5" customHeight="1" x14ac:dyDescent="0.2">
      <c r="A64" s="563"/>
      <c r="B64" s="563"/>
      <c r="C64" s="563"/>
      <c r="D64" s="594"/>
      <c r="E64" s="603"/>
      <c r="F64" s="607"/>
      <c r="G64" s="594"/>
      <c r="H64" s="621"/>
      <c r="I64" s="594"/>
      <c r="J64" s="619"/>
      <c r="K64" s="619"/>
      <c r="L64" s="607"/>
      <c r="M64" s="621"/>
      <c r="N64" s="587" t="s">
        <v>333</v>
      </c>
      <c r="O64" s="588"/>
      <c r="P64" s="240">
        <v>0.15</v>
      </c>
      <c r="Q64" s="137" t="s">
        <v>334</v>
      </c>
      <c r="R64" s="47">
        <v>42795</v>
      </c>
      <c r="S64" s="47">
        <v>42885</v>
      </c>
      <c r="T64" s="618"/>
      <c r="U64" s="593"/>
      <c r="V64" s="593"/>
      <c r="W64" s="593"/>
      <c r="X64" s="629"/>
      <c r="Y64" s="505"/>
      <c r="Z64" s="508"/>
      <c r="AA64" s="508"/>
      <c r="AB64" s="508"/>
      <c r="AC64" s="547"/>
      <c r="AD64" s="427" t="s">
        <v>785</v>
      </c>
      <c r="AE64" s="206" t="s">
        <v>936</v>
      </c>
      <c r="AF64" s="469" t="s">
        <v>1110</v>
      </c>
    </row>
    <row r="65" spans="1:32" s="195" customFormat="1" ht="52.5" customHeight="1" x14ac:dyDescent="0.2">
      <c r="A65" s="563"/>
      <c r="B65" s="563"/>
      <c r="C65" s="563"/>
      <c r="D65" s="594"/>
      <c r="E65" s="603"/>
      <c r="F65" s="607"/>
      <c r="G65" s="594"/>
      <c r="H65" s="621"/>
      <c r="I65" s="594"/>
      <c r="J65" s="619"/>
      <c r="K65" s="619"/>
      <c r="L65" s="607"/>
      <c r="M65" s="621"/>
      <c r="N65" s="587" t="s">
        <v>335</v>
      </c>
      <c r="O65" s="588"/>
      <c r="P65" s="240">
        <v>0.1</v>
      </c>
      <c r="Q65" s="137" t="s">
        <v>336</v>
      </c>
      <c r="R65" s="47">
        <v>42887</v>
      </c>
      <c r="S65" s="47">
        <v>43069</v>
      </c>
      <c r="T65" s="618"/>
      <c r="U65" s="593"/>
      <c r="V65" s="593"/>
      <c r="W65" s="593"/>
      <c r="X65" s="629"/>
      <c r="Y65" s="505"/>
      <c r="Z65" s="508"/>
      <c r="AA65" s="508"/>
      <c r="AB65" s="508"/>
      <c r="AC65" s="137" t="s">
        <v>234</v>
      </c>
      <c r="AD65" s="203" t="s">
        <v>786</v>
      </c>
      <c r="AE65" s="207" t="s">
        <v>930</v>
      </c>
      <c r="AF65" s="109" t="s">
        <v>1104</v>
      </c>
    </row>
    <row r="66" spans="1:32" s="195" customFormat="1" ht="43.5" customHeight="1" x14ac:dyDescent="0.2">
      <c r="A66" s="563"/>
      <c r="B66" s="563"/>
      <c r="C66" s="563"/>
      <c r="D66" s="594"/>
      <c r="E66" s="603"/>
      <c r="F66" s="607"/>
      <c r="G66" s="594"/>
      <c r="H66" s="621"/>
      <c r="I66" s="594"/>
      <c r="J66" s="619"/>
      <c r="K66" s="619"/>
      <c r="L66" s="607"/>
      <c r="M66" s="621"/>
      <c r="N66" s="587" t="s">
        <v>337</v>
      </c>
      <c r="O66" s="588"/>
      <c r="P66" s="240">
        <v>0.1</v>
      </c>
      <c r="Q66" s="137" t="s">
        <v>338</v>
      </c>
      <c r="R66" s="47">
        <v>43070</v>
      </c>
      <c r="S66" s="47">
        <v>43099</v>
      </c>
      <c r="T66" s="618"/>
      <c r="U66" s="593"/>
      <c r="V66" s="593"/>
      <c r="W66" s="593"/>
      <c r="X66" s="629"/>
      <c r="Y66" s="505"/>
      <c r="Z66" s="508"/>
      <c r="AA66" s="508"/>
      <c r="AB66" s="508"/>
      <c r="AC66" s="137" t="s">
        <v>234</v>
      </c>
      <c r="AD66" s="239"/>
      <c r="AE66" s="208"/>
      <c r="AF66" s="114" t="s">
        <v>1113</v>
      </c>
    </row>
    <row r="67" spans="1:32" s="195" customFormat="1" ht="83.25" customHeight="1" x14ac:dyDescent="0.2">
      <c r="A67" s="563"/>
      <c r="B67" s="563"/>
      <c r="C67" s="563"/>
      <c r="D67" s="594"/>
      <c r="E67" s="603"/>
      <c r="F67" s="607"/>
      <c r="G67" s="594"/>
      <c r="H67" s="621"/>
      <c r="I67" s="594"/>
      <c r="J67" s="619"/>
      <c r="K67" s="619"/>
      <c r="L67" s="607"/>
      <c r="M67" s="621"/>
      <c r="N67" s="587" t="s">
        <v>339</v>
      </c>
      <c r="O67" s="588"/>
      <c r="P67" s="240">
        <v>0.05</v>
      </c>
      <c r="Q67" s="137" t="s">
        <v>340</v>
      </c>
      <c r="R67" s="47">
        <v>42768</v>
      </c>
      <c r="S67" s="47">
        <v>43099</v>
      </c>
      <c r="T67" s="618"/>
      <c r="U67" s="593"/>
      <c r="V67" s="593"/>
      <c r="W67" s="593"/>
      <c r="X67" s="629"/>
      <c r="Y67" s="505"/>
      <c r="Z67" s="508"/>
      <c r="AA67" s="508"/>
      <c r="AB67" s="508"/>
      <c r="AC67" s="426" t="s">
        <v>656</v>
      </c>
      <c r="AD67" s="428" t="s">
        <v>787</v>
      </c>
      <c r="AE67" s="209" t="s">
        <v>931</v>
      </c>
      <c r="AF67" s="202" t="s">
        <v>1105</v>
      </c>
    </row>
    <row r="68" spans="1:32" s="195" customFormat="1" ht="43.5" customHeight="1" x14ac:dyDescent="0.2">
      <c r="A68" s="563"/>
      <c r="B68" s="563"/>
      <c r="C68" s="563"/>
      <c r="D68" s="594"/>
      <c r="E68" s="603"/>
      <c r="F68" s="607"/>
      <c r="G68" s="594"/>
      <c r="H68" s="621"/>
      <c r="I68" s="594"/>
      <c r="J68" s="619"/>
      <c r="K68" s="619"/>
      <c r="L68" s="607"/>
      <c r="M68" s="621"/>
      <c r="N68" s="587" t="s">
        <v>341</v>
      </c>
      <c r="O68" s="588"/>
      <c r="P68" s="240">
        <v>0.15</v>
      </c>
      <c r="Q68" s="137" t="s">
        <v>342</v>
      </c>
      <c r="R68" s="47">
        <v>42737</v>
      </c>
      <c r="S68" s="47" t="s">
        <v>343</v>
      </c>
      <c r="T68" s="618"/>
      <c r="U68" s="593"/>
      <c r="V68" s="593"/>
      <c r="W68" s="593"/>
      <c r="X68" s="629"/>
      <c r="Y68" s="505"/>
      <c r="Z68" s="508"/>
      <c r="AA68" s="508"/>
      <c r="AB68" s="508"/>
      <c r="AC68" s="426" t="s">
        <v>657</v>
      </c>
      <c r="AD68" s="203" t="s">
        <v>788</v>
      </c>
      <c r="AE68" s="207" t="s">
        <v>932</v>
      </c>
      <c r="AF68" s="469" t="s">
        <v>1111</v>
      </c>
    </row>
    <row r="69" spans="1:32" s="195" customFormat="1" ht="88.5" customHeight="1" x14ac:dyDescent="0.2">
      <c r="A69" s="563"/>
      <c r="B69" s="563"/>
      <c r="C69" s="563"/>
      <c r="D69" s="594"/>
      <c r="E69" s="603"/>
      <c r="F69" s="607"/>
      <c r="G69" s="594"/>
      <c r="H69" s="621"/>
      <c r="I69" s="594"/>
      <c r="J69" s="619"/>
      <c r="K69" s="619"/>
      <c r="L69" s="607"/>
      <c r="M69" s="621"/>
      <c r="N69" s="587" t="s">
        <v>662</v>
      </c>
      <c r="O69" s="588"/>
      <c r="P69" s="240"/>
      <c r="Q69" s="137"/>
      <c r="R69" s="40">
        <v>42768</v>
      </c>
      <c r="S69" s="40">
        <v>43099</v>
      </c>
      <c r="T69" s="618"/>
      <c r="U69" s="593"/>
      <c r="V69" s="593"/>
      <c r="W69" s="593"/>
      <c r="X69" s="629"/>
      <c r="Y69" s="505"/>
      <c r="Z69" s="508"/>
      <c r="AA69" s="508"/>
      <c r="AB69" s="508"/>
      <c r="AC69" s="141" t="s">
        <v>658</v>
      </c>
      <c r="AD69" s="429" t="s">
        <v>789</v>
      </c>
      <c r="AE69" s="210" t="s">
        <v>933</v>
      </c>
      <c r="AF69" s="109" t="s">
        <v>1106</v>
      </c>
    </row>
    <row r="70" spans="1:32" s="195" customFormat="1" ht="54" customHeight="1" x14ac:dyDescent="0.2">
      <c r="A70" s="563"/>
      <c r="B70" s="563"/>
      <c r="C70" s="563"/>
      <c r="D70" s="594"/>
      <c r="E70" s="603"/>
      <c r="F70" s="607"/>
      <c r="G70" s="594"/>
      <c r="H70" s="621"/>
      <c r="I70" s="594"/>
      <c r="J70" s="619"/>
      <c r="K70" s="619"/>
      <c r="L70" s="607"/>
      <c r="M70" s="621"/>
      <c r="N70" s="587" t="s">
        <v>344</v>
      </c>
      <c r="O70" s="588"/>
      <c r="P70" s="240">
        <v>0.15</v>
      </c>
      <c r="Q70" s="137" t="s">
        <v>345</v>
      </c>
      <c r="R70" s="47">
        <v>42768</v>
      </c>
      <c r="S70" s="47">
        <v>43099</v>
      </c>
      <c r="T70" s="618"/>
      <c r="U70" s="593"/>
      <c r="V70" s="593"/>
      <c r="W70" s="593"/>
      <c r="X70" s="629"/>
      <c r="Y70" s="505"/>
      <c r="Z70" s="508"/>
      <c r="AA70" s="508"/>
      <c r="AB70" s="508"/>
      <c r="AC70" s="141" t="s">
        <v>659</v>
      </c>
      <c r="AD70" s="429" t="s">
        <v>790</v>
      </c>
      <c r="AE70" s="207" t="s">
        <v>934</v>
      </c>
      <c r="AF70" s="109" t="s">
        <v>1107</v>
      </c>
    </row>
    <row r="71" spans="1:32" s="195" customFormat="1" ht="77.25" customHeight="1" x14ac:dyDescent="0.2">
      <c r="A71" s="563"/>
      <c r="B71" s="563"/>
      <c r="C71" s="563"/>
      <c r="D71" s="594"/>
      <c r="E71" s="603"/>
      <c r="F71" s="607"/>
      <c r="G71" s="594"/>
      <c r="H71" s="621"/>
      <c r="I71" s="594"/>
      <c r="J71" s="619"/>
      <c r="K71" s="619"/>
      <c r="L71" s="607"/>
      <c r="M71" s="621"/>
      <c r="N71" s="587" t="s">
        <v>663</v>
      </c>
      <c r="O71" s="588"/>
      <c r="P71" s="240"/>
      <c r="Q71" s="137"/>
      <c r="R71" s="40">
        <v>42768</v>
      </c>
      <c r="S71" s="40">
        <v>43099</v>
      </c>
      <c r="T71" s="618"/>
      <c r="U71" s="593"/>
      <c r="V71" s="593"/>
      <c r="W71" s="593"/>
      <c r="X71" s="629"/>
      <c r="Y71" s="505"/>
      <c r="Z71" s="508"/>
      <c r="AA71" s="508"/>
      <c r="AB71" s="508"/>
      <c r="AC71" s="141" t="s">
        <v>660</v>
      </c>
      <c r="AD71" s="429" t="s">
        <v>791</v>
      </c>
      <c r="AE71" s="210" t="s">
        <v>935</v>
      </c>
      <c r="AF71" s="109" t="s">
        <v>1108</v>
      </c>
    </row>
    <row r="72" spans="1:32" s="195" customFormat="1" ht="43.5" customHeight="1" x14ac:dyDescent="0.2">
      <c r="A72" s="563"/>
      <c r="B72" s="563"/>
      <c r="C72" s="563"/>
      <c r="D72" s="594"/>
      <c r="E72" s="602"/>
      <c r="F72" s="608"/>
      <c r="G72" s="526"/>
      <c r="H72" s="622"/>
      <c r="I72" s="526"/>
      <c r="J72" s="599"/>
      <c r="K72" s="599"/>
      <c r="L72" s="608"/>
      <c r="M72" s="622"/>
      <c r="N72" s="587" t="s">
        <v>346</v>
      </c>
      <c r="O72" s="588"/>
      <c r="P72" s="240">
        <v>0.1</v>
      </c>
      <c r="Q72" s="137" t="s">
        <v>347</v>
      </c>
      <c r="R72" s="47">
        <v>42781</v>
      </c>
      <c r="S72" s="47">
        <v>42916</v>
      </c>
      <c r="T72" s="618"/>
      <c r="U72" s="524"/>
      <c r="V72" s="524"/>
      <c r="W72" s="524"/>
      <c r="X72" s="629"/>
      <c r="Y72" s="506"/>
      <c r="Z72" s="509"/>
      <c r="AA72" s="509"/>
      <c r="AB72" s="509"/>
      <c r="AC72" s="141" t="s">
        <v>661</v>
      </c>
      <c r="AD72" s="429" t="s">
        <v>792</v>
      </c>
      <c r="AE72" s="210"/>
      <c r="AF72" s="469" t="s">
        <v>1112</v>
      </c>
    </row>
    <row r="73" spans="1:32" s="195" customFormat="1" ht="100.5" customHeight="1" x14ac:dyDescent="0.2">
      <c r="A73" s="563" t="s">
        <v>183</v>
      </c>
      <c r="B73" s="563" t="s">
        <v>61</v>
      </c>
      <c r="C73" s="563" t="s">
        <v>312</v>
      </c>
      <c r="D73" s="594"/>
      <c r="E73" s="601" t="s">
        <v>348</v>
      </c>
      <c r="F73" s="606">
        <v>0.05</v>
      </c>
      <c r="G73" s="525" t="s">
        <v>349</v>
      </c>
      <c r="H73" s="616" t="s">
        <v>350</v>
      </c>
      <c r="I73" s="525" t="s">
        <v>351</v>
      </c>
      <c r="J73" s="616" t="s">
        <v>352</v>
      </c>
      <c r="K73" s="616" t="s">
        <v>353</v>
      </c>
      <c r="L73" s="616">
        <v>13</v>
      </c>
      <c r="M73" s="616" t="s">
        <v>350</v>
      </c>
      <c r="N73" s="587" t="s">
        <v>354</v>
      </c>
      <c r="O73" s="588"/>
      <c r="P73" s="240">
        <v>0.5</v>
      </c>
      <c r="Q73" s="137" t="s">
        <v>355</v>
      </c>
      <c r="R73" s="47">
        <v>42768</v>
      </c>
      <c r="S73" s="47" t="s">
        <v>356</v>
      </c>
      <c r="T73" s="618"/>
      <c r="U73" s="618"/>
      <c r="V73" s="618"/>
      <c r="W73" s="618"/>
      <c r="X73" s="618" t="s">
        <v>357</v>
      </c>
      <c r="Y73" s="544">
        <v>14.3</v>
      </c>
      <c r="Z73" s="544">
        <v>13.5</v>
      </c>
      <c r="AA73" s="544">
        <v>13</v>
      </c>
      <c r="AB73" s="544">
        <v>12.5</v>
      </c>
      <c r="AC73" s="546" t="s">
        <v>664</v>
      </c>
      <c r="AD73" s="210" t="s">
        <v>793</v>
      </c>
      <c r="AE73" s="210" t="s">
        <v>937</v>
      </c>
      <c r="AF73" s="114" t="s">
        <v>1115</v>
      </c>
    </row>
    <row r="74" spans="1:32" s="195" customFormat="1" ht="101.25" customHeight="1" x14ac:dyDescent="0.2">
      <c r="A74" s="563"/>
      <c r="B74" s="563"/>
      <c r="C74" s="563"/>
      <c r="D74" s="526"/>
      <c r="E74" s="602"/>
      <c r="F74" s="608"/>
      <c r="G74" s="526"/>
      <c r="H74" s="617"/>
      <c r="I74" s="526"/>
      <c r="J74" s="617"/>
      <c r="K74" s="617"/>
      <c r="L74" s="617"/>
      <c r="M74" s="617"/>
      <c r="N74" s="587" t="s">
        <v>358</v>
      </c>
      <c r="O74" s="588"/>
      <c r="P74" s="240">
        <v>0.5</v>
      </c>
      <c r="Q74" s="137" t="s">
        <v>359</v>
      </c>
      <c r="R74" s="47">
        <v>42768</v>
      </c>
      <c r="S74" s="47">
        <v>43099</v>
      </c>
      <c r="T74" s="618"/>
      <c r="U74" s="618"/>
      <c r="V74" s="618"/>
      <c r="W74" s="618"/>
      <c r="X74" s="618"/>
      <c r="Y74" s="545"/>
      <c r="Z74" s="545"/>
      <c r="AA74" s="545"/>
      <c r="AB74" s="545"/>
      <c r="AC74" s="547"/>
      <c r="AD74" s="210" t="s">
        <v>794</v>
      </c>
      <c r="AE74" s="210" t="s">
        <v>938</v>
      </c>
      <c r="AF74" s="114" t="s">
        <v>1114</v>
      </c>
    </row>
    <row r="75" spans="1:32" s="171" customFormat="1" ht="10.5" customHeight="1" x14ac:dyDescent="0.2">
      <c r="A75" s="177"/>
      <c r="B75" s="177"/>
      <c r="C75" s="177"/>
      <c r="D75" s="177"/>
      <c r="E75" s="177"/>
      <c r="F75" s="177"/>
      <c r="G75" s="177"/>
      <c r="H75" s="177"/>
      <c r="I75" s="177"/>
      <c r="J75" s="177"/>
      <c r="K75" s="177"/>
      <c r="L75" s="177"/>
      <c r="M75" s="177"/>
      <c r="N75" s="177"/>
      <c r="O75" s="177"/>
      <c r="P75" s="177"/>
      <c r="Q75" s="177"/>
      <c r="R75" s="177"/>
      <c r="S75" s="177"/>
      <c r="T75" s="177"/>
      <c r="U75" s="177"/>
      <c r="V75" s="177"/>
      <c r="W75" s="177"/>
      <c r="X75" s="177"/>
      <c r="Y75" s="177"/>
      <c r="Z75" s="177"/>
      <c r="AA75" s="196"/>
      <c r="AD75" s="178"/>
    </row>
    <row r="76" spans="1:32" s="171" customFormat="1" ht="10.5" customHeight="1" x14ac:dyDescent="0.2">
      <c r="A76" s="177"/>
      <c r="B76" s="177"/>
      <c r="C76" s="177"/>
      <c r="D76" s="177"/>
      <c r="E76" s="177"/>
      <c r="F76" s="177"/>
      <c r="G76" s="177"/>
      <c r="H76" s="177"/>
      <c r="I76" s="177"/>
      <c r="J76" s="177"/>
      <c r="K76" s="177"/>
      <c r="L76" s="177"/>
      <c r="M76" s="177"/>
      <c r="N76" s="177"/>
      <c r="O76" s="177"/>
      <c r="P76" s="177"/>
      <c r="Q76" s="177"/>
      <c r="R76" s="177"/>
      <c r="S76" s="177"/>
      <c r="T76" s="177"/>
      <c r="U76" s="177"/>
      <c r="V76" s="177"/>
      <c r="W76" s="177"/>
      <c r="X76" s="177"/>
      <c r="Y76" s="177"/>
      <c r="Z76" s="177"/>
      <c r="AA76" s="196"/>
      <c r="AD76" s="178"/>
    </row>
    <row r="77" spans="1:32" s="171" customFormat="1" ht="10.5" customHeight="1" x14ac:dyDescent="0.2">
      <c r="A77" s="177"/>
      <c r="B77" s="177"/>
      <c r="C77" s="177"/>
      <c r="D77" s="177"/>
      <c r="E77" s="177"/>
      <c r="F77" s="177"/>
      <c r="G77" s="177"/>
      <c r="H77" s="177"/>
      <c r="I77" s="177"/>
      <c r="J77" s="177"/>
      <c r="K77" s="177"/>
      <c r="L77" s="177"/>
      <c r="M77" s="177"/>
      <c r="N77" s="177"/>
      <c r="O77" s="177"/>
      <c r="P77" s="177"/>
      <c r="Q77" s="177"/>
      <c r="R77" s="177"/>
      <c r="S77" s="177"/>
      <c r="T77" s="177"/>
      <c r="U77" s="177"/>
      <c r="V77" s="177"/>
      <c r="W77" s="177"/>
      <c r="X77" s="177"/>
      <c r="Y77" s="177"/>
      <c r="Z77" s="177"/>
      <c r="AA77" s="196"/>
      <c r="AD77" s="178"/>
    </row>
    <row r="78" spans="1:32" s="171" customFormat="1" ht="10.5" customHeight="1" x14ac:dyDescent="0.2">
      <c r="A78" s="177"/>
      <c r="B78" s="177"/>
      <c r="C78" s="177"/>
      <c r="D78" s="177"/>
      <c r="E78" s="177"/>
      <c r="F78" s="177"/>
      <c r="G78" s="177"/>
      <c r="H78" s="177"/>
      <c r="I78" s="177"/>
      <c r="J78" s="177"/>
      <c r="K78" s="177"/>
      <c r="L78" s="177"/>
      <c r="M78" s="177"/>
      <c r="N78" s="177"/>
      <c r="O78" s="177"/>
      <c r="P78" s="177"/>
      <c r="Q78" s="177"/>
      <c r="R78" s="177"/>
      <c r="S78" s="177"/>
      <c r="T78" s="177"/>
      <c r="U78" s="177"/>
      <c r="V78" s="177"/>
      <c r="W78" s="177"/>
      <c r="X78" s="177"/>
      <c r="Y78" s="177"/>
      <c r="Z78" s="177"/>
      <c r="AA78" s="196"/>
      <c r="AD78" s="178"/>
    </row>
    <row r="79" spans="1:32" s="171" customFormat="1" ht="10.5" customHeight="1" x14ac:dyDescent="0.2">
      <c r="A79" s="177"/>
      <c r="B79" s="177"/>
      <c r="C79" s="177"/>
      <c r="D79" s="177"/>
      <c r="E79" s="177"/>
      <c r="F79" s="177"/>
      <c r="G79" s="177"/>
      <c r="H79" s="177"/>
      <c r="I79" s="177"/>
      <c r="J79" s="177"/>
      <c r="K79" s="177"/>
      <c r="L79" s="177"/>
      <c r="M79" s="177"/>
      <c r="N79" s="177"/>
      <c r="O79" s="177"/>
      <c r="P79" s="177"/>
      <c r="Q79" s="177"/>
      <c r="R79" s="177"/>
      <c r="S79" s="177"/>
      <c r="T79" s="177"/>
      <c r="U79" s="177"/>
      <c r="V79" s="177"/>
      <c r="W79" s="177"/>
      <c r="X79" s="177"/>
      <c r="Y79" s="177"/>
      <c r="Z79" s="177"/>
      <c r="AA79" s="196"/>
      <c r="AD79" s="178"/>
    </row>
    <row r="80" spans="1:32" s="171" customFormat="1" ht="10.5" customHeight="1" x14ac:dyDescent="0.2">
      <c r="A80" s="177"/>
      <c r="B80" s="177"/>
      <c r="C80" s="177"/>
      <c r="D80" s="177"/>
      <c r="E80" s="177"/>
      <c r="F80" s="177"/>
      <c r="G80" s="177"/>
      <c r="H80" s="177"/>
      <c r="I80" s="177"/>
      <c r="J80" s="177"/>
      <c r="K80" s="177"/>
      <c r="L80" s="177"/>
      <c r="M80" s="177"/>
      <c r="N80" s="177"/>
      <c r="O80" s="177"/>
      <c r="P80" s="177"/>
      <c r="Q80" s="177"/>
      <c r="R80" s="177"/>
      <c r="S80" s="177"/>
      <c r="T80" s="177"/>
      <c r="U80" s="177"/>
      <c r="V80" s="177"/>
      <c r="W80" s="177"/>
      <c r="X80" s="177"/>
      <c r="Y80" s="177"/>
      <c r="Z80" s="177"/>
      <c r="AA80" s="196"/>
      <c r="AD80" s="178"/>
    </row>
    <row r="81" spans="1:30" s="171" customFormat="1" ht="10.5" customHeight="1" x14ac:dyDescent="0.2">
      <c r="A81" s="177"/>
      <c r="B81" s="177"/>
      <c r="C81" s="177"/>
      <c r="D81" s="177"/>
      <c r="E81" s="177"/>
      <c r="F81" s="177"/>
      <c r="G81" s="177"/>
      <c r="H81" s="177"/>
      <c r="I81" s="177"/>
      <c r="J81" s="177"/>
      <c r="K81" s="177"/>
      <c r="L81" s="177"/>
      <c r="M81" s="177"/>
      <c r="N81" s="177"/>
      <c r="O81" s="177"/>
      <c r="P81" s="177"/>
      <c r="Q81" s="177"/>
      <c r="R81" s="177"/>
      <c r="S81" s="177"/>
      <c r="T81" s="177"/>
      <c r="U81" s="177"/>
      <c r="V81" s="177"/>
      <c r="W81" s="177"/>
      <c r="X81" s="177"/>
      <c r="Y81" s="177"/>
      <c r="Z81" s="177"/>
      <c r="AA81" s="196"/>
      <c r="AD81" s="178"/>
    </row>
    <row r="82" spans="1:30" s="171" customFormat="1" ht="10.5" customHeight="1" x14ac:dyDescent="0.2">
      <c r="A82" s="177"/>
      <c r="B82" s="177"/>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7"/>
      <c r="AA82" s="626"/>
      <c r="AD82" s="178"/>
    </row>
    <row r="83" spans="1:30" s="171" customFormat="1" ht="10.5" customHeight="1" x14ac:dyDescent="0.2">
      <c r="A83" s="177"/>
      <c r="B83" s="177"/>
      <c r="C83" s="177"/>
      <c r="D83" s="177"/>
      <c r="E83" s="177"/>
      <c r="F83" s="177"/>
      <c r="G83" s="177"/>
      <c r="H83" s="177"/>
      <c r="I83" s="177"/>
      <c r="J83" s="177"/>
      <c r="K83" s="177"/>
      <c r="L83" s="177"/>
      <c r="M83" s="177"/>
      <c r="N83" s="177"/>
      <c r="O83" s="177"/>
      <c r="P83" s="177"/>
      <c r="Q83" s="177"/>
      <c r="R83" s="177"/>
      <c r="S83" s="177"/>
      <c r="T83" s="177"/>
      <c r="U83" s="177"/>
      <c r="V83" s="177"/>
      <c r="W83" s="177"/>
      <c r="X83" s="177"/>
      <c r="Y83" s="177"/>
      <c r="Z83" s="177"/>
      <c r="AA83" s="626"/>
      <c r="AD83" s="178"/>
    </row>
    <row r="84" spans="1:30" s="171" customFormat="1" ht="10.5" customHeight="1" x14ac:dyDescent="0.2">
      <c r="A84" s="177"/>
      <c r="B84" s="177"/>
      <c r="C84" s="177"/>
      <c r="D84" s="177"/>
      <c r="E84" s="177"/>
      <c r="F84" s="177"/>
      <c r="G84" s="177"/>
      <c r="H84" s="177"/>
      <c r="I84" s="177"/>
      <c r="J84" s="177"/>
      <c r="K84" s="177"/>
      <c r="L84" s="177"/>
      <c r="M84" s="177"/>
      <c r="N84" s="177"/>
      <c r="O84" s="177"/>
      <c r="P84" s="177"/>
      <c r="Q84" s="177"/>
      <c r="R84" s="177"/>
      <c r="S84" s="177"/>
      <c r="T84" s="177"/>
      <c r="U84" s="177"/>
      <c r="V84" s="177"/>
      <c r="W84" s="177"/>
      <c r="X84" s="177"/>
      <c r="Y84" s="177"/>
      <c r="Z84" s="177"/>
      <c r="AA84" s="197"/>
      <c r="AD84" s="178"/>
    </row>
    <row r="85" spans="1:30" s="171" customFormat="1" ht="10.5" customHeight="1" x14ac:dyDescent="0.2">
      <c r="A85" s="177"/>
      <c r="B85" s="177"/>
      <c r="C85" s="177"/>
      <c r="D85" s="177"/>
      <c r="E85" s="177"/>
      <c r="F85" s="177"/>
      <c r="G85" s="177"/>
      <c r="H85" s="177"/>
      <c r="I85" s="177"/>
      <c r="J85" s="177"/>
      <c r="K85" s="177"/>
      <c r="L85" s="177"/>
      <c r="M85" s="177"/>
      <c r="N85" s="177"/>
      <c r="O85" s="177"/>
      <c r="P85" s="177"/>
      <c r="Q85" s="177"/>
      <c r="R85" s="177"/>
      <c r="S85" s="177"/>
      <c r="T85" s="177"/>
      <c r="U85" s="177"/>
      <c r="V85" s="177"/>
      <c r="W85" s="177"/>
      <c r="X85" s="177"/>
      <c r="Y85" s="177"/>
      <c r="Z85" s="177"/>
      <c r="AA85" s="197"/>
      <c r="AD85" s="178"/>
    </row>
    <row r="86" spans="1:30" s="171" customFormat="1" ht="10.5" customHeight="1" x14ac:dyDescent="0.2">
      <c r="A86" s="177"/>
      <c r="B86" s="177"/>
      <c r="C86" s="177"/>
      <c r="D86" s="177"/>
      <c r="E86" s="177"/>
      <c r="F86" s="177"/>
      <c r="G86" s="177"/>
      <c r="H86" s="177"/>
      <c r="I86" s="177"/>
      <c r="J86" s="177"/>
      <c r="K86" s="177"/>
      <c r="L86" s="177"/>
      <c r="M86" s="177"/>
      <c r="N86" s="177"/>
      <c r="O86" s="177"/>
      <c r="P86" s="177"/>
      <c r="Q86" s="177"/>
      <c r="R86" s="177"/>
      <c r="S86" s="177"/>
      <c r="T86" s="177"/>
      <c r="U86" s="177"/>
      <c r="V86" s="177"/>
      <c r="W86" s="177"/>
      <c r="X86" s="177"/>
      <c r="Y86" s="177"/>
      <c r="Z86" s="177"/>
      <c r="AD86" s="178"/>
    </row>
    <row r="87" spans="1:30" s="171" customFormat="1" ht="10.5" customHeight="1" x14ac:dyDescent="0.2">
      <c r="A87" s="177"/>
      <c r="B87" s="177"/>
      <c r="C87" s="177"/>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D87" s="178"/>
    </row>
    <row r="88" spans="1:30" s="171" customFormat="1" ht="10.5" customHeight="1" x14ac:dyDescent="0.2">
      <c r="A88" s="177"/>
      <c r="B88" s="177"/>
      <c r="C88" s="177"/>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D88" s="178"/>
    </row>
    <row r="89" spans="1:30" s="171" customFormat="1" ht="10.5" customHeight="1" x14ac:dyDescent="0.2">
      <c r="A89" s="177"/>
      <c r="B89" s="177"/>
      <c r="C89" s="177"/>
      <c r="D89" s="177"/>
      <c r="E89" s="177"/>
      <c r="F89" s="177"/>
      <c r="G89" s="177"/>
      <c r="H89" s="177"/>
      <c r="I89" s="177"/>
      <c r="J89" s="177"/>
      <c r="K89" s="177"/>
      <c r="L89" s="177"/>
      <c r="M89" s="177"/>
      <c r="N89" s="177"/>
      <c r="O89" s="177"/>
      <c r="P89" s="177"/>
      <c r="Q89" s="177"/>
      <c r="R89" s="177"/>
      <c r="S89" s="177"/>
      <c r="T89" s="177"/>
      <c r="U89" s="177"/>
      <c r="V89" s="177"/>
      <c r="W89" s="177"/>
      <c r="X89" s="177"/>
      <c r="Y89" s="177"/>
      <c r="Z89" s="177"/>
      <c r="AD89" s="178"/>
    </row>
    <row r="90" spans="1:30" s="171" customFormat="1" ht="10.5" customHeight="1" x14ac:dyDescent="0.2">
      <c r="A90" s="177"/>
      <c r="B90" s="177"/>
      <c r="C90" s="177"/>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D90" s="178"/>
    </row>
    <row r="91" spans="1:30" s="171" customFormat="1" ht="10.5" customHeight="1" x14ac:dyDescent="0.2">
      <c r="A91" s="177"/>
      <c r="B91" s="177"/>
      <c r="C91" s="177"/>
      <c r="D91" s="177"/>
      <c r="E91" s="177"/>
      <c r="F91" s="177"/>
      <c r="G91" s="177"/>
      <c r="H91" s="177"/>
      <c r="I91" s="177"/>
      <c r="J91" s="177"/>
      <c r="K91" s="177"/>
      <c r="L91" s="177"/>
      <c r="M91" s="177"/>
      <c r="N91" s="177"/>
      <c r="O91" s="177"/>
      <c r="P91" s="177"/>
      <c r="Q91" s="177"/>
      <c r="R91" s="177"/>
      <c r="S91" s="177"/>
      <c r="T91" s="177"/>
      <c r="U91" s="177"/>
      <c r="V91" s="177"/>
      <c r="W91" s="177"/>
      <c r="X91" s="177"/>
      <c r="Y91" s="177"/>
      <c r="Z91" s="177"/>
      <c r="AD91" s="178"/>
    </row>
    <row r="92" spans="1:30" s="171" customFormat="1" ht="10.5" customHeight="1" x14ac:dyDescent="0.2">
      <c r="A92" s="177"/>
      <c r="B92" s="177"/>
      <c r="C92" s="177"/>
      <c r="D92" s="177"/>
      <c r="E92" s="177"/>
      <c r="F92" s="177"/>
      <c r="G92" s="177"/>
      <c r="H92" s="177"/>
      <c r="I92" s="177"/>
      <c r="J92" s="177"/>
      <c r="K92" s="177"/>
      <c r="L92" s="177"/>
      <c r="M92" s="177"/>
      <c r="N92" s="177"/>
      <c r="O92" s="177"/>
      <c r="P92" s="177"/>
      <c r="Q92" s="177"/>
      <c r="R92" s="177"/>
      <c r="S92" s="177"/>
      <c r="T92" s="177"/>
      <c r="U92" s="177"/>
      <c r="V92" s="177"/>
      <c r="W92" s="177"/>
      <c r="X92" s="177"/>
      <c r="Y92" s="177"/>
      <c r="Z92" s="177"/>
      <c r="AD92" s="178"/>
    </row>
    <row r="93" spans="1:30" s="171" customFormat="1" ht="10.5" customHeight="1" x14ac:dyDescent="0.2">
      <c r="A93" s="177"/>
      <c r="B93" s="177"/>
      <c r="C93" s="177"/>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D93" s="178"/>
    </row>
    <row r="94" spans="1:30" s="171" customFormat="1" ht="10.5" customHeight="1" x14ac:dyDescent="0.2">
      <c r="A94" s="177"/>
      <c r="B94" s="177"/>
      <c r="C94" s="177"/>
      <c r="D94" s="177"/>
      <c r="E94" s="177"/>
      <c r="F94" s="177"/>
      <c r="G94" s="177"/>
      <c r="H94" s="177"/>
      <c r="I94" s="177"/>
      <c r="J94" s="177"/>
      <c r="K94" s="177"/>
      <c r="L94" s="177"/>
      <c r="M94" s="177"/>
      <c r="N94" s="177"/>
      <c r="O94" s="177"/>
      <c r="P94" s="177"/>
      <c r="Q94" s="177"/>
      <c r="R94" s="177"/>
      <c r="S94" s="177"/>
      <c r="T94" s="177"/>
      <c r="U94" s="177"/>
      <c r="V94" s="177"/>
      <c r="W94" s="177"/>
      <c r="X94" s="177"/>
      <c r="Y94" s="177"/>
      <c r="Z94" s="177"/>
      <c r="AD94" s="178"/>
    </row>
    <row r="95" spans="1:30" s="171" customFormat="1" ht="10.5" customHeight="1" x14ac:dyDescent="0.2">
      <c r="A95" s="177"/>
      <c r="B95" s="177"/>
      <c r="C95" s="177"/>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D95" s="178"/>
    </row>
    <row r="96" spans="1:30" s="171" customFormat="1" ht="10.5" customHeight="1" x14ac:dyDescent="0.2">
      <c r="A96" s="177"/>
      <c r="B96" s="177"/>
      <c r="C96" s="177"/>
      <c r="D96" s="177"/>
      <c r="E96" s="177"/>
      <c r="F96" s="177"/>
      <c r="G96" s="177"/>
      <c r="H96" s="177"/>
      <c r="I96" s="177"/>
      <c r="J96" s="177"/>
      <c r="K96" s="177"/>
      <c r="L96" s="177"/>
      <c r="M96" s="177"/>
      <c r="N96" s="177"/>
      <c r="O96" s="177"/>
      <c r="P96" s="177"/>
      <c r="Q96" s="177"/>
      <c r="R96" s="177"/>
      <c r="S96" s="177"/>
      <c r="T96" s="177"/>
      <c r="U96" s="177"/>
      <c r="V96" s="177"/>
      <c r="W96" s="177"/>
      <c r="X96" s="177"/>
      <c r="Y96" s="177"/>
      <c r="Z96" s="177"/>
      <c r="AD96" s="178"/>
    </row>
    <row r="97" spans="1:30" s="171" customFormat="1" ht="10.5" customHeight="1" x14ac:dyDescent="0.2">
      <c r="A97" s="177"/>
      <c r="B97" s="177"/>
      <c r="C97" s="177"/>
      <c r="D97" s="177"/>
      <c r="E97" s="177"/>
      <c r="F97" s="177"/>
      <c r="G97" s="177"/>
      <c r="H97" s="177"/>
      <c r="I97" s="177"/>
      <c r="J97" s="177"/>
      <c r="K97" s="177"/>
      <c r="L97" s="177"/>
      <c r="M97" s="177"/>
      <c r="N97" s="177"/>
      <c r="O97" s="177"/>
      <c r="P97" s="177"/>
      <c r="Q97" s="177"/>
      <c r="R97" s="177"/>
      <c r="S97" s="177"/>
      <c r="T97" s="177"/>
      <c r="U97" s="177"/>
      <c r="V97" s="177"/>
      <c r="W97" s="177"/>
      <c r="X97" s="177"/>
      <c r="Y97" s="177"/>
      <c r="Z97" s="177"/>
      <c r="AD97" s="178"/>
    </row>
    <row r="98" spans="1:30" s="171" customFormat="1" ht="10.5" customHeight="1" x14ac:dyDescent="0.2">
      <c r="A98" s="177"/>
      <c r="B98" s="177"/>
      <c r="C98" s="177"/>
      <c r="D98" s="177"/>
      <c r="E98" s="177"/>
      <c r="F98" s="177"/>
      <c r="G98" s="177"/>
      <c r="H98" s="177"/>
      <c r="I98" s="177"/>
      <c r="J98" s="177"/>
      <c r="K98" s="177"/>
      <c r="L98" s="177"/>
      <c r="M98" s="177"/>
      <c r="N98" s="177"/>
      <c r="O98" s="177"/>
      <c r="P98" s="177"/>
      <c r="Q98" s="177"/>
      <c r="R98" s="177"/>
      <c r="S98" s="177"/>
      <c r="T98" s="177"/>
      <c r="U98" s="177"/>
      <c r="V98" s="177"/>
      <c r="W98" s="177"/>
      <c r="X98" s="177"/>
      <c r="Y98" s="177"/>
      <c r="Z98" s="177"/>
      <c r="AD98" s="178"/>
    </row>
    <row r="99" spans="1:30" s="171" customFormat="1" ht="10.5" customHeight="1" x14ac:dyDescent="0.2">
      <c r="A99" s="177"/>
      <c r="B99" s="177"/>
      <c r="C99" s="177"/>
      <c r="D99" s="177"/>
      <c r="E99" s="177"/>
      <c r="F99" s="177"/>
      <c r="G99" s="177"/>
      <c r="H99" s="177"/>
      <c r="I99" s="177"/>
      <c r="J99" s="177"/>
      <c r="K99" s="177"/>
      <c r="L99" s="177"/>
      <c r="M99" s="177"/>
      <c r="N99" s="177"/>
      <c r="O99" s="177"/>
      <c r="P99" s="177"/>
      <c r="Q99" s="177"/>
      <c r="R99" s="177"/>
      <c r="S99" s="177"/>
      <c r="T99" s="177"/>
      <c r="U99" s="177"/>
      <c r="V99" s="177"/>
      <c r="W99" s="177"/>
      <c r="X99" s="177"/>
      <c r="Y99" s="177"/>
      <c r="Z99" s="177"/>
      <c r="AD99" s="178"/>
    </row>
    <row r="100" spans="1:30" s="171" customFormat="1" ht="10.5" customHeight="1" x14ac:dyDescent="0.2">
      <c r="A100" s="177"/>
      <c r="B100" s="177"/>
      <c r="C100" s="177"/>
      <c r="D100" s="177"/>
      <c r="E100" s="177"/>
      <c r="F100" s="177"/>
      <c r="G100" s="177"/>
      <c r="H100" s="177"/>
      <c r="I100" s="177"/>
      <c r="J100" s="177"/>
      <c r="K100" s="177"/>
      <c r="L100" s="177"/>
      <c r="M100" s="177"/>
      <c r="N100" s="177"/>
      <c r="O100" s="177"/>
      <c r="P100" s="177"/>
      <c r="Q100" s="177"/>
      <c r="R100" s="177"/>
      <c r="S100" s="177"/>
      <c r="T100" s="177"/>
      <c r="U100" s="177"/>
      <c r="V100" s="177"/>
      <c r="W100" s="177"/>
      <c r="X100" s="177"/>
      <c r="Y100" s="177"/>
      <c r="Z100" s="177"/>
      <c r="AD100" s="178"/>
    </row>
    <row r="101" spans="1:30" s="171" customFormat="1" ht="10.5" customHeight="1" x14ac:dyDescent="0.2">
      <c r="A101" s="177"/>
      <c r="B101" s="177"/>
      <c r="C101" s="177"/>
      <c r="D101" s="177"/>
      <c r="E101" s="177"/>
      <c r="F101" s="177"/>
      <c r="G101" s="177"/>
      <c r="H101" s="177"/>
      <c r="I101" s="177"/>
      <c r="J101" s="177"/>
      <c r="K101" s="177"/>
      <c r="L101" s="177"/>
      <c r="M101" s="177"/>
      <c r="N101" s="177"/>
      <c r="O101" s="177"/>
      <c r="P101" s="177"/>
      <c r="Q101" s="177"/>
      <c r="R101" s="177"/>
      <c r="S101" s="177"/>
      <c r="T101" s="177"/>
      <c r="U101" s="177"/>
      <c r="V101" s="177"/>
      <c r="W101" s="177"/>
      <c r="X101" s="177"/>
      <c r="Y101" s="177"/>
      <c r="Z101" s="177"/>
      <c r="AD101" s="178"/>
    </row>
    <row r="102" spans="1:30" s="171" customFormat="1" ht="10.5" customHeight="1" x14ac:dyDescent="0.2">
      <c r="A102" s="177"/>
      <c r="B102" s="177"/>
      <c r="C102" s="177"/>
      <c r="D102" s="177"/>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c r="AD102" s="178"/>
    </row>
    <row r="103" spans="1:30" s="171" customFormat="1" ht="10.5" customHeight="1" x14ac:dyDescent="0.2">
      <c r="A103" s="177"/>
      <c r="B103" s="177"/>
      <c r="C103" s="177"/>
      <c r="D103" s="177"/>
      <c r="E103" s="177"/>
      <c r="F103" s="177"/>
      <c r="G103" s="177"/>
      <c r="H103" s="177"/>
      <c r="I103" s="177"/>
      <c r="J103" s="177"/>
      <c r="K103" s="177"/>
      <c r="L103" s="177"/>
      <c r="M103" s="177"/>
      <c r="N103" s="177"/>
      <c r="O103" s="177"/>
      <c r="P103" s="177"/>
      <c r="Q103" s="177"/>
      <c r="R103" s="177"/>
      <c r="S103" s="177"/>
      <c r="T103" s="177"/>
      <c r="U103" s="177"/>
      <c r="V103" s="177"/>
      <c r="W103" s="177"/>
      <c r="X103" s="177"/>
      <c r="Y103" s="177"/>
      <c r="Z103" s="177"/>
      <c r="AD103" s="178"/>
    </row>
    <row r="104" spans="1:30" s="171" customFormat="1" ht="10.5" customHeight="1" x14ac:dyDescent="0.2">
      <c r="A104" s="177"/>
      <c r="B104" s="177"/>
      <c r="C104" s="177"/>
      <c r="D104" s="177"/>
      <c r="E104" s="177"/>
      <c r="F104" s="177"/>
      <c r="G104" s="177"/>
      <c r="H104" s="177"/>
      <c r="I104" s="177"/>
      <c r="J104" s="177"/>
      <c r="K104" s="177"/>
      <c r="L104" s="177"/>
      <c r="M104" s="177"/>
      <c r="N104" s="177"/>
      <c r="O104" s="177"/>
      <c r="P104" s="177"/>
      <c r="Q104" s="177"/>
      <c r="R104" s="177"/>
      <c r="S104" s="177"/>
      <c r="T104" s="177"/>
      <c r="U104" s="177"/>
      <c r="V104" s="177"/>
      <c r="W104" s="177"/>
      <c r="X104" s="177"/>
      <c r="Y104" s="177"/>
      <c r="Z104" s="177"/>
      <c r="AD104" s="178"/>
    </row>
    <row r="105" spans="1:30" s="171" customFormat="1" ht="10.5" customHeight="1" x14ac:dyDescent="0.2">
      <c r="A105" s="177"/>
      <c r="B105" s="177"/>
      <c r="C105" s="177"/>
      <c r="D105" s="177"/>
      <c r="E105" s="177"/>
      <c r="F105" s="177"/>
      <c r="G105" s="177"/>
      <c r="H105" s="177"/>
      <c r="I105" s="177"/>
      <c r="J105" s="177"/>
      <c r="K105" s="177"/>
      <c r="L105" s="177"/>
      <c r="M105" s="177"/>
      <c r="N105" s="177"/>
      <c r="O105" s="177"/>
      <c r="P105" s="177"/>
      <c r="Q105" s="177"/>
      <c r="R105" s="177"/>
      <c r="S105" s="177"/>
      <c r="T105" s="177"/>
      <c r="U105" s="177"/>
      <c r="V105" s="177"/>
      <c r="W105" s="177"/>
      <c r="X105" s="177"/>
      <c r="Y105" s="177"/>
      <c r="Z105" s="177"/>
      <c r="AD105" s="178"/>
    </row>
    <row r="106" spans="1:30" s="171" customFormat="1" ht="10.5" customHeight="1" x14ac:dyDescent="0.2">
      <c r="A106" s="177"/>
      <c r="B106" s="177"/>
      <c r="C106" s="177"/>
      <c r="D106" s="177"/>
      <c r="E106" s="177"/>
      <c r="F106" s="177"/>
      <c r="G106" s="177"/>
      <c r="H106" s="177"/>
      <c r="I106" s="177"/>
      <c r="J106" s="177"/>
      <c r="K106" s="177"/>
      <c r="L106" s="177"/>
      <c r="M106" s="177"/>
      <c r="N106" s="177"/>
      <c r="O106" s="177"/>
      <c r="P106" s="177"/>
      <c r="Q106" s="177"/>
      <c r="R106" s="177"/>
      <c r="S106" s="177"/>
      <c r="T106" s="177"/>
      <c r="U106" s="177"/>
      <c r="V106" s="177"/>
      <c r="W106" s="177"/>
      <c r="X106" s="177"/>
      <c r="Y106" s="177"/>
      <c r="Z106" s="177"/>
      <c r="AD106" s="178"/>
    </row>
    <row r="107" spans="1:30" s="171" customFormat="1" ht="10.5" customHeight="1" x14ac:dyDescent="0.2">
      <c r="A107" s="177"/>
      <c r="B107" s="177"/>
      <c r="C107" s="177"/>
      <c r="D107" s="177"/>
      <c r="E107" s="177"/>
      <c r="F107" s="177"/>
      <c r="G107" s="177"/>
      <c r="H107" s="177"/>
      <c r="I107" s="177"/>
      <c r="J107" s="177"/>
      <c r="K107" s="177"/>
      <c r="L107" s="177"/>
      <c r="M107" s="177"/>
      <c r="N107" s="177"/>
      <c r="O107" s="177"/>
      <c r="P107" s="177"/>
      <c r="Q107" s="177"/>
      <c r="R107" s="177"/>
      <c r="S107" s="177"/>
      <c r="T107" s="177"/>
      <c r="U107" s="177"/>
      <c r="V107" s="177"/>
      <c r="W107" s="177"/>
      <c r="X107" s="177"/>
      <c r="Y107" s="177"/>
      <c r="Z107" s="177"/>
      <c r="AD107" s="178"/>
    </row>
    <row r="108" spans="1:30" s="171" customFormat="1" ht="10.5" customHeight="1" x14ac:dyDescent="0.2">
      <c r="A108" s="177"/>
      <c r="B108" s="177"/>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D108" s="178"/>
    </row>
    <row r="109" spans="1:30" s="171" customFormat="1" ht="10.5" customHeight="1" x14ac:dyDescent="0.2">
      <c r="A109" s="177"/>
      <c r="B109" s="177"/>
      <c r="C109" s="177"/>
      <c r="D109" s="177"/>
      <c r="E109" s="177"/>
      <c r="F109" s="177"/>
      <c r="G109" s="177"/>
      <c r="H109" s="177"/>
      <c r="I109" s="177"/>
      <c r="J109" s="177"/>
      <c r="K109" s="177"/>
      <c r="L109" s="177"/>
      <c r="M109" s="177"/>
      <c r="N109" s="177"/>
      <c r="O109" s="177"/>
      <c r="P109" s="177"/>
      <c r="Q109" s="177"/>
      <c r="R109" s="177"/>
      <c r="S109" s="177"/>
      <c r="T109" s="177"/>
      <c r="U109" s="177"/>
      <c r="V109" s="177"/>
      <c r="W109" s="177"/>
      <c r="X109" s="177"/>
      <c r="Y109" s="177"/>
      <c r="Z109" s="177"/>
      <c r="AD109" s="178"/>
    </row>
    <row r="110" spans="1:30" s="171" customFormat="1" ht="10.5" customHeight="1" x14ac:dyDescent="0.2">
      <c r="A110" s="177"/>
      <c r="B110" s="177"/>
      <c r="C110" s="177"/>
      <c r="D110" s="177"/>
      <c r="E110" s="177"/>
      <c r="F110" s="177"/>
      <c r="G110" s="177"/>
      <c r="H110" s="177"/>
      <c r="I110" s="177"/>
      <c r="J110" s="177"/>
      <c r="K110" s="177"/>
      <c r="L110" s="177"/>
      <c r="M110" s="177"/>
      <c r="N110" s="177"/>
      <c r="O110" s="177"/>
      <c r="P110" s="177"/>
      <c r="Q110" s="177"/>
      <c r="R110" s="177"/>
      <c r="S110" s="177"/>
      <c r="T110" s="177"/>
      <c r="U110" s="177"/>
      <c r="V110" s="177"/>
      <c r="W110" s="177"/>
      <c r="X110" s="177"/>
      <c r="Y110" s="177"/>
      <c r="Z110" s="177"/>
      <c r="AD110" s="178"/>
    </row>
    <row r="111" spans="1:30" s="171" customFormat="1" ht="10.5" customHeight="1" x14ac:dyDescent="0.2">
      <c r="A111" s="177"/>
      <c r="B111" s="177"/>
      <c r="C111" s="177"/>
      <c r="D111" s="177"/>
      <c r="E111" s="177"/>
      <c r="F111" s="177"/>
      <c r="G111" s="177"/>
      <c r="H111" s="177"/>
      <c r="I111" s="177"/>
      <c r="J111" s="177"/>
      <c r="K111" s="177"/>
      <c r="L111" s="177"/>
      <c r="M111" s="177"/>
      <c r="N111" s="177"/>
      <c r="O111" s="177"/>
      <c r="P111" s="177"/>
      <c r="Q111" s="177"/>
      <c r="R111" s="177"/>
      <c r="S111" s="177"/>
      <c r="T111" s="177"/>
      <c r="U111" s="177"/>
      <c r="V111" s="177"/>
      <c r="W111" s="177"/>
      <c r="X111" s="177"/>
      <c r="Y111" s="177"/>
      <c r="Z111" s="177"/>
      <c r="AD111" s="178"/>
    </row>
    <row r="112" spans="1:30" s="171" customFormat="1" ht="10.5" customHeight="1" x14ac:dyDescent="0.2">
      <c r="A112" s="177"/>
      <c r="B112" s="177"/>
      <c r="C112" s="177"/>
      <c r="D112" s="177"/>
      <c r="E112" s="177"/>
      <c r="F112" s="177"/>
      <c r="G112" s="177"/>
      <c r="H112" s="177"/>
      <c r="I112" s="177"/>
      <c r="J112" s="177"/>
      <c r="K112" s="177"/>
      <c r="L112" s="177"/>
      <c r="M112" s="177"/>
      <c r="N112" s="177"/>
      <c r="O112" s="177"/>
      <c r="P112" s="177"/>
      <c r="Q112" s="177"/>
      <c r="R112" s="177"/>
      <c r="S112" s="177"/>
      <c r="T112" s="177"/>
      <c r="U112" s="177"/>
      <c r="V112" s="177"/>
      <c r="W112" s="177"/>
      <c r="X112" s="177"/>
      <c r="Y112" s="177"/>
      <c r="Z112" s="177"/>
      <c r="AD112" s="178"/>
    </row>
    <row r="113" spans="1:30" s="171" customFormat="1" ht="10.5" customHeight="1" x14ac:dyDescent="0.2">
      <c r="A113" s="177"/>
      <c r="B113" s="177"/>
      <c r="C113" s="177"/>
      <c r="D113" s="177"/>
      <c r="E113" s="177"/>
      <c r="F113" s="177"/>
      <c r="G113" s="177"/>
      <c r="H113" s="177"/>
      <c r="I113" s="177"/>
      <c r="J113" s="177"/>
      <c r="K113" s="177"/>
      <c r="L113" s="177"/>
      <c r="M113" s="177"/>
      <c r="N113" s="177"/>
      <c r="O113" s="177"/>
      <c r="P113" s="177"/>
      <c r="Q113" s="177"/>
      <c r="R113" s="177"/>
      <c r="S113" s="177"/>
      <c r="T113" s="177"/>
      <c r="U113" s="177"/>
      <c r="V113" s="177"/>
      <c r="W113" s="177"/>
      <c r="X113" s="177"/>
      <c r="Y113" s="177"/>
      <c r="Z113" s="177"/>
      <c r="AD113" s="178"/>
    </row>
    <row r="114" spans="1:30" s="171" customFormat="1" ht="10.5" customHeight="1" x14ac:dyDescent="0.2">
      <c r="A114" s="177"/>
      <c r="B114" s="177"/>
      <c r="C114" s="177"/>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D114" s="178"/>
    </row>
    <row r="115" spans="1:30" s="171" customFormat="1" ht="10.5" customHeight="1" x14ac:dyDescent="0.2">
      <c r="A115" s="177"/>
      <c r="B115" s="177"/>
      <c r="C115" s="177"/>
      <c r="D115" s="177"/>
      <c r="E115" s="177"/>
      <c r="F115" s="177"/>
      <c r="G115" s="177"/>
      <c r="H115" s="177"/>
      <c r="I115" s="177"/>
      <c r="J115" s="177"/>
      <c r="K115" s="177"/>
      <c r="L115" s="177"/>
      <c r="M115" s="177"/>
      <c r="N115" s="177"/>
      <c r="O115" s="177"/>
      <c r="P115" s="177"/>
      <c r="Q115" s="177"/>
      <c r="R115" s="177"/>
      <c r="S115" s="177"/>
      <c r="T115" s="177"/>
      <c r="U115" s="177"/>
      <c r="V115" s="177"/>
      <c r="W115" s="177"/>
      <c r="X115" s="177"/>
      <c r="Y115" s="177"/>
      <c r="Z115" s="177"/>
      <c r="AD115" s="178"/>
    </row>
    <row r="116" spans="1:30" s="171" customFormat="1" ht="10.5" customHeight="1" x14ac:dyDescent="0.2">
      <c r="A116" s="177"/>
      <c r="B116" s="177"/>
      <c r="C116" s="177"/>
      <c r="D116" s="177"/>
      <c r="E116" s="177"/>
      <c r="F116" s="177"/>
      <c r="G116" s="177"/>
      <c r="H116" s="177"/>
      <c r="I116" s="177"/>
      <c r="J116" s="177"/>
      <c r="K116" s="177"/>
      <c r="L116" s="177"/>
      <c r="M116" s="177"/>
      <c r="N116" s="177"/>
      <c r="O116" s="177"/>
      <c r="P116" s="177"/>
      <c r="Q116" s="177"/>
      <c r="R116" s="177"/>
      <c r="S116" s="177"/>
      <c r="T116" s="177"/>
      <c r="U116" s="177"/>
      <c r="V116" s="177"/>
      <c r="W116" s="177"/>
      <c r="X116" s="177"/>
      <c r="Y116" s="177"/>
      <c r="Z116" s="177"/>
      <c r="AD116" s="178"/>
    </row>
    <row r="117" spans="1:30" s="171" customFormat="1" ht="10.5" customHeight="1" x14ac:dyDescent="0.2">
      <c r="A117" s="177"/>
      <c r="B117" s="177"/>
      <c r="C117" s="177"/>
      <c r="D117" s="177"/>
      <c r="E117" s="177"/>
      <c r="F117" s="177"/>
      <c r="G117" s="177"/>
      <c r="H117" s="177"/>
      <c r="I117" s="177"/>
      <c r="J117" s="177"/>
      <c r="K117" s="177"/>
      <c r="L117" s="177"/>
      <c r="M117" s="177"/>
      <c r="N117" s="177"/>
      <c r="O117" s="177"/>
      <c r="P117" s="177"/>
      <c r="Q117" s="177"/>
      <c r="R117" s="177"/>
      <c r="S117" s="177"/>
      <c r="T117" s="177"/>
      <c r="U117" s="177"/>
      <c r="V117" s="177"/>
      <c r="W117" s="177"/>
      <c r="X117" s="177"/>
      <c r="Y117" s="177"/>
      <c r="Z117" s="177"/>
      <c r="AD117" s="178"/>
    </row>
    <row r="118" spans="1:30" s="171" customFormat="1" ht="10.5" customHeight="1" x14ac:dyDescent="0.2">
      <c r="A118" s="177"/>
      <c r="B118" s="177"/>
      <c r="C118" s="177"/>
      <c r="D118" s="177"/>
      <c r="E118" s="177"/>
      <c r="F118" s="177"/>
      <c r="G118" s="177"/>
      <c r="H118" s="177"/>
      <c r="I118" s="177"/>
      <c r="J118" s="177"/>
      <c r="K118" s="177"/>
      <c r="L118" s="177"/>
      <c r="M118" s="177"/>
      <c r="N118" s="177"/>
      <c r="O118" s="177"/>
      <c r="P118" s="177"/>
      <c r="Q118" s="177"/>
      <c r="R118" s="177"/>
      <c r="S118" s="177"/>
      <c r="T118" s="177"/>
      <c r="U118" s="177"/>
      <c r="V118" s="177"/>
      <c r="W118" s="177"/>
      <c r="X118" s="177"/>
      <c r="Y118" s="177"/>
      <c r="Z118" s="177"/>
      <c r="AD118" s="178"/>
    </row>
    <row r="119" spans="1:30" s="171" customFormat="1" ht="10.5" customHeight="1" x14ac:dyDescent="0.2">
      <c r="A119" s="177"/>
      <c r="B119" s="177"/>
      <c r="C119" s="177"/>
      <c r="D119" s="177"/>
      <c r="E119" s="177"/>
      <c r="F119" s="177"/>
      <c r="G119" s="177"/>
      <c r="H119" s="177"/>
      <c r="I119" s="177"/>
      <c r="J119" s="177"/>
      <c r="K119" s="177"/>
      <c r="L119" s="177"/>
      <c r="M119" s="177"/>
      <c r="N119" s="177"/>
      <c r="O119" s="177"/>
      <c r="P119" s="177"/>
      <c r="Q119" s="177"/>
      <c r="R119" s="177"/>
      <c r="S119" s="177"/>
      <c r="T119" s="177"/>
      <c r="U119" s="177"/>
      <c r="V119" s="177"/>
      <c r="W119" s="177"/>
      <c r="X119" s="177"/>
      <c r="Y119" s="177"/>
      <c r="Z119" s="177"/>
      <c r="AD119" s="178"/>
    </row>
    <row r="120" spans="1:30" s="171" customFormat="1" ht="10.5" customHeight="1" x14ac:dyDescent="0.2">
      <c r="A120" s="177"/>
      <c r="B120" s="177"/>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D120" s="178"/>
    </row>
    <row r="121" spans="1:30" s="171" customFormat="1" ht="10.5" customHeight="1" x14ac:dyDescent="0.2">
      <c r="A121" s="177"/>
      <c r="B121" s="177"/>
      <c r="C121" s="177"/>
      <c r="D121" s="177"/>
      <c r="E121" s="177"/>
      <c r="F121" s="177"/>
      <c r="G121" s="177"/>
      <c r="H121" s="177"/>
      <c r="I121" s="177"/>
      <c r="J121" s="177"/>
      <c r="K121" s="177"/>
      <c r="L121" s="177"/>
      <c r="M121" s="177"/>
      <c r="N121" s="177"/>
      <c r="O121" s="177"/>
      <c r="P121" s="177"/>
      <c r="Q121" s="177"/>
      <c r="R121" s="177"/>
      <c r="S121" s="177"/>
      <c r="T121" s="177"/>
      <c r="U121" s="177"/>
      <c r="V121" s="177"/>
      <c r="W121" s="177"/>
      <c r="X121" s="177"/>
      <c r="Y121" s="177"/>
      <c r="Z121" s="177"/>
      <c r="AD121" s="178"/>
    </row>
    <row r="122" spans="1:30" s="171" customFormat="1" ht="10.5" customHeight="1" x14ac:dyDescent="0.2">
      <c r="A122" s="177"/>
      <c r="B122" s="177"/>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D122" s="178"/>
    </row>
    <row r="123" spans="1:30" s="171" customFormat="1" ht="10.5" customHeight="1" x14ac:dyDescent="0.2">
      <c r="A123" s="177"/>
      <c r="B123" s="177"/>
      <c r="C123" s="177"/>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D123" s="178"/>
    </row>
    <row r="124" spans="1:30" s="171" customFormat="1" ht="10.5" customHeight="1" x14ac:dyDescent="0.2">
      <c r="A124" s="177"/>
      <c r="B124" s="177"/>
      <c r="C124" s="177"/>
      <c r="D124" s="177"/>
      <c r="E124" s="177"/>
      <c r="F124" s="177"/>
      <c r="G124" s="177"/>
      <c r="H124" s="177"/>
      <c r="I124" s="177"/>
      <c r="J124" s="177"/>
      <c r="K124" s="177"/>
      <c r="L124" s="177"/>
      <c r="M124" s="177"/>
      <c r="N124" s="177"/>
      <c r="O124" s="177"/>
      <c r="P124" s="177"/>
      <c r="Q124" s="177"/>
      <c r="R124" s="177"/>
      <c r="S124" s="177"/>
      <c r="T124" s="177"/>
      <c r="U124" s="177"/>
      <c r="V124" s="177"/>
      <c r="W124" s="177"/>
      <c r="X124" s="177"/>
      <c r="Y124" s="177"/>
      <c r="Z124" s="177"/>
      <c r="AD124" s="178"/>
    </row>
    <row r="125" spans="1:30" s="171" customFormat="1" ht="10.5" customHeight="1" x14ac:dyDescent="0.2">
      <c r="A125" s="177"/>
      <c r="B125" s="177"/>
      <c r="C125" s="177"/>
      <c r="D125" s="177"/>
      <c r="E125" s="177"/>
      <c r="F125" s="177"/>
      <c r="G125" s="177"/>
      <c r="H125" s="177"/>
      <c r="I125" s="177"/>
      <c r="J125" s="177"/>
      <c r="K125" s="177"/>
      <c r="L125" s="177"/>
      <c r="M125" s="177"/>
      <c r="N125" s="177"/>
      <c r="O125" s="177"/>
      <c r="P125" s="177"/>
      <c r="Q125" s="177"/>
      <c r="R125" s="177"/>
      <c r="S125" s="177"/>
      <c r="T125" s="177"/>
      <c r="U125" s="177"/>
      <c r="V125" s="177"/>
      <c r="W125" s="177"/>
      <c r="X125" s="177"/>
      <c r="Y125" s="177"/>
      <c r="Z125" s="177"/>
      <c r="AD125" s="178"/>
    </row>
    <row r="126" spans="1:30" s="171" customFormat="1" ht="10.5" customHeight="1" x14ac:dyDescent="0.2">
      <c r="A126" s="177"/>
      <c r="B126" s="177"/>
      <c r="C126" s="177"/>
      <c r="D126" s="177"/>
      <c r="E126" s="177"/>
      <c r="F126" s="177"/>
      <c r="G126" s="177"/>
      <c r="H126" s="177"/>
      <c r="I126" s="177"/>
      <c r="J126" s="177"/>
      <c r="K126" s="177"/>
      <c r="L126" s="177"/>
      <c r="M126" s="177"/>
      <c r="N126" s="177"/>
      <c r="O126" s="177"/>
      <c r="P126" s="177"/>
      <c r="Q126" s="177"/>
      <c r="R126" s="177"/>
      <c r="S126" s="177"/>
      <c r="T126" s="177"/>
      <c r="U126" s="177"/>
      <c r="V126" s="177"/>
      <c r="W126" s="177"/>
      <c r="X126" s="177"/>
      <c r="Y126" s="177"/>
      <c r="Z126" s="177"/>
      <c r="AD126" s="178"/>
    </row>
    <row r="127" spans="1:30" s="171" customFormat="1" ht="10.5" customHeight="1" x14ac:dyDescent="0.2">
      <c r="A127" s="177"/>
      <c r="B127" s="177"/>
      <c r="C127" s="177"/>
      <c r="D127" s="177"/>
      <c r="E127" s="177"/>
      <c r="F127" s="177"/>
      <c r="G127" s="177"/>
      <c r="H127" s="177"/>
      <c r="I127" s="177"/>
      <c r="J127" s="177"/>
      <c r="K127" s="177"/>
      <c r="L127" s="177"/>
      <c r="M127" s="177"/>
      <c r="N127" s="177"/>
      <c r="O127" s="177"/>
      <c r="P127" s="177"/>
      <c r="Q127" s="177"/>
      <c r="R127" s="177"/>
      <c r="S127" s="177"/>
      <c r="T127" s="177"/>
      <c r="U127" s="177"/>
      <c r="V127" s="177"/>
      <c r="W127" s="177"/>
      <c r="X127" s="177"/>
      <c r="Y127" s="177"/>
      <c r="Z127" s="177"/>
      <c r="AD127" s="178"/>
    </row>
    <row r="128" spans="1:30" s="171" customFormat="1" ht="10.5" customHeight="1" x14ac:dyDescent="0.2">
      <c r="A128" s="177"/>
      <c r="B128" s="177"/>
      <c r="C128" s="177"/>
      <c r="D128" s="177"/>
      <c r="E128" s="177"/>
      <c r="F128" s="177"/>
      <c r="G128" s="177"/>
      <c r="H128" s="177"/>
      <c r="I128" s="177"/>
      <c r="J128" s="177"/>
      <c r="K128" s="177"/>
      <c r="L128" s="177"/>
      <c r="M128" s="177"/>
      <c r="N128" s="177"/>
      <c r="O128" s="177"/>
      <c r="P128" s="177"/>
      <c r="Q128" s="177"/>
      <c r="R128" s="177"/>
      <c r="S128" s="177"/>
      <c r="T128" s="177"/>
      <c r="U128" s="177"/>
      <c r="V128" s="177"/>
      <c r="W128" s="177"/>
      <c r="X128" s="177"/>
      <c r="Y128" s="177"/>
      <c r="Z128" s="177"/>
      <c r="AD128" s="178"/>
    </row>
    <row r="129" spans="1:30" s="171" customFormat="1" ht="10.5" customHeight="1" x14ac:dyDescent="0.2">
      <c r="A129" s="177"/>
      <c r="B129" s="177"/>
      <c r="C129" s="177"/>
      <c r="D129" s="177"/>
      <c r="E129" s="177"/>
      <c r="F129" s="177"/>
      <c r="G129" s="177"/>
      <c r="H129" s="177"/>
      <c r="I129" s="177"/>
      <c r="J129" s="177"/>
      <c r="K129" s="177"/>
      <c r="L129" s="177"/>
      <c r="M129" s="177"/>
      <c r="N129" s="177"/>
      <c r="O129" s="177"/>
      <c r="P129" s="177"/>
      <c r="Q129" s="177"/>
      <c r="R129" s="177"/>
      <c r="S129" s="177"/>
      <c r="T129" s="177"/>
      <c r="U129" s="177"/>
      <c r="V129" s="177"/>
      <c r="W129" s="177"/>
      <c r="X129" s="177"/>
      <c r="Y129" s="177"/>
      <c r="Z129" s="177"/>
      <c r="AD129" s="178"/>
    </row>
    <row r="130" spans="1:30" s="171" customFormat="1" ht="10.5" customHeight="1" x14ac:dyDescent="0.2">
      <c r="A130" s="177"/>
      <c r="B130" s="177"/>
      <c r="C130" s="177"/>
      <c r="D130" s="177"/>
      <c r="E130" s="177"/>
      <c r="F130" s="177"/>
      <c r="G130" s="177"/>
      <c r="H130" s="177"/>
      <c r="I130" s="177"/>
      <c r="J130" s="177"/>
      <c r="K130" s="177"/>
      <c r="L130" s="177"/>
      <c r="M130" s="177"/>
      <c r="N130" s="177"/>
      <c r="O130" s="177"/>
      <c r="P130" s="177"/>
      <c r="Q130" s="177"/>
      <c r="R130" s="177"/>
      <c r="S130" s="177"/>
      <c r="T130" s="177"/>
      <c r="U130" s="177"/>
      <c r="V130" s="177"/>
      <c r="W130" s="177"/>
      <c r="X130" s="177"/>
      <c r="Y130" s="177"/>
      <c r="Z130" s="177"/>
      <c r="AD130" s="178"/>
    </row>
    <row r="131" spans="1:30" s="171" customFormat="1" ht="10.5" customHeight="1" x14ac:dyDescent="0.2">
      <c r="A131" s="177"/>
      <c r="B131" s="177"/>
      <c r="C131" s="177"/>
      <c r="D131" s="177"/>
      <c r="E131" s="177"/>
      <c r="F131" s="177"/>
      <c r="G131" s="177"/>
      <c r="H131" s="177"/>
      <c r="I131" s="177"/>
      <c r="J131" s="177"/>
      <c r="K131" s="177"/>
      <c r="L131" s="177"/>
      <c r="M131" s="177"/>
      <c r="N131" s="177"/>
      <c r="O131" s="177"/>
      <c r="P131" s="177"/>
      <c r="Q131" s="177"/>
      <c r="R131" s="177"/>
      <c r="S131" s="177"/>
      <c r="T131" s="177"/>
      <c r="U131" s="177"/>
      <c r="V131" s="177"/>
      <c r="W131" s="177"/>
      <c r="X131" s="177"/>
      <c r="Y131" s="177"/>
      <c r="Z131" s="177"/>
      <c r="AD131" s="178"/>
    </row>
    <row r="132" spans="1:30" s="171" customFormat="1" ht="10.5" customHeight="1" x14ac:dyDescent="0.2">
      <c r="A132" s="177"/>
      <c r="B132" s="177"/>
      <c r="C132" s="177"/>
      <c r="D132" s="177"/>
      <c r="E132" s="177"/>
      <c r="F132" s="177"/>
      <c r="G132" s="177"/>
      <c r="H132" s="177"/>
      <c r="I132" s="177"/>
      <c r="J132" s="177"/>
      <c r="K132" s="177"/>
      <c r="L132" s="177"/>
      <c r="M132" s="177"/>
      <c r="N132" s="177"/>
      <c r="O132" s="177"/>
      <c r="P132" s="177"/>
      <c r="Q132" s="177"/>
      <c r="R132" s="177"/>
      <c r="S132" s="177"/>
      <c r="T132" s="177"/>
      <c r="U132" s="177"/>
      <c r="V132" s="177"/>
      <c r="W132" s="177"/>
      <c r="X132" s="177"/>
      <c r="Y132" s="177"/>
      <c r="Z132" s="177"/>
      <c r="AD132" s="178"/>
    </row>
    <row r="133" spans="1:30" s="171" customFormat="1" ht="10.5" customHeight="1" x14ac:dyDescent="0.2">
      <c r="A133" s="177"/>
      <c r="B133" s="177"/>
      <c r="C133" s="177"/>
      <c r="D133" s="177"/>
      <c r="E133" s="177"/>
      <c r="F133" s="177"/>
      <c r="G133" s="177"/>
      <c r="H133" s="177"/>
      <c r="I133" s="177"/>
      <c r="J133" s="177"/>
      <c r="K133" s="177"/>
      <c r="L133" s="177"/>
      <c r="M133" s="177"/>
      <c r="N133" s="177"/>
      <c r="O133" s="177"/>
      <c r="P133" s="177"/>
      <c r="Q133" s="177"/>
      <c r="R133" s="177"/>
      <c r="S133" s="177"/>
      <c r="T133" s="177"/>
      <c r="U133" s="177"/>
      <c r="V133" s="177"/>
      <c r="W133" s="177"/>
      <c r="X133" s="177"/>
      <c r="Y133" s="177"/>
      <c r="Z133" s="177"/>
      <c r="AD133" s="178"/>
    </row>
    <row r="134" spans="1:30" s="171" customFormat="1" ht="10.5" customHeight="1" x14ac:dyDescent="0.2">
      <c r="A134" s="177"/>
      <c r="B134" s="177"/>
      <c r="C134" s="177"/>
      <c r="D134" s="177"/>
      <c r="E134" s="177"/>
      <c r="F134" s="177"/>
      <c r="G134" s="177"/>
      <c r="H134" s="177"/>
      <c r="I134" s="177"/>
      <c r="J134" s="177"/>
      <c r="K134" s="177"/>
      <c r="L134" s="177"/>
      <c r="M134" s="177"/>
      <c r="N134" s="177"/>
      <c r="O134" s="177"/>
      <c r="P134" s="177"/>
      <c r="Q134" s="177"/>
      <c r="R134" s="177"/>
      <c r="S134" s="177"/>
      <c r="T134" s="177"/>
      <c r="U134" s="177"/>
      <c r="V134" s="177"/>
      <c r="W134" s="177"/>
      <c r="X134" s="177"/>
      <c r="Y134" s="177"/>
      <c r="Z134" s="177"/>
      <c r="AD134" s="178"/>
    </row>
    <row r="135" spans="1:30" s="171" customFormat="1" ht="10.5" customHeight="1" x14ac:dyDescent="0.2">
      <c r="A135" s="177"/>
      <c r="B135" s="177"/>
      <c r="C135" s="177"/>
      <c r="D135" s="177"/>
      <c r="E135" s="177"/>
      <c r="F135" s="177"/>
      <c r="G135" s="177"/>
      <c r="H135" s="177"/>
      <c r="I135" s="177"/>
      <c r="J135" s="177"/>
      <c r="K135" s="177"/>
      <c r="L135" s="177"/>
      <c r="M135" s="177"/>
      <c r="N135" s="177"/>
      <c r="O135" s="177"/>
      <c r="P135" s="177"/>
      <c r="Q135" s="177"/>
      <c r="R135" s="177"/>
      <c r="S135" s="177"/>
      <c r="T135" s="177"/>
      <c r="U135" s="177"/>
      <c r="V135" s="177"/>
      <c r="W135" s="177"/>
      <c r="X135" s="177"/>
      <c r="Y135" s="177"/>
      <c r="Z135" s="177"/>
      <c r="AD135" s="178"/>
    </row>
    <row r="136" spans="1:30" s="171" customFormat="1" ht="10.5" customHeight="1" x14ac:dyDescent="0.2">
      <c r="A136" s="177"/>
      <c r="B136" s="177"/>
      <c r="C136" s="177"/>
      <c r="D136" s="177"/>
      <c r="E136" s="177"/>
      <c r="F136" s="177"/>
      <c r="G136" s="177"/>
      <c r="H136" s="177"/>
      <c r="I136" s="177"/>
      <c r="J136" s="177"/>
      <c r="K136" s="177"/>
      <c r="L136" s="177"/>
      <c r="M136" s="177"/>
      <c r="N136" s="177"/>
      <c r="O136" s="177"/>
      <c r="P136" s="177"/>
      <c r="Q136" s="177"/>
      <c r="R136" s="177"/>
      <c r="S136" s="177"/>
      <c r="T136" s="177"/>
      <c r="U136" s="177"/>
      <c r="V136" s="177"/>
      <c r="W136" s="177"/>
      <c r="X136" s="177"/>
      <c r="Y136" s="177"/>
      <c r="Z136" s="177"/>
      <c r="AD136" s="178"/>
    </row>
    <row r="137" spans="1:30" s="171" customFormat="1" ht="10.5" customHeight="1" x14ac:dyDescent="0.2">
      <c r="A137" s="177"/>
      <c r="B137" s="177"/>
      <c r="C137" s="177"/>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c r="Z137" s="177"/>
      <c r="AD137" s="178"/>
    </row>
    <row r="138" spans="1:30" s="171" customFormat="1" ht="10.5" customHeight="1" x14ac:dyDescent="0.2">
      <c r="A138" s="177"/>
      <c r="B138" s="177"/>
      <c r="C138" s="177"/>
      <c r="D138" s="177"/>
      <c r="E138" s="177"/>
      <c r="F138" s="177"/>
      <c r="G138" s="177"/>
      <c r="H138" s="177"/>
      <c r="I138" s="177"/>
      <c r="J138" s="177"/>
      <c r="K138" s="177"/>
      <c r="L138" s="177"/>
      <c r="M138" s="177"/>
      <c r="N138" s="177"/>
      <c r="O138" s="177"/>
      <c r="P138" s="177"/>
      <c r="Q138" s="177"/>
      <c r="R138" s="177"/>
      <c r="S138" s="177"/>
      <c r="T138" s="177"/>
      <c r="U138" s="177"/>
      <c r="V138" s="177"/>
      <c r="W138" s="177"/>
      <c r="X138" s="177"/>
      <c r="Y138" s="177"/>
      <c r="Z138" s="177"/>
      <c r="AD138" s="178"/>
    </row>
    <row r="139" spans="1:30" s="171" customFormat="1" ht="10.5" customHeight="1" x14ac:dyDescent="0.2">
      <c r="A139" s="177"/>
      <c r="B139" s="177"/>
      <c r="C139" s="177"/>
      <c r="D139" s="177"/>
      <c r="E139" s="177"/>
      <c r="F139" s="177"/>
      <c r="G139" s="177"/>
      <c r="H139" s="177"/>
      <c r="I139" s="177"/>
      <c r="J139" s="177"/>
      <c r="K139" s="177"/>
      <c r="L139" s="177"/>
      <c r="M139" s="177"/>
      <c r="N139" s="177"/>
      <c r="O139" s="177"/>
      <c r="P139" s="177"/>
      <c r="Q139" s="177"/>
      <c r="R139" s="177"/>
      <c r="S139" s="177"/>
      <c r="T139" s="177"/>
      <c r="U139" s="177"/>
      <c r="V139" s="177"/>
      <c r="W139" s="177"/>
      <c r="X139" s="177"/>
      <c r="Y139" s="177"/>
      <c r="Z139" s="177"/>
      <c r="AD139" s="178"/>
    </row>
    <row r="140" spans="1:30" s="171" customFormat="1" ht="10.5" customHeight="1" x14ac:dyDescent="0.2">
      <c r="A140" s="177"/>
      <c r="B140" s="177"/>
      <c r="C140" s="177"/>
      <c r="D140" s="177"/>
      <c r="E140" s="177"/>
      <c r="F140" s="177"/>
      <c r="G140" s="177"/>
      <c r="H140" s="177"/>
      <c r="I140" s="177"/>
      <c r="J140" s="177"/>
      <c r="K140" s="177"/>
      <c r="L140" s="177"/>
      <c r="M140" s="177"/>
      <c r="N140" s="177"/>
      <c r="O140" s="177"/>
      <c r="P140" s="177"/>
      <c r="Q140" s="177"/>
      <c r="R140" s="177"/>
      <c r="S140" s="177"/>
      <c r="T140" s="177"/>
      <c r="U140" s="177"/>
      <c r="V140" s="177"/>
      <c r="W140" s="177"/>
      <c r="X140" s="177"/>
      <c r="Y140" s="177"/>
      <c r="Z140" s="177"/>
      <c r="AD140" s="178"/>
    </row>
    <row r="141" spans="1:30" s="171" customFormat="1" ht="10.5" customHeight="1" x14ac:dyDescent="0.2">
      <c r="A141" s="177"/>
      <c r="B141" s="177"/>
      <c r="C141" s="177"/>
      <c r="D141" s="177"/>
      <c r="E141" s="177"/>
      <c r="F141" s="177"/>
      <c r="G141" s="177"/>
      <c r="H141" s="177"/>
      <c r="I141" s="177"/>
      <c r="J141" s="177"/>
      <c r="K141" s="177"/>
      <c r="L141" s="177"/>
      <c r="M141" s="177"/>
      <c r="N141" s="177"/>
      <c r="O141" s="177"/>
      <c r="P141" s="177"/>
      <c r="Q141" s="177"/>
      <c r="R141" s="177"/>
      <c r="S141" s="177"/>
      <c r="T141" s="177"/>
      <c r="U141" s="177"/>
      <c r="V141" s="177"/>
      <c r="W141" s="177"/>
      <c r="X141" s="177"/>
      <c r="Y141" s="177"/>
      <c r="Z141" s="177"/>
      <c r="AD141" s="178"/>
    </row>
    <row r="142" spans="1:30" s="171" customFormat="1" ht="10.5" customHeight="1" x14ac:dyDescent="0.2">
      <c r="A142" s="177"/>
      <c r="B142" s="177"/>
      <c r="C142" s="177"/>
      <c r="D142" s="177"/>
      <c r="E142" s="177"/>
      <c r="F142" s="177"/>
      <c r="G142" s="177"/>
      <c r="H142" s="177"/>
      <c r="I142" s="177"/>
      <c r="J142" s="177"/>
      <c r="K142" s="177"/>
      <c r="L142" s="177"/>
      <c r="M142" s="177"/>
      <c r="N142" s="177"/>
      <c r="O142" s="177"/>
      <c r="P142" s="177"/>
      <c r="Q142" s="177"/>
      <c r="R142" s="177"/>
      <c r="S142" s="177"/>
      <c r="T142" s="177"/>
      <c r="U142" s="177"/>
      <c r="V142" s="177"/>
      <c r="W142" s="177"/>
      <c r="X142" s="177"/>
      <c r="Y142" s="177"/>
      <c r="Z142" s="177"/>
      <c r="AD142" s="178"/>
    </row>
    <row r="143" spans="1:30" s="171" customFormat="1" ht="10.5" customHeight="1" x14ac:dyDescent="0.2">
      <c r="A143" s="177"/>
      <c r="B143" s="177"/>
      <c r="C143" s="177"/>
      <c r="D143" s="177"/>
      <c r="E143" s="177"/>
      <c r="F143" s="177"/>
      <c r="G143" s="177"/>
      <c r="H143" s="177"/>
      <c r="I143" s="177"/>
      <c r="J143" s="177"/>
      <c r="K143" s="177"/>
      <c r="L143" s="177"/>
      <c r="M143" s="177"/>
      <c r="N143" s="177"/>
      <c r="O143" s="177"/>
      <c r="P143" s="177"/>
      <c r="Q143" s="177"/>
      <c r="R143" s="177"/>
      <c r="S143" s="177"/>
      <c r="T143" s="177"/>
      <c r="U143" s="177"/>
      <c r="V143" s="177"/>
      <c r="W143" s="177"/>
      <c r="X143" s="177"/>
      <c r="Y143" s="177"/>
      <c r="Z143" s="177"/>
      <c r="AD143" s="178"/>
    </row>
    <row r="144" spans="1:30" s="171" customFormat="1" ht="10.5" customHeight="1" x14ac:dyDescent="0.2">
      <c r="A144" s="177"/>
      <c r="B144" s="177"/>
      <c r="C144" s="177"/>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c r="Z144" s="177"/>
      <c r="AD144" s="178"/>
    </row>
    <row r="145" spans="1:30" s="171" customFormat="1" ht="10.5" customHeight="1" x14ac:dyDescent="0.2">
      <c r="A145" s="177"/>
      <c r="B145" s="177"/>
      <c r="C145" s="177"/>
      <c r="D145" s="177"/>
      <c r="E145" s="177"/>
      <c r="F145" s="177"/>
      <c r="G145" s="177"/>
      <c r="H145" s="177"/>
      <c r="I145" s="177"/>
      <c r="J145" s="177"/>
      <c r="K145" s="177"/>
      <c r="L145" s="177"/>
      <c r="M145" s="177"/>
      <c r="N145" s="177"/>
      <c r="O145" s="177"/>
      <c r="P145" s="177"/>
      <c r="Q145" s="177"/>
      <c r="R145" s="177"/>
      <c r="S145" s="177"/>
      <c r="T145" s="177"/>
      <c r="U145" s="177"/>
      <c r="V145" s="177"/>
      <c r="W145" s="177"/>
      <c r="X145" s="177"/>
      <c r="Y145" s="177"/>
      <c r="Z145" s="177"/>
      <c r="AD145" s="178"/>
    </row>
    <row r="146" spans="1:30" s="171" customFormat="1" ht="10.5" customHeight="1" x14ac:dyDescent="0.2">
      <c r="A146" s="177"/>
      <c r="B146" s="177"/>
      <c r="C146" s="177"/>
      <c r="D146" s="177"/>
      <c r="E146" s="177"/>
      <c r="F146" s="177"/>
      <c r="G146" s="177"/>
      <c r="H146" s="177"/>
      <c r="I146" s="177"/>
      <c r="J146" s="177"/>
      <c r="K146" s="177"/>
      <c r="L146" s="177"/>
      <c r="M146" s="177"/>
      <c r="N146" s="177"/>
      <c r="O146" s="177"/>
      <c r="P146" s="177"/>
      <c r="Q146" s="177"/>
      <c r="R146" s="177"/>
      <c r="S146" s="177"/>
      <c r="T146" s="177"/>
      <c r="U146" s="177"/>
      <c r="V146" s="177"/>
      <c r="W146" s="177"/>
      <c r="X146" s="177"/>
      <c r="Y146" s="177"/>
      <c r="Z146" s="177"/>
      <c r="AD146" s="178"/>
    </row>
    <row r="147" spans="1:30" s="171" customFormat="1" ht="10.5" customHeight="1" x14ac:dyDescent="0.2">
      <c r="A147" s="177"/>
      <c r="B147" s="177"/>
      <c r="C147" s="177"/>
      <c r="D147" s="177"/>
      <c r="E147" s="177"/>
      <c r="F147" s="177"/>
      <c r="G147" s="177"/>
      <c r="H147" s="177"/>
      <c r="I147" s="177"/>
      <c r="J147" s="177"/>
      <c r="K147" s="177"/>
      <c r="L147" s="177"/>
      <c r="M147" s="177"/>
      <c r="N147" s="177"/>
      <c r="O147" s="177"/>
      <c r="P147" s="177"/>
      <c r="Q147" s="177"/>
      <c r="R147" s="177"/>
      <c r="S147" s="177"/>
      <c r="T147" s="177"/>
      <c r="U147" s="177"/>
      <c r="V147" s="177"/>
      <c r="W147" s="177"/>
      <c r="X147" s="177"/>
      <c r="Y147" s="177"/>
      <c r="Z147" s="177"/>
      <c r="AD147" s="178"/>
    </row>
    <row r="148" spans="1:30" s="171" customFormat="1" ht="10.5" customHeight="1" x14ac:dyDescent="0.2">
      <c r="A148" s="177"/>
      <c r="B148" s="177"/>
      <c r="C148" s="177"/>
      <c r="D148" s="177"/>
      <c r="E148" s="177"/>
      <c r="F148" s="177"/>
      <c r="G148" s="177"/>
      <c r="H148" s="177"/>
      <c r="I148" s="177"/>
      <c r="J148" s="177"/>
      <c r="K148" s="177"/>
      <c r="L148" s="177"/>
      <c r="M148" s="177"/>
      <c r="N148" s="177"/>
      <c r="O148" s="177"/>
      <c r="P148" s="177"/>
      <c r="Q148" s="177"/>
      <c r="R148" s="177"/>
      <c r="S148" s="177"/>
      <c r="T148" s="177"/>
      <c r="U148" s="177"/>
      <c r="V148" s="177"/>
      <c r="W148" s="177"/>
      <c r="X148" s="177"/>
      <c r="Y148" s="177"/>
      <c r="Z148" s="177"/>
      <c r="AD148" s="178"/>
    </row>
    <row r="149" spans="1:30" s="171" customFormat="1" ht="10.5" customHeight="1" x14ac:dyDescent="0.2">
      <c r="A149" s="177"/>
      <c r="B149" s="177"/>
      <c r="C149" s="177"/>
      <c r="D149" s="177"/>
      <c r="E149" s="177"/>
      <c r="F149" s="177"/>
      <c r="G149" s="177"/>
      <c r="H149" s="177"/>
      <c r="I149" s="177"/>
      <c r="J149" s="177"/>
      <c r="K149" s="177"/>
      <c r="L149" s="177"/>
      <c r="M149" s="177"/>
      <c r="N149" s="177"/>
      <c r="O149" s="177"/>
      <c r="P149" s="177"/>
      <c r="Q149" s="177"/>
      <c r="R149" s="177"/>
      <c r="S149" s="177"/>
      <c r="T149" s="177"/>
      <c r="U149" s="177"/>
      <c r="V149" s="177"/>
      <c r="W149" s="177"/>
      <c r="X149" s="177"/>
      <c r="Y149" s="177"/>
      <c r="Z149" s="177"/>
      <c r="AD149" s="178"/>
    </row>
    <row r="150" spans="1:30" s="171" customFormat="1" ht="10.5" customHeight="1" x14ac:dyDescent="0.2">
      <c r="A150" s="177"/>
      <c r="B150" s="177"/>
      <c r="C150" s="177"/>
      <c r="D150" s="177"/>
      <c r="E150" s="177"/>
      <c r="F150" s="177"/>
      <c r="G150" s="177"/>
      <c r="H150" s="177"/>
      <c r="I150" s="177"/>
      <c r="J150" s="177"/>
      <c r="K150" s="177"/>
      <c r="L150" s="177"/>
      <c r="M150" s="177"/>
      <c r="N150" s="177"/>
      <c r="O150" s="177"/>
      <c r="P150" s="177"/>
      <c r="Q150" s="177"/>
      <c r="R150" s="177"/>
      <c r="S150" s="177"/>
      <c r="T150" s="177"/>
      <c r="U150" s="177"/>
      <c r="V150" s="177"/>
      <c r="W150" s="177"/>
      <c r="X150" s="177"/>
      <c r="Y150" s="177"/>
      <c r="Z150" s="177"/>
      <c r="AD150" s="178"/>
    </row>
    <row r="151" spans="1:30" s="171" customFormat="1" ht="10.5" customHeight="1" x14ac:dyDescent="0.2">
      <c r="A151" s="177"/>
      <c r="B151" s="177"/>
      <c r="C151" s="177"/>
      <c r="D151" s="177"/>
      <c r="E151" s="177"/>
      <c r="F151" s="177"/>
      <c r="G151" s="177"/>
      <c r="H151" s="177"/>
      <c r="I151" s="177"/>
      <c r="J151" s="177"/>
      <c r="K151" s="177"/>
      <c r="L151" s="177"/>
      <c r="M151" s="177"/>
      <c r="N151" s="177"/>
      <c r="O151" s="177"/>
      <c r="P151" s="177"/>
      <c r="Q151" s="177"/>
      <c r="R151" s="177"/>
      <c r="S151" s="177"/>
      <c r="T151" s="177"/>
      <c r="U151" s="177"/>
      <c r="V151" s="177"/>
      <c r="W151" s="177"/>
      <c r="X151" s="177"/>
      <c r="Y151" s="177"/>
      <c r="Z151" s="177"/>
      <c r="AD151" s="178"/>
    </row>
    <row r="152" spans="1:30" s="171" customFormat="1" ht="10.5" customHeight="1" x14ac:dyDescent="0.2">
      <c r="A152" s="177"/>
      <c r="B152" s="177"/>
      <c r="C152" s="177"/>
      <c r="D152" s="177"/>
      <c r="E152" s="177"/>
      <c r="F152" s="177"/>
      <c r="G152" s="177"/>
      <c r="H152" s="177"/>
      <c r="I152" s="177"/>
      <c r="J152" s="177"/>
      <c r="K152" s="177"/>
      <c r="L152" s="177"/>
      <c r="M152" s="177"/>
      <c r="N152" s="177"/>
      <c r="O152" s="177"/>
      <c r="P152" s="177"/>
      <c r="Q152" s="177"/>
      <c r="R152" s="177"/>
      <c r="S152" s="177"/>
      <c r="T152" s="177"/>
      <c r="U152" s="177"/>
      <c r="V152" s="177"/>
      <c r="W152" s="177"/>
      <c r="X152" s="177"/>
      <c r="Y152" s="177"/>
      <c r="Z152" s="177"/>
      <c r="AD152" s="178"/>
    </row>
    <row r="153" spans="1:30" s="171" customFormat="1" ht="10.5" customHeight="1" x14ac:dyDescent="0.2">
      <c r="A153" s="177"/>
      <c r="B153" s="177"/>
      <c r="C153" s="177"/>
      <c r="D153" s="177"/>
      <c r="E153" s="177"/>
      <c r="F153" s="177"/>
      <c r="G153" s="177"/>
      <c r="H153" s="177"/>
      <c r="I153" s="177"/>
      <c r="J153" s="177"/>
      <c r="K153" s="177"/>
      <c r="L153" s="177"/>
      <c r="M153" s="177"/>
      <c r="N153" s="177"/>
      <c r="O153" s="177"/>
      <c r="P153" s="177"/>
      <c r="Q153" s="177"/>
      <c r="R153" s="177"/>
      <c r="S153" s="177"/>
      <c r="T153" s="177"/>
      <c r="U153" s="177"/>
      <c r="V153" s="177"/>
      <c r="W153" s="177"/>
      <c r="X153" s="177"/>
      <c r="Y153" s="177"/>
      <c r="Z153" s="177"/>
      <c r="AD153" s="178"/>
    </row>
    <row r="154" spans="1:30" s="171" customFormat="1" ht="10.5" customHeight="1" x14ac:dyDescent="0.2">
      <c r="A154" s="177"/>
      <c r="B154" s="177"/>
      <c r="C154" s="177"/>
      <c r="D154" s="177"/>
      <c r="E154" s="177"/>
      <c r="F154" s="177"/>
      <c r="G154" s="177"/>
      <c r="H154" s="177"/>
      <c r="I154" s="177"/>
      <c r="J154" s="177"/>
      <c r="K154" s="177"/>
      <c r="L154" s="177"/>
      <c r="M154" s="177"/>
      <c r="N154" s="177"/>
      <c r="O154" s="177"/>
      <c r="P154" s="177"/>
      <c r="Q154" s="177"/>
      <c r="R154" s="177"/>
      <c r="S154" s="177"/>
      <c r="T154" s="177"/>
      <c r="U154" s="177"/>
      <c r="V154" s="177"/>
      <c r="W154" s="177"/>
      <c r="X154" s="177"/>
      <c r="Y154" s="177"/>
      <c r="Z154" s="177"/>
      <c r="AD154" s="178"/>
    </row>
    <row r="155" spans="1:30" s="171" customFormat="1" ht="10.5" customHeight="1" x14ac:dyDescent="0.2">
      <c r="A155" s="177"/>
      <c r="B155" s="177"/>
      <c r="C155" s="177"/>
      <c r="D155" s="177"/>
      <c r="E155" s="177"/>
      <c r="F155" s="177"/>
      <c r="G155" s="177"/>
      <c r="H155" s="177"/>
      <c r="I155" s="177"/>
      <c r="J155" s="177"/>
      <c r="K155" s="177"/>
      <c r="L155" s="177"/>
      <c r="M155" s="177"/>
      <c r="N155" s="177"/>
      <c r="O155" s="177"/>
      <c r="P155" s="177"/>
      <c r="Q155" s="177"/>
      <c r="R155" s="177"/>
      <c r="S155" s="177"/>
      <c r="T155" s="177"/>
      <c r="U155" s="177"/>
      <c r="V155" s="177"/>
      <c r="W155" s="177"/>
      <c r="X155" s="177"/>
      <c r="Y155" s="177"/>
      <c r="Z155" s="177"/>
      <c r="AD155" s="178"/>
    </row>
    <row r="156" spans="1:30" s="171" customFormat="1" ht="10.5" customHeight="1" x14ac:dyDescent="0.2">
      <c r="A156" s="177"/>
      <c r="B156" s="177"/>
      <c r="C156" s="177"/>
      <c r="D156" s="177"/>
      <c r="E156" s="177"/>
      <c r="F156" s="177"/>
      <c r="G156" s="177"/>
      <c r="H156" s="177"/>
      <c r="I156" s="177"/>
      <c r="J156" s="177"/>
      <c r="K156" s="177"/>
      <c r="L156" s="177"/>
      <c r="M156" s="177"/>
      <c r="N156" s="177"/>
      <c r="O156" s="177"/>
      <c r="P156" s="177"/>
      <c r="Q156" s="177"/>
      <c r="R156" s="177"/>
      <c r="S156" s="177"/>
      <c r="T156" s="177"/>
      <c r="U156" s="177"/>
      <c r="V156" s="177"/>
      <c r="W156" s="177"/>
      <c r="X156" s="177"/>
      <c r="Y156" s="177"/>
      <c r="Z156" s="177"/>
      <c r="AD156" s="178"/>
    </row>
    <row r="157" spans="1:30" s="171" customFormat="1" ht="10.5" customHeight="1" x14ac:dyDescent="0.2">
      <c r="A157" s="177"/>
      <c r="B157" s="177"/>
      <c r="C157" s="177"/>
      <c r="D157" s="177"/>
      <c r="E157" s="177"/>
      <c r="F157" s="177"/>
      <c r="G157" s="177"/>
      <c r="H157" s="177"/>
      <c r="I157" s="177"/>
      <c r="J157" s="177"/>
      <c r="K157" s="177"/>
      <c r="L157" s="177"/>
      <c r="M157" s="177"/>
      <c r="N157" s="177"/>
      <c r="O157" s="177"/>
      <c r="P157" s="177"/>
      <c r="Q157" s="177"/>
      <c r="R157" s="177"/>
      <c r="S157" s="177"/>
      <c r="T157" s="177"/>
      <c r="U157" s="177"/>
      <c r="V157" s="177"/>
      <c r="W157" s="177"/>
      <c r="X157" s="177"/>
      <c r="Y157" s="177"/>
      <c r="Z157" s="177"/>
      <c r="AD157" s="178"/>
    </row>
    <row r="158" spans="1:30" s="171" customFormat="1" ht="10.5" customHeight="1" x14ac:dyDescent="0.2">
      <c r="A158" s="177"/>
      <c r="B158" s="177"/>
      <c r="C158" s="177"/>
      <c r="D158" s="177"/>
      <c r="E158" s="177"/>
      <c r="F158" s="177"/>
      <c r="G158" s="177"/>
      <c r="H158" s="177"/>
      <c r="I158" s="177"/>
      <c r="J158" s="177"/>
      <c r="K158" s="177"/>
      <c r="L158" s="177"/>
      <c r="M158" s="177"/>
      <c r="N158" s="177"/>
      <c r="O158" s="177"/>
      <c r="P158" s="177"/>
      <c r="Q158" s="177"/>
      <c r="R158" s="177"/>
      <c r="S158" s="177"/>
      <c r="T158" s="177"/>
      <c r="U158" s="177"/>
      <c r="V158" s="177"/>
      <c r="W158" s="177"/>
      <c r="X158" s="177"/>
      <c r="Y158" s="177"/>
      <c r="Z158" s="177"/>
      <c r="AD158" s="178"/>
    </row>
    <row r="159" spans="1:30" s="171" customFormat="1" ht="10.5" customHeight="1" x14ac:dyDescent="0.2">
      <c r="A159" s="177"/>
      <c r="B159" s="177"/>
      <c r="C159" s="177"/>
      <c r="D159" s="177"/>
      <c r="E159" s="177"/>
      <c r="F159" s="177"/>
      <c r="G159" s="177"/>
      <c r="H159" s="177"/>
      <c r="I159" s="177"/>
      <c r="J159" s="177"/>
      <c r="K159" s="177"/>
      <c r="L159" s="177"/>
      <c r="M159" s="177"/>
      <c r="N159" s="177"/>
      <c r="O159" s="177"/>
      <c r="P159" s="177"/>
      <c r="Q159" s="177"/>
      <c r="R159" s="177"/>
      <c r="S159" s="177"/>
      <c r="T159" s="177"/>
      <c r="U159" s="177"/>
      <c r="V159" s="177"/>
      <c r="W159" s="177"/>
      <c r="X159" s="177"/>
      <c r="Y159" s="177"/>
      <c r="Z159" s="177"/>
      <c r="AD159" s="178"/>
    </row>
    <row r="160" spans="1:30" s="171" customFormat="1" ht="10.5" customHeight="1" x14ac:dyDescent="0.2">
      <c r="A160" s="177"/>
      <c r="B160" s="177"/>
      <c r="C160" s="177"/>
      <c r="D160" s="177"/>
      <c r="E160" s="177"/>
      <c r="F160" s="177"/>
      <c r="G160" s="177"/>
      <c r="H160" s="177"/>
      <c r="I160" s="177"/>
      <c r="J160" s="177"/>
      <c r="K160" s="177"/>
      <c r="L160" s="177"/>
      <c r="M160" s="177"/>
      <c r="N160" s="177"/>
      <c r="O160" s="177"/>
      <c r="P160" s="177"/>
      <c r="Q160" s="177"/>
      <c r="R160" s="177"/>
      <c r="S160" s="177"/>
      <c r="T160" s="177"/>
      <c r="U160" s="177"/>
      <c r="V160" s="177"/>
      <c r="W160" s="177"/>
      <c r="X160" s="177"/>
      <c r="Y160" s="177"/>
      <c r="Z160" s="177"/>
      <c r="AD160" s="178"/>
    </row>
    <row r="161" spans="1:30" s="171" customFormat="1" ht="10.5" customHeight="1" x14ac:dyDescent="0.2">
      <c r="A161" s="177"/>
      <c r="B161" s="177"/>
      <c r="C161" s="177"/>
      <c r="D161" s="177"/>
      <c r="E161" s="177"/>
      <c r="F161" s="177"/>
      <c r="G161" s="177"/>
      <c r="H161" s="177"/>
      <c r="I161" s="177"/>
      <c r="J161" s="177"/>
      <c r="K161" s="177"/>
      <c r="L161" s="177"/>
      <c r="M161" s="177"/>
      <c r="N161" s="177"/>
      <c r="O161" s="177"/>
      <c r="P161" s="177"/>
      <c r="Q161" s="177"/>
      <c r="R161" s="177"/>
      <c r="S161" s="177"/>
      <c r="T161" s="177"/>
      <c r="U161" s="177"/>
      <c r="V161" s="177"/>
      <c r="W161" s="177"/>
      <c r="X161" s="177"/>
      <c r="Y161" s="177"/>
      <c r="Z161" s="177"/>
      <c r="AD161" s="178"/>
    </row>
    <row r="162" spans="1:30" s="171" customFormat="1" ht="10.5" customHeight="1" x14ac:dyDescent="0.2">
      <c r="A162" s="177"/>
      <c r="B162" s="177"/>
      <c r="C162" s="177"/>
      <c r="D162" s="177"/>
      <c r="E162" s="177"/>
      <c r="F162" s="177"/>
      <c r="G162" s="177"/>
      <c r="H162" s="177"/>
      <c r="I162" s="177"/>
      <c r="J162" s="177"/>
      <c r="K162" s="177"/>
      <c r="L162" s="177"/>
      <c r="M162" s="177"/>
      <c r="N162" s="177"/>
      <c r="O162" s="177"/>
      <c r="P162" s="177"/>
      <c r="Q162" s="177"/>
      <c r="R162" s="177"/>
      <c r="S162" s="177"/>
      <c r="T162" s="177"/>
      <c r="U162" s="177"/>
      <c r="V162" s="177"/>
      <c r="W162" s="177"/>
      <c r="X162" s="177"/>
      <c r="Y162" s="177"/>
      <c r="Z162" s="177"/>
      <c r="AD162" s="178"/>
    </row>
    <row r="163" spans="1:30" s="171" customFormat="1" ht="10.5" customHeight="1" x14ac:dyDescent="0.2">
      <c r="A163" s="177"/>
      <c r="B163" s="177"/>
      <c r="C163" s="177"/>
      <c r="D163" s="177"/>
      <c r="E163" s="177"/>
      <c r="F163" s="177"/>
      <c r="G163" s="177"/>
      <c r="H163" s="177"/>
      <c r="I163" s="177"/>
      <c r="J163" s="177"/>
      <c r="K163" s="177"/>
      <c r="L163" s="177"/>
      <c r="M163" s="177"/>
      <c r="N163" s="177"/>
      <c r="O163" s="177"/>
      <c r="P163" s="177"/>
      <c r="Q163" s="177"/>
      <c r="R163" s="177"/>
      <c r="S163" s="177"/>
      <c r="T163" s="177"/>
      <c r="U163" s="177"/>
      <c r="V163" s="177"/>
      <c r="W163" s="177"/>
      <c r="X163" s="177"/>
      <c r="Y163" s="177"/>
      <c r="Z163" s="177"/>
      <c r="AD163" s="178"/>
    </row>
    <row r="164" spans="1:30" s="171" customFormat="1" ht="10.5" customHeight="1" x14ac:dyDescent="0.2">
      <c r="A164" s="177"/>
      <c r="B164" s="177"/>
      <c r="C164" s="177"/>
      <c r="D164" s="177"/>
      <c r="E164" s="177"/>
      <c r="F164" s="177"/>
      <c r="G164" s="177"/>
      <c r="H164" s="177"/>
      <c r="I164" s="177"/>
      <c r="J164" s="177"/>
      <c r="K164" s="177"/>
      <c r="L164" s="177"/>
      <c r="M164" s="177"/>
      <c r="N164" s="177"/>
      <c r="O164" s="177"/>
      <c r="P164" s="177"/>
      <c r="Q164" s="177"/>
      <c r="R164" s="177"/>
      <c r="S164" s="177"/>
      <c r="T164" s="177"/>
      <c r="U164" s="177"/>
      <c r="V164" s="177"/>
      <c r="W164" s="177"/>
      <c r="X164" s="177"/>
      <c r="Y164" s="177"/>
      <c r="Z164" s="177"/>
      <c r="AD164" s="178"/>
    </row>
    <row r="165" spans="1:30" s="171" customFormat="1" ht="10.5" customHeight="1" x14ac:dyDescent="0.2">
      <c r="A165" s="177"/>
      <c r="B165" s="177"/>
      <c r="C165" s="177"/>
      <c r="D165" s="177"/>
      <c r="E165" s="177"/>
      <c r="F165" s="177"/>
      <c r="G165" s="177"/>
      <c r="H165" s="177"/>
      <c r="I165" s="177"/>
      <c r="J165" s="177"/>
      <c r="K165" s="177"/>
      <c r="L165" s="177"/>
      <c r="M165" s="177"/>
      <c r="N165" s="177"/>
      <c r="O165" s="177"/>
      <c r="P165" s="177"/>
      <c r="Q165" s="177"/>
      <c r="R165" s="177"/>
      <c r="S165" s="177"/>
      <c r="T165" s="177"/>
      <c r="U165" s="177"/>
      <c r="V165" s="177"/>
      <c r="W165" s="177"/>
      <c r="X165" s="177"/>
      <c r="Y165" s="177"/>
      <c r="Z165" s="177"/>
      <c r="AD165" s="178"/>
    </row>
    <row r="166" spans="1:30" s="171" customFormat="1" ht="10.5" customHeight="1" x14ac:dyDescent="0.2">
      <c r="A166" s="177"/>
      <c r="B166" s="177"/>
      <c r="C166" s="177"/>
      <c r="D166" s="177"/>
      <c r="E166" s="177"/>
      <c r="F166" s="177"/>
      <c r="G166" s="177"/>
      <c r="H166" s="177"/>
      <c r="I166" s="177"/>
      <c r="J166" s="177"/>
      <c r="K166" s="177"/>
      <c r="L166" s="177"/>
      <c r="M166" s="177"/>
      <c r="N166" s="177"/>
      <c r="O166" s="177"/>
      <c r="P166" s="177"/>
      <c r="Q166" s="177"/>
      <c r="R166" s="177"/>
      <c r="S166" s="177"/>
      <c r="T166" s="177"/>
      <c r="U166" s="177"/>
      <c r="V166" s="177"/>
      <c r="W166" s="177"/>
      <c r="X166" s="177"/>
      <c r="Y166" s="177"/>
      <c r="Z166" s="177"/>
      <c r="AD166" s="178"/>
    </row>
    <row r="167" spans="1:30" s="171" customFormat="1" ht="10.5" customHeight="1" x14ac:dyDescent="0.2">
      <c r="A167" s="177"/>
      <c r="B167" s="177"/>
      <c r="C167" s="177"/>
      <c r="D167" s="177"/>
      <c r="E167" s="177"/>
      <c r="F167" s="177"/>
      <c r="G167" s="177"/>
      <c r="H167" s="177"/>
      <c r="I167" s="177"/>
      <c r="J167" s="177"/>
      <c r="K167" s="177"/>
      <c r="L167" s="177"/>
      <c r="M167" s="177"/>
      <c r="N167" s="177"/>
      <c r="O167" s="177"/>
      <c r="P167" s="177"/>
      <c r="Q167" s="177"/>
      <c r="R167" s="177"/>
      <c r="S167" s="177"/>
      <c r="T167" s="177"/>
      <c r="U167" s="177"/>
      <c r="V167" s="177"/>
      <c r="W167" s="177"/>
      <c r="X167" s="177"/>
      <c r="Y167" s="177"/>
      <c r="Z167" s="177"/>
      <c r="AD167" s="178"/>
    </row>
    <row r="168" spans="1:30" s="171" customFormat="1" ht="10.5" customHeight="1" x14ac:dyDescent="0.2">
      <c r="A168" s="177"/>
      <c r="B168" s="177"/>
      <c r="C168" s="177"/>
      <c r="D168" s="177"/>
      <c r="E168" s="177"/>
      <c r="F168" s="177"/>
      <c r="G168" s="177"/>
      <c r="H168" s="177"/>
      <c r="I168" s="177"/>
      <c r="J168" s="177"/>
      <c r="K168" s="177"/>
      <c r="L168" s="177"/>
      <c r="M168" s="177"/>
      <c r="N168" s="177"/>
      <c r="O168" s="177"/>
      <c r="P168" s="177"/>
      <c r="Q168" s="177"/>
      <c r="R168" s="177"/>
      <c r="S168" s="177"/>
      <c r="T168" s="177"/>
      <c r="U168" s="177"/>
      <c r="V168" s="177"/>
      <c r="W168" s="177"/>
      <c r="X168" s="177"/>
      <c r="Y168" s="177"/>
      <c r="Z168" s="177"/>
      <c r="AD168" s="178"/>
    </row>
    <row r="169" spans="1:30" s="171" customFormat="1" ht="10.5" customHeight="1" x14ac:dyDescent="0.2">
      <c r="A169" s="177"/>
      <c r="B169" s="177"/>
      <c r="C169" s="177"/>
      <c r="D169" s="177"/>
      <c r="E169" s="177"/>
      <c r="F169" s="177"/>
      <c r="G169" s="177"/>
      <c r="H169" s="177"/>
      <c r="I169" s="177"/>
      <c r="J169" s="177"/>
      <c r="K169" s="177"/>
      <c r="L169" s="177"/>
      <c r="M169" s="177"/>
      <c r="N169" s="177"/>
      <c r="O169" s="177"/>
      <c r="P169" s="177"/>
      <c r="Q169" s="177"/>
      <c r="R169" s="177"/>
      <c r="S169" s="177"/>
      <c r="T169" s="177"/>
      <c r="U169" s="177"/>
      <c r="V169" s="177"/>
      <c r="W169" s="177"/>
      <c r="X169" s="177"/>
      <c r="Y169" s="177"/>
      <c r="Z169" s="177"/>
      <c r="AD169" s="178"/>
    </row>
    <row r="170" spans="1:30" s="171" customFormat="1" ht="10.5" customHeight="1" x14ac:dyDescent="0.2">
      <c r="A170" s="177"/>
      <c r="B170" s="177"/>
      <c r="C170" s="177"/>
      <c r="D170" s="177"/>
      <c r="E170" s="177"/>
      <c r="F170" s="177"/>
      <c r="G170" s="177"/>
      <c r="H170" s="177"/>
      <c r="I170" s="177"/>
      <c r="J170" s="177"/>
      <c r="K170" s="177"/>
      <c r="L170" s="177"/>
      <c r="M170" s="177"/>
      <c r="N170" s="177"/>
      <c r="O170" s="177"/>
      <c r="P170" s="177"/>
      <c r="Q170" s="177"/>
      <c r="R170" s="177"/>
      <c r="S170" s="177"/>
      <c r="T170" s="177"/>
      <c r="U170" s="177"/>
      <c r="V170" s="177"/>
      <c r="W170" s="177"/>
      <c r="X170" s="177"/>
      <c r="Y170" s="177"/>
      <c r="Z170" s="177"/>
      <c r="AD170" s="178"/>
    </row>
    <row r="171" spans="1:30" s="171" customFormat="1" ht="10.5" customHeight="1" x14ac:dyDescent="0.2">
      <c r="A171" s="177"/>
      <c r="B171" s="177"/>
      <c r="C171" s="177"/>
      <c r="D171" s="177"/>
      <c r="E171" s="177"/>
      <c r="F171" s="177"/>
      <c r="G171" s="177"/>
      <c r="H171" s="177"/>
      <c r="I171" s="177"/>
      <c r="J171" s="177"/>
      <c r="K171" s="177"/>
      <c r="L171" s="177"/>
      <c r="M171" s="177"/>
      <c r="N171" s="177"/>
      <c r="O171" s="177"/>
      <c r="P171" s="177"/>
      <c r="Q171" s="177"/>
      <c r="R171" s="177"/>
      <c r="S171" s="177"/>
      <c r="T171" s="177"/>
      <c r="U171" s="177"/>
      <c r="V171" s="177"/>
      <c r="W171" s="177"/>
      <c r="X171" s="177"/>
      <c r="Y171" s="177"/>
      <c r="Z171" s="177"/>
      <c r="AD171" s="178"/>
    </row>
    <row r="172" spans="1:30" s="171" customFormat="1" ht="10.5" customHeight="1" x14ac:dyDescent="0.2">
      <c r="A172" s="177"/>
      <c r="B172" s="177"/>
      <c r="C172" s="177"/>
      <c r="D172" s="177"/>
      <c r="E172" s="177"/>
      <c r="F172" s="177"/>
      <c r="G172" s="177"/>
      <c r="H172" s="177"/>
      <c r="I172" s="177"/>
      <c r="J172" s="177"/>
      <c r="K172" s="177"/>
      <c r="L172" s="177"/>
      <c r="M172" s="177"/>
      <c r="N172" s="177"/>
      <c r="O172" s="177"/>
      <c r="P172" s="177"/>
      <c r="Q172" s="177"/>
      <c r="R172" s="177"/>
      <c r="S172" s="177"/>
      <c r="T172" s="177"/>
      <c r="U172" s="177"/>
      <c r="V172" s="177"/>
      <c r="W172" s="177"/>
      <c r="X172" s="177"/>
      <c r="Y172" s="177"/>
      <c r="Z172" s="177"/>
      <c r="AD172" s="178"/>
    </row>
    <row r="173" spans="1:30" s="171" customFormat="1" ht="10.5" customHeight="1" x14ac:dyDescent="0.2">
      <c r="A173" s="177"/>
      <c r="B173" s="177"/>
      <c r="C173" s="177"/>
      <c r="D173" s="177"/>
      <c r="E173" s="177"/>
      <c r="F173" s="177"/>
      <c r="G173" s="177"/>
      <c r="H173" s="177"/>
      <c r="I173" s="177"/>
      <c r="J173" s="177"/>
      <c r="K173" s="177"/>
      <c r="L173" s="177"/>
      <c r="M173" s="177"/>
      <c r="N173" s="177"/>
      <c r="O173" s="177"/>
      <c r="P173" s="177"/>
      <c r="Q173" s="177"/>
      <c r="R173" s="177"/>
      <c r="S173" s="177"/>
      <c r="T173" s="177"/>
      <c r="U173" s="177"/>
      <c r="V173" s="177"/>
      <c r="W173" s="177"/>
      <c r="X173" s="177"/>
      <c r="Y173" s="177"/>
      <c r="Z173" s="177"/>
      <c r="AD173" s="178"/>
    </row>
    <row r="174" spans="1:30" s="171" customFormat="1" ht="10.5" customHeight="1" x14ac:dyDescent="0.2">
      <c r="A174" s="177"/>
      <c r="B174" s="177"/>
      <c r="C174" s="177"/>
      <c r="D174" s="177"/>
      <c r="E174" s="177"/>
      <c r="F174" s="177"/>
      <c r="G174" s="177"/>
      <c r="H174" s="177"/>
      <c r="I174" s="177"/>
      <c r="J174" s="177"/>
      <c r="K174" s="177"/>
      <c r="L174" s="177"/>
      <c r="M174" s="177"/>
      <c r="N174" s="177"/>
      <c r="O174" s="177"/>
      <c r="P174" s="177"/>
      <c r="Q174" s="177"/>
      <c r="R174" s="177"/>
      <c r="S174" s="177"/>
      <c r="T174" s="177"/>
      <c r="U174" s="177"/>
      <c r="V174" s="177"/>
      <c r="W174" s="177"/>
      <c r="X174" s="177"/>
      <c r="Y174" s="177"/>
      <c r="Z174" s="177"/>
      <c r="AD174" s="178"/>
    </row>
    <row r="175" spans="1:30" s="171" customFormat="1" ht="10.5" customHeight="1" x14ac:dyDescent="0.2">
      <c r="A175" s="177"/>
      <c r="B175" s="177"/>
      <c r="C175" s="177"/>
      <c r="D175" s="177"/>
      <c r="E175" s="177"/>
      <c r="F175" s="177"/>
      <c r="G175" s="177"/>
      <c r="H175" s="177"/>
      <c r="I175" s="177"/>
      <c r="J175" s="177"/>
      <c r="K175" s="177"/>
      <c r="L175" s="177"/>
      <c r="M175" s="177"/>
      <c r="N175" s="177"/>
      <c r="O175" s="177"/>
      <c r="P175" s="177"/>
      <c r="Q175" s="177"/>
      <c r="R175" s="177"/>
      <c r="S175" s="177"/>
      <c r="T175" s="177"/>
      <c r="U175" s="177"/>
      <c r="V175" s="177"/>
      <c r="W175" s="177"/>
      <c r="X175" s="177"/>
      <c r="Y175" s="177"/>
      <c r="Z175" s="177"/>
      <c r="AD175" s="178"/>
    </row>
    <row r="176" spans="1:30" s="171" customFormat="1" ht="10.5" customHeight="1" x14ac:dyDescent="0.2">
      <c r="A176" s="177"/>
      <c r="B176" s="177"/>
      <c r="C176" s="177"/>
      <c r="D176" s="177"/>
      <c r="E176" s="177"/>
      <c r="F176" s="177"/>
      <c r="G176" s="177"/>
      <c r="H176" s="177"/>
      <c r="I176" s="177"/>
      <c r="J176" s="177"/>
      <c r="K176" s="177"/>
      <c r="L176" s="177"/>
      <c r="M176" s="177"/>
      <c r="N176" s="177"/>
      <c r="O176" s="177"/>
      <c r="P176" s="177"/>
      <c r="Q176" s="177"/>
      <c r="R176" s="177"/>
      <c r="S176" s="177"/>
      <c r="T176" s="177"/>
      <c r="U176" s="177"/>
      <c r="V176" s="177"/>
      <c r="W176" s="177"/>
      <c r="X176" s="177"/>
      <c r="Y176" s="177"/>
      <c r="Z176" s="177"/>
      <c r="AD176" s="178"/>
    </row>
    <row r="177" spans="1:30" s="171" customFormat="1" ht="10.5" customHeight="1" x14ac:dyDescent="0.2">
      <c r="A177" s="177"/>
      <c r="B177" s="177"/>
      <c r="C177" s="177"/>
      <c r="D177" s="177"/>
      <c r="E177" s="177"/>
      <c r="F177" s="177"/>
      <c r="G177" s="177"/>
      <c r="H177" s="177"/>
      <c r="I177" s="177"/>
      <c r="J177" s="177"/>
      <c r="K177" s="177"/>
      <c r="L177" s="177"/>
      <c r="M177" s="177"/>
      <c r="N177" s="177"/>
      <c r="O177" s="177"/>
      <c r="P177" s="177"/>
      <c r="Q177" s="177"/>
      <c r="R177" s="177"/>
      <c r="S177" s="177"/>
      <c r="T177" s="177"/>
      <c r="U177" s="177"/>
      <c r="V177" s="177"/>
      <c r="W177" s="177"/>
      <c r="X177" s="177"/>
      <c r="Y177" s="177"/>
      <c r="Z177" s="177"/>
      <c r="AD177" s="178"/>
    </row>
    <row r="178" spans="1:30" s="171" customFormat="1" ht="10.5" customHeight="1" x14ac:dyDescent="0.2">
      <c r="A178" s="177"/>
      <c r="B178" s="177"/>
      <c r="C178" s="177"/>
      <c r="D178" s="177"/>
      <c r="E178" s="177"/>
      <c r="F178" s="177"/>
      <c r="G178" s="177"/>
      <c r="H178" s="177"/>
      <c r="I178" s="177"/>
      <c r="J178" s="177"/>
      <c r="K178" s="177"/>
      <c r="L178" s="177"/>
      <c r="M178" s="177"/>
      <c r="N178" s="177"/>
      <c r="O178" s="177"/>
      <c r="P178" s="177"/>
      <c r="Q178" s="177"/>
      <c r="R178" s="177"/>
      <c r="S178" s="177"/>
      <c r="T178" s="177"/>
      <c r="U178" s="177"/>
      <c r="V178" s="177"/>
      <c r="W178" s="177"/>
      <c r="X178" s="177"/>
      <c r="Y178" s="177"/>
      <c r="Z178" s="177"/>
      <c r="AD178" s="178"/>
    </row>
    <row r="179" spans="1:30" s="171" customFormat="1" ht="10.5" customHeight="1" x14ac:dyDescent="0.2">
      <c r="A179" s="177"/>
      <c r="B179" s="177"/>
      <c r="C179" s="177"/>
      <c r="D179" s="177"/>
      <c r="E179" s="177"/>
      <c r="F179" s="177"/>
      <c r="G179" s="177"/>
      <c r="H179" s="177"/>
      <c r="I179" s="177"/>
      <c r="J179" s="177"/>
      <c r="K179" s="177"/>
      <c r="L179" s="177"/>
      <c r="M179" s="177"/>
      <c r="N179" s="177"/>
      <c r="O179" s="177"/>
      <c r="P179" s="177"/>
      <c r="Q179" s="177"/>
      <c r="R179" s="177"/>
      <c r="S179" s="177"/>
      <c r="T179" s="177"/>
      <c r="U179" s="177"/>
      <c r="V179" s="177"/>
      <c r="W179" s="177"/>
      <c r="X179" s="177"/>
      <c r="Y179" s="177"/>
      <c r="Z179" s="177"/>
      <c r="AD179" s="178"/>
    </row>
    <row r="180" spans="1:30" s="171" customFormat="1" ht="10.5" customHeight="1" x14ac:dyDescent="0.2">
      <c r="A180" s="177"/>
      <c r="B180" s="177"/>
      <c r="C180" s="177"/>
      <c r="D180" s="177"/>
      <c r="E180" s="177"/>
      <c r="F180" s="177"/>
      <c r="G180" s="177"/>
      <c r="H180" s="177"/>
      <c r="I180" s="177"/>
      <c r="J180" s="177"/>
      <c r="K180" s="177"/>
      <c r="L180" s="177"/>
      <c r="M180" s="177"/>
      <c r="N180" s="177"/>
      <c r="O180" s="177"/>
      <c r="P180" s="177"/>
      <c r="Q180" s="177"/>
      <c r="R180" s="177"/>
      <c r="S180" s="177"/>
      <c r="T180" s="177"/>
      <c r="U180" s="177"/>
      <c r="V180" s="177"/>
      <c r="W180" s="177"/>
      <c r="X180" s="177"/>
      <c r="Y180" s="177"/>
      <c r="Z180" s="177"/>
      <c r="AD180" s="178"/>
    </row>
    <row r="181" spans="1:30" s="171" customFormat="1" ht="10.5" customHeight="1" x14ac:dyDescent="0.2">
      <c r="A181" s="177"/>
      <c r="B181" s="177"/>
      <c r="C181" s="177"/>
      <c r="D181" s="177"/>
      <c r="E181" s="177"/>
      <c r="F181" s="177"/>
      <c r="G181" s="177"/>
      <c r="H181" s="177"/>
      <c r="I181" s="177"/>
      <c r="J181" s="177"/>
      <c r="K181" s="177"/>
      <c r="L181" s="177"/>
      <c r="M181" s="177"/>
      <c r="N181" s="177"/>
      <c r="O181" s="177"/>
      <c r="P181" s="177"/>
      <c r="Q181" s="177"/>
      <c r="R181" s="177"/>
      <c r="S181" s="177"/>
      <c r="T181" s="177"/>
      <c r="U181" s="177"/>
      <c r="V181" s="177"/>
      <c r="W181" s="177"/>
      <c r="X181" s="177"/>
      <c r="Y181" s="177"/>
      <c r="Z181" s="177"/>
      <c r="AD181" s="178"/>
    </row>
    <row r="182" spans="1:30" s="171" customFormat="1" ht="10.5" customHeight="1" x14ac:dyDescent="0.2">
      <c r="A182" s="177"/>
      <c r="B182" s="177"/>
      <c r="C182" s="177"/>
      <c r="D182" s="177"/>
      <c r="E182" s="177"/>
      <c r="F182" s="177"/>
      <c r="G182" s="177"/>
      <c r="H182" s="177"/>
      <c r="I182" s="177"/>
      <c r="J182" s="177"/>
      <c r="K182" s="177"/>
      <c r="L182" s="177"/>
      <c r="M182" s="177"/>
      <c r="N182" s="177"/>
      <c r="O182" s="177"/>
      <c r="P182" s="177"/>
      <c r="Q182" s="177"/>
      <c r="R182" s="177"/>
      <c r="S182" s="177"/>
      <c r="T182" s="177"/>
      <c r="U182" s="177"/>
      <c r="V182" s="177"/>
      <c r="W182" s="177"/>
      <c r="X182" s="177"/>
      <c r="Y182" s="177"/>
      <c r="Z182" s="177"/>
      <c r="AD182" s="178"/>
    </row>
    <row r="183" spans="1:30" s="171" customFormat="1" ht="10.5" customHeight="1" x14ac:dyDescent="0.2">
      <c r="A183" s="177"/>
      <c r="B183" s="177"/>
      <c r="C183" s="177"/>
      <c r="D183" s="177"/>
      <c r="E183" s="177"/>
      <c r="F183" s="177"/>
      <c r="G183" s="177"/>
      <c r="H183" s="177"/>
      <c r="I183" s="177"/>
      <c r="J183" s="177"/>
      <c r="K183" s="177"/>
      <c r="L183" s="177"/>
      <c r="M183" s="177"/>
      <c r="N183" s="177"/>
      <c r="O183" s="177"/>
      <c r="P183" s="177"/>
      <c r="Q183" s="177"/>
      <c r="R183" s="177"/>
      <c r="S183" s="177"/>
      <c r="T183" s="177"/>
      <c r="U183" s="177"/>
      <c r="V183" s="177"/>
      <c r="W183" s="177"/>
      <c r="X183" s="177"/>
      <c r="Y183" s="177"/>
      <c r="Z183" s="177"/>
      <c r="AD183" s="178"/>
    </row>
    <row r="184" spans="1:30" s="171" customFormat="1" ht="10.5" customHeight="1" x14ac:dyDescent="0.2">
      <c r="A184" s="177"/>
      <c r="B184" s="177"/>
      <c r="C184" s="177"/>
      <c r="D184" s="177"/>
      <c r="E184" s="177"/>
      <c r="F184" s="177"/>
      <c r="G184" s="177"/>
      <c r="H184" s="177"/>
      <c r="I184" s="177"/>
      <c r="J184" s="177"/>
      <c r="K184" s="177"/>
      <c r="L184" s="177"/>
      <c r="M184" s="177"/>
      <c r="N184" s="177"/>
      <c r="O184" s="177"/>
      <c r="P184" s="177"/>
      <c r="Q184" s="177"/>
      <c r="R184" s="177"/>
      <c r="S184" s="177"/>
      <c r="T184" s="177"/>
      <c r="U184" s="177"/>
      <c r="V184" s="177"/>
      <c r="W184" s="177"/>
      <c r="X184" s="177"/>
      <c r="Y184" s="177"/>
      <c r="Z184" s="177"/>
      <c r="AD184" s="178"/>
    </row>
    <row r="185" spans="1:30" s="171" customFormat="1" ht="10.5" customHeight="1" x14ac:dyDescent="0.2">
      <c r="A185" s="177"/>
      <c r="B185" s="177"/>
      <c r="C185" s="177"/>
      <c r="D185" s="177"/>
      <c r="E185" s="177"/>
      <c r="F185" s="177"/>
      <c r="G185" s="177"/>
      <c r="H185" s="177"/>
      <c r="I185" s="177"/>
      <c r="J185" s="177"/>
      <c r="K185" s="177"/>
      <c r="L185" s="177"/>
      <c r="M185" s="177"/>
      <c r="N185" s="177"/>
      <c r="O185" s="177"/>
      <c r="P185" s="177"/>
      <c r="Q185" s="177"/>
      <c r="R185" s="177"/>
      <c r="S185" s="177"/>
      <c r="T185" s="177"/>
      <c r="U185" s="177"/>
      <c r="V185" s="177"/>
      <c r="W185" s="177"/>
      <c r="X185" s="177"/>
      <c r="Y185" s="177"/>
      <c r="Z185" s="177"/>
      <c r="AD185" s="178"/>
    </row>
    <row r="186" spans="1:30" s="171" customFormat="1" ht="10.5" customHeight="1" x14ac:dyDescent="0.2">
      <c r="A186" s="177"/>
      <c r="B186" s="177"/>
      <c r="C186" s="177"/>
      <c r="D186" s="177"/>
      <c r="E186" s="177"/>
      <c r="F186" s="177"/>
      <c r="G186" s="177"/>
      <c r="H186" s="177"/>
      <c r="I186" s="177"/>
      <c r="J186" s="177"/>
      <c r="K186" s="177"/>
      <c r="L186" s="177"/>
      <c r="M186" s="177"/>
      <c r="N186" s="177"/>
      <c r="O186" s="177"/>
      <c r="P186" s="177"/>
      <c r="Q186" s="177"/>
      <c r="R186" s="177"/>
      <c r="S186" s="177"/>
      <c r="T186" s="177"/>
      <c r="U186" s="177"/>
      <c r="V186" s="177"/>
      <c r="W186" s="177"/>
      <c r="X186" s="177"/>
      <c r="Y186" s="177"/>
      <c r="Z186" s="177"/>
      <c r="AD186" s="178"/>
    </row>
    <row r="187" spans="1:30" s="171" customFormat="1" ht="10.5" customHeight="1" x14ac:dyDescent="0.2">
      <c r="A187" s="177"/>
      <c r="B187" s="177"/>
      <c r="C187" s="177"/>
      <c r="D187" s="177"/>
      <c r="E187" s="177"/>
      <c r="F187" s="177"/>
      <c r="G187" s="177"/>
      <c r="H187" s="177"/>
      <c r="I187" s="177"/>
      <c r="J187" s="177"/>
      <c r="K187" s="177"/>
      <c r="L187" s="177"/>
      <c r="M187" s="177"/>
      <c r="N187" s="177"/>
      <c r="O187" s="177"/>
      <c r="P187" s="177"/>
      <c r="Q187" s="177"/>
      <c r="R187" s="177"/>
      <c r="S187" s="177"/>
      <c r="T187" s="177"/>
      <c r="U187" s="177"/>
      <c r="V187" s="177"/>
      <c r="W187" s="177"/>
      <c r="X187" s="177"/>
      <c r="Y187" s="177"/>
      <c r="Z187" s="177"/>
      <c r="AD187" s="178"/>
    </row>
    <row r="188" spans="1:30" s="171" customFormat="1" ht="10.5" customHeight="1" x14ac:dyDescent="0.2">
      <c r="A188" s="177"/>
      <c r="B188" s="177"/>
      <c r="C188" s="177"/>
      <c r="D188" s="177"/>
      <c r="E188" s="177"/>
      <c r="F188" s="177"/>
      <c r="G188" s="177"/>
      <c r="H188" s="177"/>
      <c r="I188" s="177"/>
      <c r="J188" s="177"/>
      <c r="K188" s="177"/>
      <c r="L188" s="177"/>
      <c r="M188" s="177"/>
      <c r="N188" s="177"/>
      <c r="O188" s="177"/>
      <c r="P188" s="177"/>
      <c r="Q188" s="177"/>
      <c r="R188" s="177"/>
      <c r="S188" s="177"/>
      <c r="T188" s="177"/>
      <c r="U188" s="177"/>
      <c r="V188" s="177"/>
      <c r="W188" s="177"/>
      <c r="X188" s="177"/>
      <c r="Y188" s="177"/>
      <c r="Z188" s="177"/>
      <c r="AD188" s="178"/>
    </row>
    <row r="189" spans="1:30" s="171" customFormat="1" ht="10.5" customHeight="1" x14ac:dyDescent="0.2">
      <c r="A189" s="177"/>
      <c r="B189" s="177"/>
      <c r="C189" s="177"/>
      <c r="D189" s="177"/>
      <c r="E189" s="177"/>
      <c r="F189" s="177"/>
      <c r="G189" s="177"/>
      <c r="H189" s="177"/>
      <c r="I189" s="177"/>
      <c r="J189" s="177"/>
      <c r="K189" s="177"/>
      <c r="L189" s="177"/>
      <c r="M189" s="177"/>
      <c r="N189" s="177"/>
      <c r="O189" s="177"/>
      <c r="P189" s="177"/>
      <c r="Q189" s="177"/>
      <c r="R189" s="177"/>
      <c r="S189" s="177"/>
      <c r="T189" s="177"/>
      <c r="U189" s="177"/>
      <c r="V189" s="177"/>
      <c r="W189" s="177"/>
      <c r="X189" s="177"/>
      <c r="Y189" s="177"/>
      <c r="Z189" s="177"/>
      <c r="AD189" s="178"/>
    </row>
    <row r="190" spans="1:30" s="171" customFormat="1" ht="10.5" customHeight="1" x14ac:dyDescent="0.2">
      <c r="A190" s="177"/>
      <c r="B190" s="177"/>
      <c r="C190" s="177"/>
      <c r="D190" s="177"/>
      <c r="E190" s="177"/>
      <c r="F190" s="177"/>
      <c r="G190" s="177"/>
      <c r="H190" s="177"/>
      <c r="I190" s="177"/>
      <c r="J190" s="177"/>
      <c r="K190" s="177"/>
      <c r="L190" s="177"/>
      <c r="M190" s="177"/>
      <c r="N190" s="177"/>
      <c r="O190" s="177"/>
      <c r="P190" s="177"/>
      <c r="Q190" s="177"/>
      <c r="R190" s="177"/>
      <c r="S190" s="177"/>
      <c r="T190" s="177"/>
      <c r="U190" s="177"/>
      <c r="V190" s="177"/>
      <c r="W190" s="177"/>
      <c r="X190" s="177"/>
      <c r="Y190" s="177"/>
      <c r="Z190" s="177"/>
      <c r="AD190" s="178"/>
    </row>
    <row r="191" spans="1:30" s="171" customFormat="1" ht="10.5" customHeight="1" x14ac:dyDescent="0.2">
      <c r="A191" s="177"/>
      <c r="B191" s="177"/>
      <c r="C191" s="177"/>
      <c r="D191" s="177"/>
      <c r="E191" s="177"/>
      <c r="F191" s="177"/>
      <c r="G191" s="177"/>
      <c r="H191" s="177"/>
      <c r="I191" s="177"/>
      <c r="J191" s="177"/>
      <c r="K191" s="177"/>
      <c r="L191" s="177"/>
      <c r="M191" s="177"/>
      <c r="N191" s="177"/>
      <c r="O191" s="177"/>
      <c r="P191" s="177"/>
      <c r="Q191" s="177"/>
      <c r="R191" s="177"/>
      <c r="S191" s="177"/>
      <c r="T191" s="177"/>
      <c r="U191" s="177"/>
      <c r="V191" s="177"/>
      <c r="W191" s="177"/>
      <c r="X191" s="177"/>
      <c r="Y191" s="177"/>
      <c r="Z191" s="177"/>
      <c r="AD191" s="178"/>
    </row>
    <row r="192" spans="1:30" s="171" customFormat="1" ht="10.5" customHeight="1" x14ac:dyDescent="0.2">
      <c r="A192" s="177"/>
      <c r="B192" s="177"/>
      <c r="C192" s="177"/>
      <c r="D192" s="177"/>
      <c r="E192" s="177"/>
      <c r="F192" s="177"/>
      <c r="G192" s="177"/>
      <c r="H192" s="177"/>
      <c r="I192" s="177"/>
      <c r="J192" s="177"/>
      <c r="K192" s="177"/>
      <c r="L192" s="177"/>
      <c r="M192" s="177"/>
      <c r="N192" s="177"/>
      <c r="O192" s="177"/>
      <c r="P192" s="177"/>
      <c r="Q192" s="177"/>
      <c r="R192" s="177"/>
      <c r="S192" s="177"/>
      <c r="T192" s="177"/>
      <c r="U192" s="177"/>
      <c r="V192" s="177"/>
      <c r="W192" s="177"/>
      <c r="X192" s="177"/>
      <c r="Y192" s="177"/>
      <c r="Z192" s="177"/>
      <c r="AD192" s="178"/>
    </row>
    <row r="193" spans="1:30" s="171" customFormat="1" ht="10.5" customHeight="1" x14ac:dyDescent="0.2">
      <c r="A193" s="177"/>
      <c r="B193" s="177"/>
      <c r="C193" s="177"/>
      <c r="D193" s="177"/>
      <c r="E193" s="177"/>
      <c r="F193" s="177"/>
      <c r="G193" s="177"/>
      <c r="H193" s="177"/>
      <c r="I193" s="177"/>
      <c r="J193" s="177"/>
      <c r="K193" s="177"/>
      <c r="L193" s="177"/>
      <c r="M193" s="177"/>
      <c r="N193" s="177"/>
      <c r="O193" s="177"/>
      <c r="P193" s="177"/>
      <c r="Q193" s="177"/>
      <c r="R193" s="177"/>
      <c r="S193" s="177"/>
      <c r="T193" s="177"/>
      <c r="U193" s="177"/>
      <c r="V193" s="177"/>
      <c r="W193" s="177"/>
      <c r="X193" s="177"/>
      <c r="Y193" s="177"/>
      <c r="Z193" s="177"/>
      <c r="AD193" s="178"/>
    </row>
    <row r="194" spans="1:30" s="171" customFormat="1" ht="10.5" customHeight="1" x14ac:dyDescent="0.2">
      <c r="A194" s="177"/>
      <c r="B194" s="177"/>
      <c r="C194" s="177"/>
      <c r="D194" s="177"/>
      <c r="E194" s="177"/>
      <c r="F194" s="177"/>
      <c r="G194" s="177"/>
      <c r="H194" s="177"/>
      <c r="I194" s="177"/>
      <c r="J194" s="177"/>
      <c r="K194" s="177"/>
      <c r="L194" s="177"/>
      <c r="M194" s="177"/>
      <c r="N194" s="177"/>
      <c r="O194" s="177"/>
      <c r="P194" s="177"/>
      <c r="Q194" s="177"/>
      <c r="R194" s="177"/>
      <c r="S194" s="177"/>
      <c r="T194" s="177"/>
      <c r="U194" s="177"/>
      <c r="V194" s="177"/>
      <c r="W194" s="177"/>
      <c r="X194" s="177"/>
      <c r="Y194" s="177"/>
      <c r="Z194" s="177"/>
      <c r="AD194" s="178"/>
    </row>
    <row r="195" spans="1:30" s="171" customFormat="1" ht="10.5" customHeight="1" x14ac:dyDescent="0.2">
      <c r="A195" s="177"/>
      <c r="B195" s="177"/>
      <c r="C195" s="177"/>
      <c r="D195" s="177"/>
      <c r="E195" s="177"/>
      <c r="F195" s="177"/>
      <c r="G195" s="177"/>
      <c r="H195" s="177"/>
      <c r="I195" s="177"/>
      <c r="J195" s="177"/>
      <c r="K195" s="177"/>
      <c r="L195" s="177"/>
      <c r="M195" s="177"/>
      <c r="N195" s="177"/>
      <c r="O195" s="177"/>
      <c r="P195" s="177"/>
      <c r="Q195" s="177"/>
      <c r="R195" s="177"/>
      <c r="S195" s="177"/>
      <c r="T195" s="177"/>
      <c r="U195" s="177"/>
      <c r="V195" s="177"/>
      <c r="W195" s="177"/>
      <c r="X195" s="177"/>
      <c r="Y195" s="177"/>
      <c r="Z195" s="177"/>
      <c r="AD195" s="178"/>
    </row>
    <row r="196" spans="1:30" s="171" customFormat="1" ht="10.5" customHeight="1" x14ac:dyDescent="0.2">
      <c r="A196" s="177"/>
      <c r="B196" s="177"/>
      <c r="C196" s="177"/>
      <c r="D196" s="177"/>
      <c r="E196" s="177"/>
      <c r="F196" s="177"/>
      <c r="G196" s="177"/>
      <c r="H196" s="177"/>
      <c r="I196" s="177"/>
      <c r="J196" s="177"/>
      <c r="K196" s="177"/>
      <c r="L196" s="177"/>
      <c r="M196" s="177"/>
      <c r="N196" s="177"/>
      <c r="O196" s="177"/>
      <c r="P196" s="177"/>
      <c r="Q196" s="177"/>
      <c r="R196" s="177"/>
      <c r="S196" s="177"/>
      <c r="T196" s="177"/>
      <c r="U196" s="177"/>
      <c r="V196" s="177"/>
      <c r="W196" s="177"/>
      <c r="X196" s="177"/>
      <c r="Y196" s="177"/>
      <c r="Z196" s="177"/>
      <c r="AD196" s="178"/>
    </row>
    <row r="197" spans="1:30" s="171" customFormat="1" ht="10.5" customHeight="1" x14ac:dyDescent="0.2">
      <c r="A197" s="177"/>
      <c r="B197" s="177"/>
      <c r="C197" s="177"/>
      <c r="D197" s="177"/>
      <c r="E197" s="177"/>
      <c r="F197" s="177"/>
      <c r="G197" s="177"/>
      <c r="H197" s="177"/>
      <c r="I197" s="177"/>
      <c r="J197" s="177"/>
      <c r="K197" s="177"/>
      <c r="L197" s="177"/>
      <c r="M197" s="177"/>
      <c r="N197" s="177"/>
      <c r="O197" s="177"/>
      <c r="P197" s="177"/>
      <c r="Q197" s="177"/>
      <c r="R197" s="177"/>
      <c r="S197" s="177"/>
      <c r="T197" s="177"/>
      <c r="U197" s="177"/>
      <c r="V197" s="177"/>
      <c r="W197" s="177"/>
      <c r="X197" s="177"/>
      <c r="Y197" s="177"/>
      <c r="Z197" s="177"/>
      <c r="AD197" s="178"/>
    </row>
    <row r="198" spans="1:30" s="171" customFormat="1" ht="10.5" customHeight="1" x14ac:dyDescent="0.2">
      <c r="A198" s="177"/>
      <c r="B198" s="177"/>
      <c r="C198" s="177"/>
      <c r="D198" s="177"/>
      <c r="E198" s="177"/>
      <c r="F198" s="177"/>
      <c r="G198" s="177"/>
      <c r="H198" s="177"/>
      <c r="I198" s="177"/>
      <c r="J198" s="177"/>
      <c r="K198" s="177"/>
      <c r="L198" s="177"/>
      <c r="M198" s="177"/>
      <c r="N198" s="177"/>
      <c r="O198" s="177"/>
      <c r="P198" s="177"/>
      <c r="Q198" s="177"/>
      <c r="R198" s="177"/>
      <c r="S198" s="177"/>
      <c r="T198" s="177"/>
      <c r="U198" s="177"/>
      <c r="V198" s="177"/>
      <c r="W198" s="177"/>
      <c r="X198" s="177"/>
      <c r="Y198" s="177"/>
      <c r="Z198" s="177"/>
      <c r="AD198" s="178"/>
    </row>
    <row r="199" spans="1:30" s="171" customFormat="1" ht="10.5" customHeight="1" x14ac:dyDescent="0.2">
      <c r="A199" s="177"/>
      <c r="B199" s="177"/>
      <c r="C199" s="177"/>
      <c r="D199" s="177"/>
      <c r="E199" s="177"/>
      <c r="F199" s="177"/>
      <c r="G199" s="177"/>
      <c r="H199" s="177"/>
      <c r="I199" s="177"/>
      <c r="J199" s="177"/>
      <c r="K199" s="177"/>
      <c r="L199" s="177"/>
      <c r="M199" s="177"/>
      <c r="N199" s="177"/>
      <c r="O199" s="177"/>
      <c r="P199" s="177"/>
      <c r="Q199" s="177"/>
      <c r="R199" s="177"/>
      <c r="S199" s="177"/>
      <c r="T199" s="177"/>
      <c r="U199" s="177"/>
      <c r="V199" s="177"/>
      <c r="W199" s="177"/>
      <c r="X199" s="177"/>
      <c r="Y199" s="177"/>
      <c r="Z199" s="177"/>
      <c r="AD199" s="178"/>
    </row>
    <row r="200" spans="1:30" s="171" customFormat="1" ht="10.5" customHeight="1" x14ac:dyDescent="0.2">
      <c r="A200" s="177"/>
      <c r="B200" s="177"/>
      <c r="C200" s="177"/>
      <c r="D200" s="177"/>
      <c r="E200" s="177"/>
      <c r="F200" s="177"/>
      <c r="G200" s="177"/>
      <c r="H200" s="177"/>
      <c r="I200" s="177"/>
      <c r="J200" s="177"/>
      <c r="K200" s="177"/>
      <c r="L200" s="177"/>
      <c r="M200" s="177"/>
      <c r="N200" s="177"/>
      <c r="O200" s="177"/>
      <c r="P200" s="177"/>
      <c r="Q200" s="177"/>
      <c r="R200" s="177"/>
      <c r="S200" s="177"/>
      <c r="T200" s="177"/>
      <c r="U200" s="177"/>
      <c r="V200" s="177"/>
      <c r="W200" s="177"/>
      <c r="X200" s="177"/>
      <c r="Y200" s="177"/>
      <c r="Z200" s="177"/>
      <c r="AD200" s="178"/>
    </row>
    <row r="201" spans="1:30" s="171" customFormat="1" ht="10.5" customHeight="1" x14ac:dyDescent="0.2">
      <c r="A201" s="177"/>
      <c r="B201" s="177"/>
      <c r="C201" s="177"/>
      <c r="D201" s="177"/>
      <c r="E201" s="177"/>
      <c r="F201" s="177"/>
      <c r="G201" s="177"/>
      <c r="H201" s="177"/>
      <c r="I201" s="177"/>
      <c r="J201" s="177"/>
      <c r="K201" s="177"/>
      <c r="L201" s="177"/>
      <c r="M201" s="177"/>
      <c r="N201" s="177"/>
      <c r="O201" s="177"/>
      <c r="P201" s="177"/>
      <c r="Q201" s="177"/>
      <c r="R201" s="177"/>
      <c r="S201" s="177"/>
      <c r="T201" s="177"/>
      <c r="U201" s="177"/>
      <c r="V201" s="177"/>
      <c r="W201" s="177"/>
      <c r="X201" s="177"/>
      <c r="Y201" s="177"/>
      <c r="Z201" s="177"/>
      <c r="AD201" s="178"/>
    </row>
    <row r="202" spans="1:30" s="171" customFormat="1" ht="10.5" customHeight="1" x14ac:dyDescent="0.2">
      <c r="A202" s="177"/>
      <c r="B202" s="177"/>
      <c r="C202" s="177"/>
      <c r="D202" s="177"/>
      <c r="E202" s="177"/>
      <c r="F202" s="177"/>
      <c r="G202" s="177"/>
      <c r="H202" s="177"/>
      <c r="I202" s="177"/>
      <c r="J202" s="177"/>
      <c r="K202" s="177"/>
      <c r="L202" s="177"/>
      <c r="M202" s="177"/>
      <c r="N202" s="177"/>
      <c r="O202" s="177"/>
      <c r="P202" s="177"/>
      <c r="Q202" s="177"/>
      <c r="R202" s="177"/>
      <c r="S202" s="177"/>
      <c r="T202" s="177"/>
      <c r="U202" s="177"/>
      <c r="V202" s="177"/>
      <c r="W202" s="177"/>
      <c r="X202" s="177"/>
      <c r="Y202" s="177"/>
      <c r="Z202" s="177"/>
      <c r="AD202" s="178"/>
    </row>
    <row r="203" spans="1:30" s="171" customFormat="1" ht="10.5" customHeight="1" x14ac:dyDescent="0.2">
      <c r="A203" s="177"/>
      <c r="B203" s="177"/>
      <c r="C203" s="177"/>
      <c r="D203" s="177"/>
      <c r="E203" s="177"/>
      <c r="F203" s="177"/>
      <c r="G203" s="177"/>
      <c r="H203" s="177"/>
      <c r="I203" s="177"/>
      <c r="J203" s="177"/>
      <c r="K203" s="177"/>
      <c r="L203" s="177"/>
      <c r="M203" s="177"/>
      <c r="N203" s="177"/>
      <c r="O203" s="177"/>
      <c r="P203" s="177"/>
      <c r="Q203" s="177"/>
      <c r="R203" s="177"/>
      <c r="S203" s="177"/>
      <c r="T203" s="177"/>
      <c r="U203" s="177"/>
      <c r="V203" s="177"/>
      <c r="W203" s="177"/>
      <c r="X203" s="177"/>
      <c r="Y203" s="177"/>
      <c r="Z203" s="177"/>
      <c r="AD203" s="178"/>
    </row>
    <row r="204" spans="1:30" s="171" customFormat="1" ht="10.5" customHeight="1" x14ac:dyDescent="0.2">
      <c r="A204" s="177"/>
      <c r="B204" s="177"/>
      <c r="C204" s="177"/>
      <c r="D204" s="177"/>
      <c r="E204" s="177"/>
      <c r="F204" s="177"/>
      <c r="G204" s="177"/>
      <c r="H204" s="177"/>
      <c r="I204" s="177"/>
      <c r="J204" s="177"/>
      <c r="K204" s="177"/>
      <c r="L204" s="177"/>
      <c r="M204" s="177"/>
      <c r="N204" s="177"/>
      <c r="O204" s="177"/>
      <c r="P204" s="177"/>
      <c r="Q204" s="177"/>
      <c r="R204" s="177"/>
      <c r="S204" s="177"/>
      <c r="T204" s="177"/>
      <c r="U204" s="177"/>
      <c r="V204" s="177"/>
      <c r="W204" s="177"/>
      <c r="X204" s="177"/>
      <c r="Y204" s="177"/>
      <c r="Z204" s="177"/>
      <c r="AD204" s="178"/>
    </row>
    <row r="205" spans="1:30" s="171" customFormat="1" ht="10.5" customHeight="1" x14ac:dyDescent="0.2">
      <c r="A205" s="177"/>
      <c r="B205" s="177"/>
      <c r="C205" s="177"/>
      <c r="D205" s="177"/>
      <c r="E205" s="177"/>
      <c r="F205" s="177"/>
      <c r="G205" s="177"/>
      <c r="H205" s="177"/>
      <c r="I205" s="177"/>
      <c r="J205" s="177"/>
      <c r="K205" s="177"/>
      <c r="L205" s="177"/>
      <c r="M205" s="177"/>
      <c r="N205" s="177"/>
      <c r="O205" s="177"/>
      <c r="P205" s="177"/>
      <c r="Q205" s="177"/>
      <c r="R205" s="177"/>
      <c r="S205" s="177"/>
      <c r="T205" s="177"/>
      <c r="U205" s="177"/>
      <c r="V205" s="177"/>
      <c r="W205" s="177"/>
      <c r="X205" s="177"/>
      <c r="Y205" s="177"/>
      <c r="Z205" s="177"/>
      <c r="AD205" s="178"/>
    </row>
    <row r="206" spans="1:30" s="171" customFormat="1" ht="10.5" customHeight="1" x14ac:dyDescent="0.2">
      <c r="A206" s="177"/>
      <c r="B206" s="177"/>
      <c r="C206" s="177"/>
      <c r="D206" s="177"/>
      <c r="E206" s="177"/>
      <c r="F206" s="177"/>
      <c r="G206" s="177"/>
      <c r="H206" s="177"/>
      <c r="I206" s="177"/>
      <c r="J206" s="177"/>
      <c r="K206" s="177"/>
      <c r="L206" s="177"/>
      <c r="M206" s="177"/>
      <c r="N206" s="177"/>
      <c r="O206" s="177"/>
      <c r="P206" s="177"/>
      <c r="Q206" s="177"/>
      <c r="R206" s="177"/>
      <c r="S206" s="177"/>
      <c r="T206" s="177"/>
      <c r="U206" s="177"/>
      <c r="V206" s="177"/>
      <c r="W206" s="177"/>
      <c r="X206" s="177"/>
      <c r="Y206" s="177"/>
      <c r="Z206" s="177"/>
      <c r="AD206" s="178"/>
    </row>
    <row r="207" spans="1:30" s="171" customFormat="1" ht="10.5" customHeight="1" x14ac:dyDescent="0.2">
      <c r="A207" s="177"/>
      <c r="B207" s="177"/>
      <c r="C207" s="177"/>
      <c r="D207" s="177"/>
      <c r="E207" s="177"/>
      <c r="F207" s="177"/>
      <c r="G207" s="177"/>
      <c r="H207" s="177"/>
      <c r="I207" s="177"/>
      <c r="J207" s="177"/>
      <c r="K207" s="177"/>
      <c r="L207" s="177"/>
      <c r="M207" s="177"/>
      <c r="N207" s="177"/>
      <c r="O207" s="177"/>
      <c r="P207" s="177"/>
      <c r="Q207" s="177"/>
      <c r="R207" s="177"/>
      <c r="S207" s="177"/>
      <c r="T207" s="177"/>
      <c r="U207" s="177"/>
      <c r="V207" s="177"/>
      <c r="W207" s="177"/>
      <c r="X207" s="177"/>
      <c r="Y207" s="177"/>
      <c r="Z207" s="177"/>
      <c r="AD207" s="178"/>
    </row>
    <row r="208" spans="1:30" s="171" customFormat="1" ht="10.5" customHeight="1" x14ac:dyDescent="0.2">
      <c r="A208" s="177"/>
      <c r="B208" s="177"/>
      <c r="C208" s="177"/>
      <c r="D208" s="177"/>
      <c r="E208" s="177"/>
      <c r="F208" s="177"/>
      <c r="G208" s="177"/>
      <c r="H208" s="177"/>
      <c r="I208" s="177"/>
      <c r="J208" s="177"/>
      <c r="K208" s="177"/>
      <c r="L208" s="177"/>
      <c r="M208" s="177"/>
      <c r="N208" s="177"/>
      <c r="O208" s="177"/>
      <c r="P208" s="177"/>
      <c r="Q208" s="177"/>
      <c r="R208" s="177"/>
      <c r="S208" s="177"/>
      <c r="T208" s="177"/>
      <c r="U208" s="177"/>
      <c r="V208" s="177"/>
      <c r="W208" s="177"/>
      <c r="X208" s="177"/>
      <c r="Y208" s="177"/>
      <c r="Z208" s="177"/>
      <c r="AD208" s="178"/>
    </row>
    <row r="209" spans="1:30" s="171" customFormat="1" ht="10.5" customHeight="1" x14ac:dyDescent="0.2">
      <c r="A209" s="177"/>
      <c r="B209" s="177"/>
      <c r="C209" s="177"/>
      <c r="D209" s="177"/>
      <c r="E209" s="177"/>
      <c r="F209" s="177"/>
      <c r="G209" s="177"/>
      <c r="H209" s="177"/>
      <c r="I209" s="177"/>
      <c r="J209" s="177"/>
      <c r="K209" s="177"/>
      <c r="L209" s="177"/>
      <c r="M209" s="177"/>
      <c r="N209" s="177"/>
      <c r="O209" s="177"/>
      <c r="P209" s="177"/>
      <c r="Q209" s="177"/>
      <c r="R209" s="177"/>
      <c r="S209" s="177"/>
      <c r="T209" s="177"/>
      <c r="U209" s="177"/>
      <c r="V209" s="177"/>
      <c r="W209" s="177"/>
      <c r="X209" s="177"/>
      <c r="Y209" s="177"/>
      <c r="Z209" s="177"/>
      <c r="AD209" s="178"/>
    </row>
    <row r="210" spans="1:30" s="171" customFormat="1" ht="10.5" customHeight="1" x14ac:dyDescent="0.2">
      <c r="A210" s="177"/>
      <c r="B210" s="177"/>
      <c r="C210" s="177"/>
      <c r="D210" s="177"/>
      <c r="E210" s="177"/>
      <c r="F210" s="177"/>
      <c r="G210" s="177"/>
      <c r="H210" s="177"/>
      <c r="I210" s="177"/>
      <c r="J210" s="177"/>
      <c r="K210" s="177"/>
      <c r="L210" s="177"/>
      <c r="M210" s="177"/>
      <c r="N210" s="177"/>
      <c r="O210" s="177"/>
      <c r="P210" s="177"/>
      <c r="Q210" s="177"/>
      <c r="R210" s="177"/>
      <c r="S210" s="177"/>
      <c r="T210" s="177"/>
      <c r="U210" s="177"/>
      <c r="V210" s="177"/>
      <c r="W210" s="177"/>
      <c r="X210" s="177"/>
      <c r="Y210" s="177"/>
      <c r="Z210" s="177"/>
      <c r="AD210" s="178"/>
    </row>
    <row r="211" spans="1:30" s="171" customFormat="1" ht="10.5" customHeight="1" x14ac:dyDescent="0.2">
      <c r="A211" s="177"/>
      <c r="B211" s="177"/>
      <c r="C211" s="177"/>
      <c r="D211" s="177"/>
      <c r="E211" s="177"/>
      <c r="F211" s="177"/>
      <c r="G211" s="177"/>
      <c r="H211" s="177"/>
      <c r="I211" s="177"/>
      <c r="J211" s="177"/>
      <c r="K211" s="177"/>
      <c r="L211" s="177"/>
      <c r="M211" s="177"/>
      <c r="N211" s="177"/>
      <c r="O211" s="177"/>
      <c r="P211" s="177"/>
      <c r="Q211" s="177"/>
      <c r="R211" s="177"/>
      <c r="S211" s="177"/>
      <c r="T211" s="177"/>
      <c r="U211" s="177"/>
      <c r="V211" s="177"/>
      <c r="W211" s="177"/>
      <c r="X211" s="177"/>
      <c r="Y211" s="177"/>
      <c r="Z211" s="177"/>
      <c r="AD211" s="178"/>
    </row>
    <row r="212" spans="1:30" s="171" customFormat="1" ht="10.5" customHeight="1" x14ac:dyDescent="0.2">
      <c r="A212" s="177"/>
      <c r="B212" s="177"/>
      <c r="C212" s="177"/>
      <c r="D212" s="177"/>
      <c r="E212" s="177"/>
      <c r="F212" s="177"/>
      <c r="G212" s="177"/>
      <c r="H212" s="177"/>
      <c r="I212" s="177"/>
      <c r="J212" s="177"/>
      <c r="K212" s="177"/>
      <c r="L212" s="177"/>
      <c r="M212" s="177"/>
      <c r="N212" s="177"/>
      <c r="O212" s="177"/>
      <c r="P212" s="177"/>
      <c r="Q212" s="177"/>
      <c r="R212" s="177"/>
      <c r="S212" s="177"/>
      <c r="T212" s="177"/>
      <c r="U212" s="177"/>
      <c r="V212" s="177"/>
      <c r="W212" s="177"/>
      <c r="X212" s="177"/>
      <c r="Y212" s="177"/>
      <c r="Z212" s="177"/>
      <c r="AD212" s="178"/>
    </row>
    <row r="213" spans="1:30" s="171" customFormat="1" ht="10.5" customHeight="1" x14ac:dyDescent="0.2">
      <c r="A213" s="177"/>
      <c r="B213" s="177"/>
      <c r="C213" s="177"/>
      <c r="D213" s="177"/>
      <c r="E213" s="177"/>
      <c r="F213" s="177"/>
      <c r="G213" s="177"/>
      <c r="H213" s="177"/>
      <c r="I213" s="177"/>
      <c r="J213" s="177"/>
      <c r="K213" s="177"/>
      <c r="L213" s="177"/>
      <c r="M213" s="177"/>
      <c r="N213" s="177"/>
      <c r="O213" s="177"/>
      <c r="P213" s="177"/>
      <c r="Q213" s="177"/>
      <c r="R213" s="177"/>
      <c r="S213" s="177"/>
      <c r="T213" s="177"/>
      <c r="U213" s="177"/>
      <c r="V213" s="177"/>
      <c r="W213" s="177"/>
      <c r="X213" s="177"/>
      <c r="Y213" s="177"/>
      <c r="Z213" s="177"/>
      <c r="AD213" s="178"/>
    </row>
    <row r="214" spans="1:30" s="171" customFormat="1" ht="10.5" customHeight="1" x14ac:dyDescent="0.2">
      <c r="A214" s="177"/>
      <c r="B214" s="177"/>
      <c r="C214" s="177"/>
      <c r="D214" s="177"/>
      <c r="E214" s="177"/>
      <c r="F214" s="177"/>
      <c r="G214" s="177"/>
      <c r="H214" s="177"/>
      <c r="I214" s="177"/>
      <c r="J214" s="177"/>
      <c r="K214" s="177"/>
      <c r="L214" s="177"/>
      <c r="M214" s="177"/>
      <c r="N214" s="177"/>
      <c r="O214" s="177"/>
      <c r="P214" s="177"/>
      <c r="Q214" s="177"/>
      <c r="R214" s="177"/>
      <c r="S214" s="177"/>
      <c r="T214" s="177"/>
      <c r="U214" s="177"/>
      <c r="V214" s="177"/>
      <c r="W214" s="177"/>
      <c r="X214" s="177"/>
      <c r="Y214" s="177"/>
      <c r="Z214" s="177"/>
      <c r="AD214" s="178"/>
    </row>
    <row r="215" spans="1:30" s="171" customFormat="1" ht="10.5" customHeight="1" x14ac:dyDescent="0.2">
      <c r="A215" s="177"/>
      <c r="B215" s="177"/>
      <c r="C215" s="177"/>
      <c r="D215" s="177"/>
      <c r="E215" s="177"/>
      <c r="F215" s="177"/>
      <c r="G215" s="177"/>
      <c r="H215" s="177"/>
      <c r="I215" s="177"/>
      <c r="J215" s="177"/>
      <c r="K215" s="177"/>
      <c r="L215" s="177"/>
      <c r="M215" s="177"/>
      <c r="N215" s="177"/>
      <c r="O215" s="177"/>
      <c r="P215" s="177"/>
      <c r="Q215" s="177"/>
      <c r="R215" s="177"/>
      <c r="S215" s="177"/>
      <c r="T215" s="177"/>
      <c r="U215" s="177"/>
      <c r="V215" s="177"/>
      <c r="W215" s="177"/>
      <c r="X215" s="177"/>
      <c r="Y215" s="177"/>
      <c r="Z215" s="177"/>
      <c r="AD215" s="178"/>
    </row>
    <row r="216" spans="1:30" s="171" customFormat="1" ht="10.5" customHeight="1" x14ac:dyDescent="0.2">
      <c r="A216" s="177"/>
      <c r="B216" s="177"/>
      <c r="C216" s="177"/>
      <c r="D216" s="177"/>
      <c r="E216" s="177"/>
      <c r="F216" s="177"/>
      <c r="G216" s="177"/>
      <c r="H216" s="177"/>
      <c r="I216" s="177"/>
      <c r="J216" s="177"/>
      <c r="K216" s="177"/>
      <c r="L216" s="177"/>
      <c r="M216" s="177"/>
      <c r="N216" s="177"/>
      <c r="O216" s="177"/>
      <c r="P216" s="177"/>
      <c r="Q216" s="177"/>
      <c r="R216" s="177"/>
      <c r="S216" s="177"/>
      <c r="T216" s="177"/>
      <c r="U216" s="177"/>
      <c r="V216" s="177"/>
      <c r="W216" s="177"/>
      <c r="X216" s="177"/>
      <c r="Y216" s="177"/>
      <c r="Z216" s="177"/>
      <c r="AD216" s="178"/>
    </row>
    <row r="217" spans="1:30" s="171" customFormat="1" ht="10.5" customHeight="1" x14ac:dyDescent="0.2">
      <c r="A217" s="177"/>
      <c r="B217" s="177"/>
      <c r="C217" s="177"/>
      <c r="D217" s="177"/>
      <c r="E217" s="177"/>
      <c r="F217" s="177"/>
      <c r="G217" s="177"/>
      <c r="H217" s="177"/>
      <c r="I217" s="177"/>
      <c r="J217" s="177"/>
      <c r="K217" s="177"/>
      <c r="L217" s="177"/>
      <c r="M217" s="177"/>
      <c r="N217" s="177"/>
      <c r="O217" s="177"/>
      <c r="P217" s="177"/>
      <c r="Q217" s="177"/>
      <c r="R217" s="177"/>
      <c r="S217" s="177"/>
      <c r="T217" s="177"/>
      <c r="U217" s="177"/>
      <c r="V217" s="177"/>
      <c r="W217" s="177"/>
      <c r="X217" s="177"/>
      <c r="Y217" s="177"/>
      <c r="Z217" s="177"/>
      <c r="AD217" s="178"/>
    </row>
    <row r="218" spans="1:30" s="171" customFormat="1" ht="10.5" customHeight="1" x14ac:dyDescent="0.2">
      <c r="A218" s="177"/>
      <c r="B218" s="177"/>
      <c r="C218" s="177"/>
      <c r="D218" s="177"/>
      <c r="E218" s="177"/>
      <c r="F218" s="177"/>
      <c r="G218" s="177"/>
      <c r="H218" s="177"/>
      <c r="I218" s="177"/>
      <c r="J218" s="177"/>
      <c r="K218" s="177"/>
      <c r="L218" s="177"/>
      <c r="M218" s="177"/>
      <c r="N218" s="177"/>
      <c r="O218" s="177"/>
      <c r="P218" s="177"/>
      <c r="Q218" s="177"/>
      <c r="R218" s="177"/>
      <c r="S218" s="177"/>
      <c r="T218" s="177"/>
      <c r="U218" s="177"/>
      <c r="V218" s="177"/>
      <c r="W218" s="177"/>
      <c r="X218" s="177"/>
      <c r="Y218" s="177"/>
      <c r="Z218" s="177"/>
      <c r="AD218" s="178"/>
    </row>
    <row r="219" spans="1:30" s="171" customFormat="1" ht="10.5" customHeight="1" x14ac:dyDescent="0.2">
      <c r="A219" s="177"/>
      <c r="B219" s="177"/>
      <c r="C219" s="177"/>
      <c r="D219" s="177"/>
      <c r="E219" s="177"/>
      <c r="F219" s="177"/>
      <c r="G219" s="177"/>
      <c r="H219" s="177"/>
      <c r="I219" s="177"/>
      <c r="J219" s="177"/>
      <c r="K219" s="177"/>
      <c r="L219" s="177"/>
      <c r="M219" s="177"/>
      <c r="N219" s="177"/>
      <c r="O219" s="177"/>
      <c r="P219" s="177"/>
      <c r="Q219" s="177"/>
      <c r="R219" s="177"/>
      <c r="S219" s="177"/>
      <c r="T219" s="177"/>
      <c r="U219" s="177"/>
      <c r="V219" s="177"/>
      <c r="W219" s="177"/>
      <c r="X219" s="177"/>
      <c r="Y219" s="177"/>
      <c r="Z219" s="177"/>
      <c r="AD219" s="178"/>
    </row>
    <row r="220" spans="1:30" s="171" customFormat="1" ht="10.5" customHeight="1" x14ac:dyDescent="0.2">
      <c r="A220" s="177"/>
      <c r="B220" s="177"/>
      <c r="C220" s="177"/>
      <c r="D220" s="177"/>
      <c r="E220" s="177"/>
      <c r="F220" s="177"/>
      <c r="G220" s="177"/>
      <c r="H220" s="177"/>
      <c r="I220" s="177"/>
      <c r="J220" s="177"/>
      <c r="K220" s="177"/>
      <c r="L220" s="177"/>
      <c r="M220" s="177"/>
      <c r="N220" s="177"/>
      <c r="O220" s="177"/>
      <c r="P220" s="177"/>
      <c r="Q220" s="177"/>
      <c r="R220" s="177"/>
      <c r="S220" s="177"/>
      <c r="T220" s="177"/>
      <c r="U220" s="177"/>
      <c r="V220" s="177"/>
      <c r="W220" s="177"/>
      <c r="X220" s="177"/>
      <c r="Y220" s="177"/>
      <c r="Z220" s="177"/>
      <c r="AD220" s="178"/>
    </row>
    <row r="221" spans="1:30" s="171" customFormat="1" ht="10.5" customHeight="1" x14ac:dyDescent="0.2">
      <c r="A221" s="177"/>
      <c r="B221" s="177"/>
      <c r="C221" s="177"/>
      <c r="D221" s="177"/>
      <c r="E221" s="177"/>
      <c r="F221" s="177"/>
      <c r="G221" s="177"/>
      <c r="H221" s="177"/>
      <c r="I221" s="177"/>
      <c r="J221" s="177"/>
      <c r="K221" s="177"/>
      <c r="L221" s="177"/>
      <c r="M221" s="177"/>
      <c r="N221" s="177"/>
      <c r="O221" s="177"/>
      <c r="P221" s="177"/>
      <c r="Q221" s="177"/>
      <c r="R221" s="177"/>
      <c r="S221" s="177"/>
      <c r="T221" s="177"/>
      <c r="U221" s="177"/>
      <c r="V221" s="177"/>
      <c r="W221" s="177"/>
      <c r="X221" s="177"/>
      <c r="Y221" s="177"/>
      <c r="Z221" s="177"/>
      <c r="AD221" s="178"/>
    </row>
    <row r="222" spans="1:30" s="171" customFormat="1" ht="10.5" customHeight="1" x14ac:dyDescent="0.2">
      <c r="A222" s="177"/>
      <c r="B222" s="177"/>
      <c r="C222" s="177"/>
      <c r="D222" s="177"/>
      <c r="E222" s="177"/>
      <c r="F222" s="177"/>
      <c r="G222" s="177"/>
      <c r="H222" s="177"/>
      <c r="I222" s="177"/>
      <c r="J222" s="177"/>
      <c r="K222" s="177"/>
      <c r="L222" s="177"/>
      <c r="M222" s="177"/>
      <c r="N222" s="177"/>
      <c r="O222" s="177"/>
      <c r="P222" s="177"/>
      <c r="Q222" s="177"/>
      <c r="R222" s="177"/>
      <c r="S222" s="177"/>
      <c r="T222" s="177"/>
      <c r="U222" s="177"/>
      <c r="V222" s="177"/>
      <c r="W222" s="177"/>
      <c r="X222" s="177"/>
      <c r="Y222" s="177"/>
      <c r="Z222" s="177"/>
      <c r="AD222" s="178"/>
    </row>
    <row r="223" spans="1:30" s="171" customFormat="1" ht="10.5" customHeight="1" x14ac:dyDescent="0.2">
      <c r="A223" s="177"/>
      <c r="B223" s="177"/>
      <c r="C223" s="177"/>
      <c r="D223" s="177"/>
      <c r="E223" s="177"/>
      <c r="F223" s="177"/>
      <c r="G223" s="177"/>
      <c r="H223" s="177"/>
      <c r="I223" s="177"/>
      <c r="J223" s="177"/>
      <c r="K223" s="177"/>
      <c r="L223" s="177"/>
      <c r="M223" s="177"/>
      <c r="N223" s="177"/>
      <c r="O223" s="177"/>
      <c r="P223" s="177"/>
      <c r="Q223" s="177"/>
      <c r="R223" s="177"/>
      <c r="S223" s="177"/>
      <c r="T223" s="177"/>
      <c r="U223" s="177"/>
      <c r="V223" s="177"/>
      <c r="W223" s="177"/>
      <c r="X223" s="177"/>
      <c r="Y223" s="177"/>
      <c r="Z223" s="177"/>
      <c r="AD223" s="178"/>
    </row>
    <row r="224" spans="1:30" s="171" customFormat="1" ht="10.5" customHeight="1" x14ac:dyDescent="0.2">
      <c r="A224" s="177"/>
      <c r="B224" s="177"/>
      <c r="C224" s="177"/>
      <c r="D224" s="177"/>
      <c r="E224" s="177"/>
      <c r="F224" s="177"/>
      <c r="G224" s="177"/>
      <c r="H224" s="177"/>
      <c r="I224" s="177"/>
      <c r="J224" s="177"/>
      <c r="K224" s="177"/>
      <c r="L224" s="177"/>
      <c r="M224" s="177"/>
      <c r="N224" s="177"/>
      <c r="O224" s="177"/>
      <c r="P224" s="177"/>
      <c r="Q224" s="177"/>
      <c r="R224" s="177"/>
      <c r="S224" s="177"/>
      <c r="T224" s="177"/>
      <c r="U224" s="177"/>
      <c r="V224" s="177"/>
      <c r="W224" s="177"/>
      <c r="X224" s="177"/>
      <c r="Y224" s="177"/>
      <c r="Z224" s="177"/>
      <c r="AD224" s="178"/>
    </row>
    <row r="225" spans="1:30" s="171" customFormat="1" ht="10.5" customHeight="1" x14ac:dyDescent="0.2">
      <c r="A225" s="177"/>
      <c r="B225" s="177"/>
      <c r="C225" s="177"/>
      <c r="D225" s="177"/>
      <c r="E225" s="177"/>
      <c r="F225" s="177"/>
      <c r="G225" s="177"/>
      <c r="H225" s="177"/>
      <c r="I225" s="177"/>
      <c r="J225" s="177"/>
      <c r="K225" s="177"/>
      <c r="L225" s="177"/>
      <c r="M225" s="177"/>
      <c r="N225" s="177"/>
      <c r="O225" s="177"/>
      <c r="P225" s="177"/>
      <c r="Q225" s="177"/>
      <c r="R225" s="177"/>
      <c r="S225" s="177"/>
      <c r="T225" s="177"/>
      <c r="U225" s="177"/>
      <c r="V225" s="177"/>
      <c r="W225" s="177"/>
      <c r="X225" s="177"/>
      <c r="Y225" s="177"/>
      <c r="Z225" s="177"/>
      <c r="AD225" s="178"/>
    </row>
    <row r="226" spans="1:30" s="171" customFormat="1" ht="10.5" customHeight="1" x14ac:dyDescent="0.2">
      <c r="A226" s="177"/>
      <c r="B226" s="177"/>
      <c r="C226" s="177"/>
      <c r="D226" s="177"/>
      <c r="E226" s="177"/>
      <c r="F226" s="177"/>
      <c r="G226" s="177"/>
      <c r="H226" s="177"/>
      <c r="I226" s="177"/>
      <c r="J226" s="177"/>
      <c r="K226" s="177"/>
      <c r="L226" s="177"/>
      <c r="M226" s="177"/>
      <c r="N226" s="177"/>
      <c r="O226" s="177"/>
      <c r="P226" s="177"/>
      <c r="Q226" s="177"/>
      <c r="R226" s="177"/>
      <c r="S226" s="177"/>
      <c r="T226" s="177"/>
      <c r="U226" s="177"/>
      <c r="V226" s="177"/>
      <c r="W226" s="177"/>
      <c r="X226" s="177"/>
      <c r="Y226" s="177"/>
      <c r="Z226" s="177"/>
      <c r="AD226" s="178"/>
    </row>
    <row r="227" spans="1:30" s="171" customFormat="1" ht="10.5" customHeight="1" x14ac:dyDescent="0.2">
      <c r="A227" s="177"/>
      <c r="B227" s="177"/>
      <c r="C227" s="177"/>
      <c r="D227" s="177"/>
      <c r="E227" s="177"/>
      <c r="F227" s="177"/>
      <c r="G227" s="177"/>
      <c r="H227" s="177"/>
      <c r="I227" s="177"/>
      <c r="J227" s="177"/>
      <c r="K227" s="177"/>
      <c r="L227" s="177"/>
      <c r="M227" s="177"/>
      <c r="N227" s="177"/>
      <c r="O227" s="177"/>
      <c r="P227" s="177"/>
      <c r="Q227" s="177"/>
      <c r="R227" s="177"/>
      <c r="S227" s="177"/>
      <c r="T227" s="177"/>
      <c r="U227" s="177"/>
      <c r="V227" s="177"/>
      <c r="W227" s="177"/>
      <c r="X227" s="177"/>
      <c r="Y227" s="177"/>
      <c r="Z227" s="177"/>
      <c r="AD227" s="178"/>
    </row>
    <row r="228" spans="1:30" s="171" customFormat="1" ht="10.5" customHeight="1" x14ac:dyDescent="0.2">
      <c r="A228" s="177"/>
      <c r="B228" s="177"/>
      <c r="C228" s="177"/>
      <c r="D228" s="177"/>
      <c r="E228" s="177"/>
      <c r="F228" s="177"/>
      <c r="G228" s="177"/>
      <c r="H228" s="177"/>
      <c r="I228" s="177"/>
      <c r="J228" s="177"/>
      <c r="K228" s="177"/>
      <c r="L228" s="177"/>
      <c r="M228" s="177"/>
      <c r="N228" s="177"/>
      <c r="O228" s="177"/>
      <c r="P228" s="177"/>
      <c r="Q228" s="177"/>
      <c r="R228" s="177"/>
      <c r="S228" s="177"/>
      <c r="T228" s="177"/>
      <c r="U228" s="177"/>
      <c r="V228" s="177"/>
      <c r="W228" s="177"/>
      <c r="X228" s="177"/>
      <c r="Y228" s="177"/>
      <c r="Z228" s="177"/>
      <c r="AD228" s="178"/>
    </row>
    <row r="229" spans="1:30" s="171" customFormat="1" ht="10.5" customHeight="1" x14ac:dyDescent="0.2">
      <c r="A229" s="177"/>
      <c r="B229" s="177"/>
      <c r="C229" s="177"/>
      <c r="D229" s="177"/>
      <c r="E229" s="177"/>
      <c r="F229" s="177"/>
      <c r="G229" s="177"/>
      <c r="H229" s="177"/>
      <c r="I229" s="177"/>
      <c r="J229" s="177"/>
      <c r="K229" s="177"/>
      <c r="L229" s="177"/>
      <c r="M229" s="177"/>
      <c r="N229" s="177"/>
      <c r="O229" s="177"/>
      <c r="P229" s="177"/>
      <c r="Q229" s="177"/>
      <c r="R229" s="177"/>
      <c r="S229" s="177"/>
      <c r="T229" s="177"/>
      <c r="U229" s="177"/>
      <c r="V229" s="177"/>
      <c r="W229" s="177"/>
      <c r="X229" s="177"/>
      <c r="Y229" s="177"/>
      <c r="Z229" s="177"/>
      <c r="AD229" s="178"/>
    </row>
    <row r="230" spans="1:30" s="171" customFormat="1" ht="10.5" customHeight="1" x14ac:dyDescent="0.2">
      <c r="A230" s="177"/>
      <c r="B230" s="177"/>
      <c r="C230" s="177"/>
      <c r="D230" s="177"/>
      <c r="E230" s="177"/>
      <c r="F230" s="177"/>
      <c r="G230" s="177"/>
      <c r="H230" s="177"/>
      <c r="I230" s="177"/>
      <c r="J230" s="177"/>
      <c r="K230" s="177"/>
      <c r="L230" s="177"/>
      <c r="M230" s="177"/>
      <c r="N230" s="177"/>
      <c r="O230" s="177"/>
      <c r="P230" s="177"/>
      <c r="Q230" s="177"/>
      <c r="R230" s="177"/>
      <c r="S230" s="177"/>
      <c r="T230" s="177"/>
      <c r="U230" s="177"/>
      <c r="V230" s="177"/>
      <c r="W230" s="177"/>
      <c r="X230" s="177"/>
      <c r="Y230" s="177"/>
      <c r="Z230" s="177"/>
      <c r="AD230" s="178"/>
    </row>
    <row r="231" spans="1:30" s="171" customFormat="1" ht="10.5" customHeight="1" x14ac:dyDescent="0.2">
      <c r="A231" s="177"/>
      <c r="B231" s="177"/>
      <c r="C231" s="177"/>
      <c r="D231" s="177"/>
      <c r="E231" s="177"/>
      <c r="F231" s="177"/>
      <c r="G231" s="177"/>
      <c r="H231" s="177"/>
      <c r="I231" s="177"/>
      <c r="J231" s="177"/>
      <c r="K231" s="177"/>
      <c r="L231" s="177"/>
      <c r="M231" s="177"/>
      <c r="N231" s="177"/>
      <c r="O231" s="177"/>
      <c r="P231" s="177"/>
      <c r="Q231" s="177"/>
      <c r="R231" s="177"/>
      <c r="S231" s="177"/>
      <c r="T231" s="177"/>
      <c r="U231" s="177"/>
      <c r="V231" s="177"/>
      <c r="W231" s="177"/>
      <c r="X231" s="177"/>
      <c r="Y231" s="177"/>
      <c r="Z231" s="177"/>
      <c r="AD231" s="178"/>
    </row>
    <row r="232" spans="1:30" s="171" customFormat="1" ht="10.5" customHeight="1" x14ac:dyDescent="0.2">
      <c r="A232" s="177"/>
      <c r="B232" s="177"/>
      <c r="C232" s="177"/>
      <c r="D232" s="177"/>
      <c r="E232" s="177"/>
      <c r="F232" s="177"/>
      <c r="G232" s="177"/>
      <c r="H232" s="177"/>
      <c r="I232" s="177"/>
      <c r="J232" s="177"/>
      <c r="K232" s="177"/>
      <c r="L232" s="177"/>
      <c r="M232" s="177"/>
      <c r="N232" s="177"/>
      <c r="O232" s="177"/>
      <c r="P232" s="177"/>
      <c r="Q232" s="177"/>
      <c r="R232" s="177"/>
      <c r="S232" s="177"/>
      <c r="T232" s="177"/>
      <c r="U232" s="177"/>
      <c r="V232" s="177"/>
      <c r="W232" s="177"/>
      <c r="X232" s="177"/>
      <c r="Y232" s="177"/>
      <c r="Z232" s="177"/>
      <c r="AD232" s="178"/>
    </row>
    <row r="233" spans="1:30" s="171" customFormat="1" ht="10.5" customHeight="1" x14ac:dyDescent="0.2">
      <c r="A233" s="177"/>
      <c r="B233" s="177"/>
      <c r="C233" s="177"/>
      <c r="D233" s="177"/>
      <c r="E233" s="177"/>
      <c r="F233" s="177"/>
      <c r="G233" s="177"/>
      <c r="H233" s="177"/>
      <c r="I233" s="177"/>
      <c r="J233" s="177"/>
      <c r="K233" s="177"/>
      <c r="L233" s="177"/>
      <c r="M233" s="177"/>
      <c r="N233" s="177"/>
      <c r="O233" s="177"/>
      <c r="P233" s="177"/>
      <c r="Q233" s="177"/>
      <c r="R233" s="177"/>
      <c r="S233" s="177"/>
      <c r="T233" s="177"/>
      <c r="U233" s="177"/>
      <c r="V233" s="177"/>
      <c r="W233" s="177"/>
      <c r="X233" s="177"/>
      <c r="Y233" s="177"/>
      <c r="Z233" s="177"/>
      <c r="AD233" s="178"/>
    </row>
    <row r="234" spans="1:30" s="171" customFormat="1" ht="10.5" customHeight="1" x14ac:dyDescent="0.2">
      <c r="A234" s="177"/>
      <c r="B234" s="177"/>
      <c r="C234" s="177"/>
      <c r="D234" s="177"/>
      <c r="E234" s="177"/>
      <c r="F234" s="177"/>
      <c r="G234" s="177"/>
      <c r="H234" s="177"/>
      <c r="I234" s="177"/>
      <c r="J234" s="177"/>
      <c r="K234" s="177"/>
      <c r="L234" s="177"/>
      <c r="M234" s="177"/>
      <c r="N234" s="177"/>
      <c r="O234" s="177"/>
      <c r="P234" s="177"/>
      <c r="Q234" s="177"/>
      <c r="R234" s="177"/>
      <c r="S234" s="177"/>
      <c r="T234" s="177"/>
      <c r="U234" s="177"/>
      <c r="V234" s="177"/>
      <c r="W234" s="177"/>
      <c r="X234" s="177"/>
      <c r="Y234" s="177"/>
      <c r="Z234" s="177"/>
      <c r="AD234" s="178"/>
    </row>
    <row r="235" spans="1:30" s="171" customFormat="1" ht="10.5" customHeight="1" x14ac:dyDescent="0.2">
      <c r="A235" s="177"/>
      <c r="B235" s="177"/>
      <c r="C235" s="177"/>
      <c r="D235" s="177"/>
      <c r="E235" s="177"/>
      <c r="F235" s="177"/>
      <c r="G235" s="177"/>
      <c r="H235" s="177"/>
      <c r="I235" s="177"/>
      <c r="J235" s="177"/>
      <c r="K235" s="177"/>
      <c r="L235" s="177"/>
      <c r="M235" s="177"/>
      <c r="N235" s="177"/>
      <c r="O235" s="177"/>
      <c r="P235" s="177"/>
      <c r="Q235" s="177"/>
      <c r="R235" s="177"/>
      <c r="S235" s="177"/>
      <c r="T235" s="177"/>
      <c r="U235" s="177"/>
      <c r="V235" s="177"/>
      <c r="W235" s="177"/>
      <c r="X235" s="177"/>
      <c r="Y235" s="177"/>
      <c r="Z235" s="177"/>
      <c r="AD235" s="178"/>
    </row>
    <row r="236" spans="1:30" s="171" customFormat="1" ht="10.5" customHeight="1" x14ac:dyDescent="0.2">
      <c r="A236" s="177"/>
      <c r="B236" s="177"/>
      <c r="C236" s="177"/>
      <c r="D236" s="177"/>
      <c r="E236" s="177"/>
      <c r="F236" s="177"/>
      <c r="G236" s="177"/>
      <c r="H236" s="177"/>
      <c r="I236" s="177"/>
      <c r="J236" s="177"/>
      <c r="K236" s="177"/>
      <c r="L236" s="177"/>
      <c r="M236" s="177"/>
      <c r="N236" s="177"/>
      <c r="O236" s="177"/>
      <c r="P236" s="177"/>
      <c r="Q236" s="177"/>
      <c r="R236" s="177"/>
      <c r="S236" s="177"/>
      <c r="T236" s="177"/>
      <c r="U236" s="177"/>
      <c r="V236" s="177"/>
      <c r="W236" s="177"/>
      <c r="X236" s="177"/>
      <c r="Y236" s="177"/>
      <c r="Z236" s="177"/>
      <c r="AD236" s="178"/>
    </row>
    <row r="237" spans="1:30" s="171" customFormat="1" ht="10.5" customHeight="1" x14ac:dyDescent="0.2">
      <c r="A237" s="177"/>
      <c r="B237" s="177"/>
      <c r="C237" s="177"/>
      <c r="D237" s="177"/>
      <c r="E237" s="177"/>
      <c r="F237" s="177"/>
      <c r="G237" s="177"/>
      <c r="H237" s="177"/>
      <c r="I237" s="177"/>
      <c r="J237" s="177"/>
      <c r="K237" s="177"/>
      <c r="L237" s="177"/>
      <c r="M237" s="177"/>
      <c r="N237" s="177"/>
      <c r="O237" s="177"/>
      <c r="P237" s="177"/>
      <c r="Q237" s="177"/>
      <c r="R237" s="177"/>
      <c r="S237" s="177"/>
      <c r="T237" s="177"/>
      <c r="U237" s="177"/>
      <c r="V237" s="177"/>
      <c r="W237" s="177"/>
      <c r="X237" s="177"/>
      <c r="Y237" s="177"/>
      <c r="Z237" s="177"/>
      <c r="AD237" s="178"/>
    </row>
    <row r="238" spans="1:30" s="171" customFormat="1" ht="10.5" customHeight="1" x14ac:dyDescent="0.2">
      <c r="A238" s="177"/>
      <c r="B238" s="177"/>
      <c r="C238" s="177"/>
      <c r="D238" s="177"/>
      <c r="E238" s="177"/>
      <c r="F238" s="177"/>
      <c r="G238" s="177"/>
      <c r="H238" s="177"/>
      <c r="I238" s="177"/>
      <c r="J238" s="177"/>
      <c r="K238" s="177"/>
      <c r="L238" s="177"/>
      <c r="M238" s="177"/>
      <c r="N238" s="177"/>
      <c r="O238" s="177"/>
      <c r="P238" s="177"/>
      <c r="Q238" s="177"/>
      <c r="R238" s="177"/>
      <c r="S238" s="177"/>
      <c r="T238" s="177"/>
      <c r="U238" s="177"/>
      <c r="V238" s="177"/>
      <c r="W238" s="177"/>
      <c r="X238" s="177"/>
      <c r="Y238" s="177"/>
      <c r="Z238" s="177"/>
      <c r="AD238" s="178"/>
    </row>
    <row r="239" spans="1:30" s="171" customFormat="1" ht="10.5" customHeight="1" x14ac:dyDescent="0.2">
      <c r="A239" s="177"/>
      <c r="B239" s="177"/>
      <c r="C239" s="177"/>
      <c r="D239" s="177"/>
      <c r="E239" s="177"/>
      <c r="F239" s="177"/>
      <c r="G239" s="177"/>
      <c r="H239" s="177"/>
      <c r="I239" s="177"/>
      <c r="J239" s="177"/>
      <c r="K239" s="177"/>
      <c r="L239" s="177"/>
      <c r="M239" s="177"/>
      <c r="N239" s="177"/>
      <c r="O239" s="177"/>
      <c r="P239" s="177"/>
      <c r="Q239" s="177"/>
      <c r="R239" s="177"/>
      <c r="S239" s="177"/>
      <c r="T239" s="177"/>
      <c r="U239" s="177"/>
      <c r="V239" s="177"/>
      <c r="W239" s="177"/>
      <c r="X239" s="177"/>
      <c r="Y239" s="177"/>
      <c r="Z239" s="177"/>
      <c r="AD239" s="178"/>
    </row>
    <row r="240" spans="1:30" s="171" customFormat="1" ht="10.5" customHeight="1" x14ac:dyDescent="0.2">
      <c r="A240" s="177"/>
      <c r="B240" s="177"/>
      <c r="C240" s="177"/>
      <c r="D240" s="177"/>
      <c r="E240" s="177"/>
      <c r="F240" s="177"/>
      <c r="G240" s="177"/>
      <c r="H240" s="177"/>
      <c r="I240" s="177"/>
      <c r="J240" s="177"/>
      <c r="K240" s="177"/>
      <c r="L240" s="177"/>
      <c r="M240" s="177"/>
      <c r="N240" s="177"/>
      <c r="O240" s="177"/>
      <c r="P240" s="177"/>
      <c r="Q240" s="177"/>
      <c r="R240" s="177"/>
      <c r="S240" s="177"/>
      <c r="T240" s="177"/>
      <c r="U240" s="177"/>
      <c r="V240" s="177"/>
      <c r="W240" s="177"/>
      <c r="X240" s="177"/>
      <c r="Y240" s="177"/>
      <c r="Z240" s="177"/>
      <c r="AD240" s="178"/>
    </row>
    <row r="241" spans="1:30" s="171" customFormat="1" ht="10.5" customHeight="1" x14ac:dyDescent="0.2">
      <c r="A241" s="177"/>
      <c r="B241" s="177"/>
      <c r="C241" s="177"/>
      <c r="D241" s="177"/>
      <c r="E241" s="177"/>
      <c r="F241" s="177"/>
      <c r="G241" s="177"/>
      <c r="H241" s="177"/>
      <c r="I241" s="177"/>
      <c r="J241" s="177"/>
      <c r="K241" s="177"/>
      <c r="L241" s="177"/>
      <c r="M241" s="177"/>
      <c r="N241" s="177"/>
      <c r="O241" s="177"/>
      <c r="P241" s="177"/>
      <c r="Q241" s="177"/>
      <c r="R241" s="177"/>
      <c r="S241" s="177"/>
      <c r="T241" s="177"/>
      <c r="U241" s="177"/>
      <c r="V241" s="177"/>
      <c r="W241" s="177"/>
      <c r="X241" s="177"/>
      <c r="Y241" s="177"/>
      <c r="Z241" s="177"/>
      <c r="AD241" s="178"/>
    </row>
    <row r="242" spans="1:30" s="171" customFormat="1" ht="10.5" customHeight="1" x14ac:dyDescent="0.2">
      <c r="A242" s="177"/>
      <c r="B242" s="177"/>
      <c r="C242" s="177"/>
      <c r="D242" s="177"/>
      <c r="E242" s="177"/>
      <c r="F242" s="177"/>
      <c r="G242" s="177"/>
      <c r="H242" s="177"/>
      <c r="I242" s="177"/>
      <c r="J242" s="177"/>
      <c r="K242" s="177"/>
      <c r="L242" s="177"/>
      <c r="M242" s="177"/>
      <c r="N242" s="177"/>
      <c r="O242" s="177"/>
      <c r="P242" s="177"/>
      <c r="Q242" s="177"/>
      <c r="R242" s="177"/>
      <c r="S242" s="177"/>
      <c r="T242" s="177"/>
      <c r="U242" s="177"/>
      <c r="V242" s="177"/>
      <c r="W242" s="177"/>
      <c r="X242" s="177"/>
      <c r="Y242" s="177"/>
      <c r="Z242" s="177"/>
      <c r="AD242" s="178"/>
    </row>
    <row r="243" spans="1:30" s="171" customFormat="1" ht="10.5" customHeight="1" x14ac:dyDescent="0.2">
      <c r="A243" s="177"/>
      <c r="B243" s="177"/>
      <c r="C243" s="177"/>
      <c r="D243" s="177"/>
      <c r="E243" s="177"/>
      <c r="F243" s="177"/>
      <c r="G243" s="177"/>
      <c r="H243" s="177"/>
      <c r="I243" s="177"/>
      <c r="J243" s="177"/>
      <c r="K243" s="177"/>
      <c r="L243" s="177"/>
      <c r="M243" s="177"/>
      <c r="N243" s="177"/>
      <c r="O243" s="177"/>
      <c r="P243" s="177"/>
      <c r="Q243" s="177"/>
      <c r="R243" s="177"/>
      <c r="S243" s="177"/>
      <c r="T243" s="177"/>
      <c r="U243" s="177"/>
      <c r="V243" s="177"/>
      <c r="W243" s="177"/>
      <c r="X243" s="177"/>
      <c r="Y243" s="177"/>
      <c r="Z243" s="177"/>
      <c r="AD243" s="178"/>
    </row>
    <row r="244" spans="1:30" s="171" customFormat="1" ht="10.5" customHeight="1" x14ac:dyDescent="0.2">
      <c r="A244" s="177"/>
      <c r="B244" s="177"/>
      <c r="C244" s="177"/>
      <c r="D244" s="177"/>
      <c r="E244" s="177"/>
      <c r="F244" s="177"/>
      <c r="G244" s="177"/>
      <c r="H244" s="177"/>
      <c r="I244" s="177"/>
      <c r="J244" s="177"/>
      <c r="K244" s="177"/>
      <c r="L244" s="177"/>
      <c r="M244" s="177"/>
      <c r="N244" s="177"/>
      <c r="O244" s="177"/>
      <c r="P244" s="177"/>
      <c r="Q244" s="177"/>
      <c r="R244" s="177"/>
      <c r="S244" s="177"/>
      <c r="T244" s="177"/>
      <c r="U244" s="177"/>
      <c r="V244" s="177"/>
      <c r="W244" s="177"/>
      <c r="X244" s="177"/>
      <c r="Y244" s="177"/>
      <c r="Z244" s="177"/>
      <c r="AD244" s="178"/>
    </row>
    <row r="245" spans="1:30" s="171" customFormat="1" ht="10.5" customHeight="1" x14ac:dyDescent="0.2">
      <c r="A245" s="177"/>
      <c r="B245" s="177"/>
      <c r="C245" s="177"/>
      <c r="D245" s="177"/>
      <c r="E245" s="177"/>
      <c r="F245" s="177"/>
      <c r="G245" s="177"/>
      <c r="H245" s="177"/>
      <c r="I245" s="177"/>
      <c r="J245" s="177"/>
      <c r="K245" s="177"/>
      <c r="L245" s="177"/>
      <c r="M245" s="177"/>
      <c r="N245" s="177"/>
      <c r="O245" s="177"/>
      <c r="P245" s="177"/>
      <c r="Q245" s="177"/>
      <c r="R245" s="177"/>
      <c r="S245" s="177"/>
      <c r="T245" s="177"/>
      <c r="U245" s="177"/>
      <c r="V245" s="177"/>
      <c r="W245" s="177"/>
      <c r="X245" s="177"/>
      <c r="Y245" s="177"/>
      <c r="Z245" s="177"/>
      <c r="AD245" s="178"/>
    </row>
    <row r="246" spans="1:30" s="171" customFormat="1" ht="10.5" customHeight="1" x14ac:dyDescent="0.2">
      <c r="A246" s="177"/>
      <c r="B246" s="177"/>
      <c r="C246" s="177"/>
      <c r="D246" s="177"/>
      <c r="E246" s="177"/>
      <c r="F246" s="177"/>
      <c r="G246" s="177"/>
      <c r="H246" s="177"/>
      <c r="I246" s="177"/>
      <c r="J246" s="177"/>
      <c r="K246" s="177"/>
      <c r="L246" s="177"/>
      <c r="M246" s="177"/>
      <c r="N246" s="177"/>
      <c r="O246" s="177"/>
      <c r="P246" s="177"/>
      <c r="Q246" s="177"/>
      <c r="R246" s="177"/>
      <c r="S246" s="177"/>
      <c r="T246" s="177"/>
      <c r="U246" s="177"/>
      <c r="V246" s="177"/>
      <c r="W246" s="177"/>
      <c r="X246" s="177"/>
      <c r="Y246" s="177"/>
      <c r="Z246" s="177"/>
      <c r="AD246" s="178"/>
    </row>
    <row r="247" spans="1:30" s="171" customFormat="1" ht="10.5" customHeight="1" x14ac:dyDescent="0.2">
      <c r="A247" s="177"/>
      <c r="B247" s="177"/>
      <c r="C247" s="177"/>
      <c r="D247" s="177"/>
      <c r="E247" s="177"/>
      <c r="F247" s="177"/>
      <c r="G247" s="177"/>
      <c r="H247" s="177"/>
      <c r="I247" s="177"/>
      <c r="J247" s="177"/>
      <c r="K247" s="177"/>
      <c r="L247" s="177"/>
      <c r="M247" s="177"/>
      <c r="N247" s="177"/>
      <c r="O247" s="177"/>
      <c r="P247" s="177"/>
      <c r="Q247" s="177"/>
      <c r="R247" s="177"/>
      <c r="S247" s="177"/>
      <c r="T247" s="177"/>
      <c r="U247" s="177"/>
      <c r="V247" s="177"/>
      <c r="W247" s="177"/>
      <c r="X247" s="177"/>
      <c r="Y247" s="177"/>
      <c r="Z247" s="177"/>
      <c r="AD247" s="178"/>
    </row>
    <row r="248" spans="1:30" s="171" customFormat="1" ht="10.5" customHeight="1" x14ac:dyDescent="0.2">
      <c r="A248" s="177"/>
      <c r="B248" s="177"/>
      <c r="C248" s="177"/>
      <c r="D248" s="177"/>
      <c r="E248" s="177"/>
      <c r="F248" s="177"/>
      <c r="G248" s="177"/>
      <c r="H248" s="177"/>
      <c r="I248" s="177"/>
      <c r="J248" s="177"/>
      <c r="K248" s="177"/>
      <c r="L248" s="177"/>
      <c r="M248" s="177"/>
      <c r="N248" s="177"/>
      <c r="O248" s="177"/>
      <c r="P248" s="177"/>
      <c r="Q248" s="177"/>
      <c r="R248" s="177"/>
      <c r="S248" s="177"/>
      <c r="T248" s="177"/>
      <c r="U248" s="177"/>
      <c r="V248" s="177"/>
      <c r="W248" s="177"/>
      <c r="X248" s="177"/>
      <c r="Y248" s="177"/>
      <c r="Z248" s="177"/>
      <c r="AD248" s="178"/>
    </row>
    <row r="249" spans="1:30" s="171" customFormat="1" ht="10.5" customHeight="1" x14ac:dyDescent="0.2">
      <c r="A249" s="177"/>
      <c r="B249" s="177"/>
      <c r="C249" s="177"/>
      <c r="D249" s="177"/>
      <c r="E249" s="177"/>
      <c r="F249" s="177"/>
      <c r="G249" s="177"/>
      <c r="H249" s="177"/>
      <c r="I249" s="177"/>
      <c r="J249" s="177"/>
      <c r="K249" s="177"/>
      <c r="L249" s="177"/>
      <c r="M249" s="177"/>
      <c r="N249" s="177"/>
      <c r="O249" s="177"/>
      <c r="P249" s="177"/>
      <c r="Q249" s="177"/>
      <c r="R249" s="177"/>
      <c r="S249" s="177"/>
      <c r="T249" s="177"/>
      <c r="U249" s="177"/>
      <c r="V249" s="177"/>
      <c r="W249" s="177"/>
      <c r="X249" s="177"/>
      <c r="Y249" s="177"/>
      <c r="Z249" s="177"/>
      <c r="AD249" s="178"/>
    </row>
    <row r="250" spans="1:30" s="171" customFormat="1" ht="10.5" customHeight="1" x14ac:dyDescent="0.2">
      <c r="A250" s="177"/>
      <c r="B250" s="177"/>
      <c r="C250" s="177"/>
      <c r="D250" s="177"/>
      <c r="E250" s="177"/>
      <c r="F250" s="177"/>
      <c r="G250" s="177"/>
      <c r="H250" s="177"/>
      <c r="I250" s="177"/>
      <c r="J250" s="177"/>
      <c r="K250" s="177"/>
      <c r="L250" s="177"/>
      <c r="M250" s="177"/>
      <c r="N250" s="177"/>
      <c r="O250" s="177"/>
      <c r="P250" s="177"/>
      <c r="Q250" s="177"/>
      <c r="R250" s="177"/>
      <c r="S250" s="177"/>
      <c r="T250" s="177"/>
      <c r="U250" s="177"/>
      <c r="V250" s="177"/>
      <c r="W250" s="177"/>
      <c r="X250" s="177"/>
      <c r="Y250" s="177"/>
      <c r="Z250" s="177"/>
      <c r="AD250" s="178"/>
    </row>
    <row r="251" spans="1:30" s="171" customFormat="1" ht="10.5" customHeight="1" x14ac:dyDescent="0.2">
      <c r="A251" s="177"/>
      <c r="B251" s="177"/>
      <c r="C251" s="177"/>
      <c r="D251" s="177"/>
      <c r="E251" s="177"/>
      <c r="F251" s="177"/>
      <c r="G251" s="177"/>
      <c r="H251" s="177"/>
      <c r="I251" s="177"/>
      <c r="J251" s="177"/>
      <c r="K251" s="177"/>
      <c r="L251" s="177"/>
      <c r="M251" s="177"/>
      <c r="N251" s="177"/>
      <c r="O251" s="177"/>
      <c r="P251" s="177"/>
      <c r="Q251" s="177"/>
      <c r="R251" s="177"/>
      <c r="S251" s="177"/>
      <c r="T251" s="177"/>
      <c r="U251" s="177"/>
      <c r="V251" s="177"/>
      <c r="W251" s="177"/>
      <c r="X251" s="177"/>
      <c r="Y251" s="177"/>
      <c r="Z251" s="177"/>
      <c r="AD251" s="178"/>
    </row>
    <row r="252" spans="1:30" s="171" customFormat="1" ht="10.5" customHeight="1" x14ac:dyDescent="0.2">
      <c r="A252" s="177"/>
      <c r="B252" s="177"/>
      <c r="C252" s="177"/>
      <c r="D252" s="177"/>
      <c r="E252" s="177"/>
      <c r="F252" s="177"/>
      <c r="G252" s="177"/>
      <c r="H252" s="177"/>
      <c r="I252" s="177"/>
      <c r="J252" s="177"/>
      <c r="K252" s="177"/>
      <c r="L252" s="177"/>
      <c r="M252" s="177"/>
      <c r="N252" s="177"/>
      <c r="O252" s="177"/>
      <c r="P252" s="177"/>
      <c r="Q252" s="177"/>
      <c r="R252" s="177"/>
      <c r="S252" s="177"/>
      <c r="T252" s="177"/>
      <c r="U252" s="177"/>
      <c r="V252" s="177"/>
      <c r="W252" s="177"/>
      <c r="X252" s="177"/>
      <c r="Y252" s="177"/>
      <c r="Z252" s="177"/>
      <c r="AD252" s="178"/>
    </row>
    <row r="253" spans="1:30" s="171" customFormat="1" ht="10.5" customHeight="1" x14ac:dyDescent="0.2">
      <c r="A253" s="177"/>
      <c r="B253" s="177"/>
      <c r="C253" s="177"/>
      <c r="D253" s="177"/>
      <c r="E253" s="177"/>
      <c r="F253" s="177"/>
      <c r="G253" s="177"/>
      <c r="H253" s="177"/>
      <c r="I253" s="177"/>
      <c r="J253" s="177"/>
      <c r="K253" s="177"/>
      <c r="L253" s="177"/>
      <c r="M253" s="177"/>
      <c r="N253" s="177"/>
      <c r="O253" s="177"/>
      <c r="P253" s="177"/>
      <c r="Q253" s="177"/>
      <c r="R253" s="177"/>
      <c r="S253" s="177"/>
      <c r="T253" s="177"/>
      <c r="U253" s="177"/>
      <c r="V253" s="177"/>
      <c r="W253" s="177"/>
      <c r="X253" s="177"/>
      <c r="Y253" s="177"/>
      <c r="Z253" s="177"/>
      <c r="AD253" s="178"/>
    </row>
    <row r="254" spans="1:30" s="171" customFormat="1" ht="10.5" customHeight="1" x14ac:dyDescent="0.2">
      <c r="A254" s="177"/>
      <c r="B254" s="177"/>
      <c r="C254" s="177"/>
      <c r="D254" s="177"/>
      <c r="E254" s="177"/>
      <c r="F254" s="177"/>
      <c r="G254" s="177"/>
      <c r="H254" s="177"/>
      <c r="I254" s="177"/>
      <c r="J254" s="177"/>
      <c r="K254" s="177"/>
      <c r="L254" s="177"/>
      <c r="M254" s="177"/>
      <c r="N254" s="177"/>
      <c r="O254" s="177"/>
      <c r="P254" s="177"/>
      <c r="Q254" s="177"/>
      <c r="R254" s="177"/>
      <c r="S254" s="177"/>
      <c r="T254" s="177"/>
      <c r="U254" s="177"/>
      <c r="V254" s="177"/>
      <c r="W254" s="177"/>
      <c r="X254" s="177"/>
      <c r="Y254" s="177"/>
      <c r="Z254" s="177"/>
      <c r="AD254" s="178"/>
    </row>
    <row r="255" spans="1:30" s="171" customFormat="1" ht="10.5" customHeight="1" x14ac:dyDescent="0.2">
      <c r="A255" s="177"/>
      <c r="B255" s="177"/>
      <c r="C255" s="177"/>
      <c r="D255" s="177"/>
      <c r="E255" s="177"/>
      <c r="F255" s="177"/>
      <c r="G255" s="177"/>
      <c r="H255" s="177"/>
      <c r="I255" s="177"/>
      <c r="J255" s="177"/>
      <c r="K255" s="177"/>
      <c r="L255" s="177"/>
      <c r="M255" s="177"/>
      <c r="N255" s="177"/>
      <c r="O255" s="177"/>
      <c r="P255" s="177"/>
      <c r="Q255" s="177"/>
      <c r="R255" s="177"/>
      <c r="S255" s="177"/>
      <c r="T255" s="177"/>
      <c r="U255" s="177"/>
      <c r="V255" s="177"/>
      <c r="W255" s="177"/>
      <c r="X255" s="177"/>
      <c r="Y255" s="177"/>
      <c r="Z255" s="177"/>
      <c r="AD255" s="178"/>
    </row>
    <row r="256" spans="1:30" s="171" customFormat="1" ht="10.5" customHeight="1" x14ac:dyDescent="0.2">
      <c r="A256" s="177"/>
      <c r="B256" s="177"/>
      <c r="C256" s="177"/>
      <c r="D256" s="177"/>
      <c r="E256" s="177"/>
      <c r="F256" s="177"/>
      <c r="G256" s="177"/>
      <c r="H256" s="177"/>
      <c r="I256" s="177"/>
      <c r="J256" s="177"/>
      <c r="K256" s="177"/>
      <c r="L256" s="177"/>
      <c r="M256" s="177"/>
      <c r="N256" s="177"/>
      <c r="O256" s="177"/>
      <c r="P256" s="177"/>
      <c r="Q256" s="177"/>
      <c r="R256" s="177"/>
      <c r="S256" s="177"/>
      <c r="T256" s="177"/>
      <c r="U256" s="177"/>
      <c r="V256" s="177"/>
      <c r="W256" s="177"/>
      <c r="X256" s="177"/>
      <c r="Y256" s="177"/>
      <c r="Z256" s="177"/>
      <c r="AD256" s="178"/>
    </row>
    <row r="257" spans="1:30" s="171" customFormat="1" ht="10.5" customHeight="1" x14ac:dyDescent="0.2">
      <c r="A257" s="177"/>
      <c r="B257" s="177"/>
      <c r="C257" s="177"/>
      <c r="D257" s="177"/>
      <c r="E257" s="177"/>
      <c r="F257" s="177"/>
      <c r="G257" s="177"/>
      <c r="H257" s="177"/>
      <c r="I257" s="177"/>
      <c r="J257" s="177"/>
      <c r="K257" s="177"/>
      <c r="L257" s="177"/>
      <c r="M257" s="177"/>
      <c r="N257" s="177"/>
      <c r="O257" s="177"/>
      <c r="P257" s="177"/>
      <c r="Q257" s="177"/>
      <c r="R257" s="177"/>
      <c r="S257" s="177"/>
      <c r="T257" s="177"/>
      <c r="U257" s="177"/>
      <c r="V257" s="177"/>
      <c r="W257" s="177"/>
      <c r="X257" s="177"/>
      <c r="Y257" s="177"/>
      <c r="Z257" s="177"/>
      <c r="AD257" s="178"/>
    </row>
    <row r="258" spans="1:30" ht="10.5" customHeight="1" x14ac:dyDescent="0.2">
      <c r="A258" s="177"/>
      <c r="B258" s="177"/>
      <c r="C258" s="177"/>
      <c r="D258" s="177"/>
      <c r="E258" s="177"/>
      <c r="F258" s="177"/>
      <c r="G258" s="177"/>
      <c r="H258" s="177"/>
      <c r="I258" s="177"/>
      <c r="J258" s="177"/>
      <c r="K258" s="177"/>
      <c r="L258" s="177"/>
      <c r="M258" s="177"/>
      <c r="N258" s="177"/>
      <c r="O258" s="177"/>
      <c r="P258" s="177"/>
      <c r="Q258" s="177"/>
      <c r="R258" s="177"/>
      <c r="S258" s="177"/>
      <c r="T258" s="177"/>
      <c r="U258" s="177"/>
      <c r="V258" s="177"/>
      <c r="W258" s="177"/>
      <c r="X258" s="177"/>
      <c r="Y258" s="177"/>
      <c r="Z258" s="177"/>
    </row>
    <row r="259" spans="1:30" ht="10.5" customHeight="1" x14ac:dyDescent="0.2">
      <c r="A259" s="177"/>
      <c r="B259" s="177"/>
      <c r="C259" s="177"/>
      <c r="D259" s="177"/>
      <c r="E259" s="177"/>
      <c r="F259" s="177"/>
      <c r="G259" s="177"/>
      <c r="H259" s="177"/>
      <c r="I259" s="177"/>
      <c r="J259" s="177"/>
      <c r="K259" s="177"/>
      <c r="L259" s="177"/>
      <c r="M259" s="177"/>
      <c r="N259" s="177"/>
      <c r="O259" s="177"/>
      <c r="P259" s="177"/>
      <c r="Q259" s="177"/>
      <c r="R259" s="177"/>
      <c r="S259" s="177"/>
      <c r="T259" s="177"/>
      <c r="U259" s="177"/>
      <c r="V259" s="177"/>
      <c r="W259" s="177"/>
      <c r="X259" s="177"/>
      <c r="Y259" s="177"/>
      <c r="Z259" s="177"/>
    </row>
    <row r="260" spans="1:30" ht="10.5" customHeight="1" x14ac:dyDescent="0.2">
      <c r="A260" s="177"/>
      <c r="B260" s="177"/>
      <c r="C260" s="177"/>
      <c r="D260" s="177"/>
      <c r="E260" s="177"/>
      <c r="F260" s="177"/>
      <c r="G260" s="177"/>
      <c r="H260" s="177"/>
      <c r="I260" s="177"/>
      <c r="J260" s="177"/>
      <c r="K260" s="177"/>
      <c r="L260" s="177"/>
      <c r="M260" s="177"/>
      <c r="N260" s="177"/>
      <c r="O260" s="177"/>
      <c r="P260" s="177"/>
      <c r="Q260" s="177"/>
      <c r="R260" s="177"/>
      <c r="S260" s="177"/>
      <c r="T260" s="177"/>
      <c r="U260" s="177"/>
      <c r="V260" s="177"/>
      <c r="W260" s="177"/>
      <c r="X260" s="177"/>
      <c r="Y260" s="177"/>
      <c r="Z260" s="177"/>
    </row>
    <row r="261" spans="1:30" ht="10.5" customHeight="1" x14ac:dyDescent="0.2">
      <c r="A261" s="177"/>
      <c r="B261" s="177"/>
      <c r="C261" s="177"/>
      <c r="D261" s="177"/>
      <c r="E261" s="177"/>
      <c r="F261" s="177"/>
      <c r="G261" s="177"/>
      <c r="H261" s="177"/>
      <c r="I261" s="177"/>
      <c r="J261" s="177"/>
      <c r="K261" s="177"/>
      <c r="L261" s="177"/>
      <c r="M261" s="177"/>
      <c r="N261" s="177"/>
      <c r="O261" s="177"/>
      <c r="P261" s="177"/>
      <c r="Q261" s="177"/>
      <c r="R261" s="177"/>
      <c r="S261" s="177"/>
      <c r="T261" s="177"/>
      <c r="U261" s="177"/>
      <c r="V261" s="177"/>
      <c r="W261" s="177"/>
      <c r="X261" s="177"/>
      <c r="Y261" s="177"/>
      <c r="Z261" s="177"/>
    </row>
    <row r="262" spans="1:30" ht="10.5" customHeight="1" x14ac:dyDescent="0.2">
      <c r="A262" s="177"/>
      <c r="B262" s="177"/>
      <c r="C262" s="177"/>
      <c r="D262" s="177"/>
      <c r="E262" s="177"/>
      <c r="F262" s="177"/>
      <c r="G262" s="177"/>
      <c r="H262" s="177"/>
      <c r="I262" s="177"/>
      <c r="J262" s="177"/>
      <c r="K262" s="177"/>
      <c r="L262" s="177"/>
      <c r="M262" s="177"/>
      <c r="N262" s="177"/>
      <c r="O262" s="177"/>
      <c r="P262" s="177"/>
      <c r="Q262" s="177"/>
      <c r="R262" s="177"/>
      <c r="S262" s="177"/>
      <c r="T262" s="177"/>
      <c r="U262" s="177"/>
      <c r="V262" s="177"/>
      <c r="W262" s="177"/>
      <c r="X262" s="177"/>
      <c r="Y262" s="177"/>
      <c r="Z262" s="177"/>
    </row>
    <row r="263" spans="1:30" ht="10.5" customHeight="1" x14ac:dyDescent="0.2">
      <c r="A263" s="177"/>
      <c r="B263" s="177"/>
      <c r="C263" s="177"/>
      <c r="D263" s="177"/>
      <c r="E263" s="177"/>
      <c r="F263" s="177"/>
      <c r="G263" s="177"/>
      <c r="H263" s="177"/>
      <c r="I263" s="177"/>
      <c r="J263" s="177"/>
      <c r="K263" s="177"/>
      <c r="L263" s="177"/>
      <c r="M263" s="177"/>
      <c r="N263" s="177"/>
      <c r="O263" s="177"/>
      <c r="P263" s="177"/>
      <c r="Q263" s="177"/>
      <c r="R263" s="177"/>
      <c r="S263" s="177"/>
      <c r="T263" s="177"/>
      <c r="U263" s="177"/>
      <c r="V263" s="177"/>
      <c r="W263" s="177"/>
      <c r="X263" s="177"/>
      <c r="Y263" s="177"/>
      <c r="Z263" s="177"/>
    </row>
    <row r="264" spans="1:30" ht="10.5" customHeight="1" x14ac:dyDescent="0.2">
      <c r="A264" s="177"/>
      <c r="B264" s="177"/>
      <c r="C264" s="177"/>
      <c r="D264" s="177"/>
      <c r="E264" s="177"/>
      <c r="F264" s="177"/>
      <c r="G264" s="177"/>
      <c r="H264" s="177"/>
      <c r="I264" s="177"/>
      <c r="J264" s="177"/>
      <c r="K264" s="177"/>
      <c r="L264" s="177"/>
      <c r="M264" s="177"/>
      <c r="N264" s="177"/>
      <c r="O264" s="177"/>
      <c r="P264" s="177"/>
      <c r="Q264" s="177"/>
      <c r="R264" s="177"/>
      <c r="S264" s="177"/>
      <c r="T264" s="177"/>
      <c r="U264" s="177"/>
      <c r="V264" s="177"/>
      <c r="W264" s="177"/>
      <c r="X264" s="177"/>
      <c r="Y264" s="177"/>
      <c r="Z264" s="177"/>
    </row>
    <row r="265" spans="1:30" ht="10.5" customHeight="1" x14ac:dyDescent="0.2">
      <c r="A265" s="177"/>
      <c r="B265" s="177"/>
      <c r="C265" s="177"/>
      <c r="D265" s="177"/>
      <c r="E265" s="177"/>
      <c r="F265" s="177"/>
      <c r="G265" s="177"/>
      <c r="H265" s="177"/>
      <c r="I265" s="177"/>
      <c r="J265" s="177"/>
      <c r="K265" s="177"/>
      <c r="L265" s="177"/>
      <c r="M265" s="177"/>
      <c r="N265" s="177"/>
      <c r="O265" s="177"/>
      <c r="P265" s="177"/>
      <c r="Q265" s="177"/>
      <c r="R265" s="177"/>
      <c r="S265" s="177"/>
      <c r="T265" s="177"/>
      <c r="U265" s="177"/>
      <c r="V265" s="177"/>
      <c r="W265" s="177"/>
      <c r="X265" s="177"/>
      <c r="Y265" s="177"/>
      <c r="Z265" s="177"/>
    </row>
    <row r="266" spans="1:30" ht="10.5" customHeight="1" x14ac:dyDescent="0.2">
      <c r="A266" s="177"/>
      <c r="B266" s="177"/>
      <c r="C266" s="177"/>
      <c r="D266" s="177"/>
      <c r="E266" s="177"/>
      <c r="F266" s="177"/>
      <c r="G266" s="177"/>
      <c r="H266" s="177"/>
      <c r="I266" s="177"/>
      <c r="J266" s="177"/>
      <c r="K266" s="177"/>
      <c r="L266" s="177"/>
      <c r="M266" s="177"/>
      <c r="N266" s="177"/>
      <c r="O266" s="177"/>
      <c r="P266" s="177"/>
      <c r="Q266" s="177"/>
      <c r="R266" s="177"/>
      <c r="S266" s="177"/>
      <c r="T266" s="177"/>
      <c r="U266" s="177"/>
      <c r="V266" s="177"/>
      <c r="W266" s="177"/>
      <c r="X266" s="177"/>
      <c r="Y266" s="177"/>
      <c r="Z266" s="177"/>
    </row>
    <row r="267" spans="1:30" ht="10.5" customHeight="1" x14ac:dyDescent="0.2">
      <c r="A267" s="177"/>
      <c r="B267" s="177"/>
      <c r="C267" s="177"/>
      <c r="D267" s="177"/>
      <c r="E267" s="177"/>
      <c r="F267" s="177"/>
      <c r="G267" s="177"/>
      <c r="H267" s="177"/>
      <c r="I267" s="177"/>
      <c r="J267" s="177"/>
      <c r="K267" s="177"/>
      <c r="L267" s="177"/>
      <c r="M267" s="177"/>
      <c r="N267" s="177"/>
      <c r="O267" s="177"/>
      <c r="P267" s="177"/>
      <c r="Q267" s="177"/>
      <c r="R267" s="177"/>
      <c r="S267" s="177"/>
      <c r="T267" s="177"/>
      <c r="U267" s="177"/>
      <c r="V267" s="177"/>
      <c r="W267" s="177"/>
      <c r="X267" s="177"/>
      <c r="Y267" s="177"/>
      <c r="Z267" s="177"/>
    </row>
    <row r="268" spans="1:30" ht="10.5" customHeight="1" x14ac:dyDescent="0.2">
      <c r="A268" s="177"/>
      <c r="B268" s="177"/>
      <c r="C268" s="177"/>
      <c r="D268" s="177"/>
      <c r="E268" s="177"/>
      <c r="F268" s="177"/>
      <c r="G268" s="177"/>
      <c r="H268" s="177"/>
      <c r="I268" s="177"/>
      <c r="J268" s="177"/>
      <c r="K268" s="177"/>
      <c r="L268" s="177"/>
      <c r="M268" s="177"/>
      <c r="N268" s="177"/>
      <c r="O268" s="177"/>
      <c r="P268" s="177"/>
      <c r="Q268" s="177"/>
      <c r="R268" s="177"/>
      <c r="S268" s="177"/>
      <c r="T268" s="177"/>
      <c r="U268" s="177"/>
      <c r="V268" s="177"/>
      <c r="W268" s="177"/>
      <c r="X268" s="177"/>
      <c r="Y268" s="177"/>
      <c r="Z268" s="177"/>
    </row>
    <row r="269" spans="1:30" ht="10.5" customHeight="1" x14ac:dyDescent="0.2">
      <c r="A269" s="177"/>
      <c r="B269" s="177"/>
      <c r="C269" s="177"/>
      <c r="D269" s="177"/>
      <c r="E269" s="177"/>
      <c r="F269" s="177"/>
      <c r="G269" s="177"/>
      <c r="H269" s="177"/>
      <c r="I269" s="177"/>
      <c r="J269" s="177"/>
      <c r="K269" s="177"/>
      <c r="L269" s="177"/>
      <c r="M269" s="177"/>
      <c r="N269" s="177"/>
      <c r="O269" s="177"/>
      <c r="P269" s="177"/>
      <c r="Q269" s="177"/>
      <c r="R269" s="177"/>
      <c r="S269" s="177"/>
      <c r="T269" s="177"/>
      <c r="U269" s="177"/>
      <c r="V269" s="177"/>
      <c r="W269" s="177"/>
      <c r="X269" s="177"/>
      <c r="Y269" s="177"/>
      <c r="Z269" s="177"/>
    </row>
    <row r="270" spans="1:30" ht="10.5" customHeight="1" x14ac:dyDescent="0.2">
      <c r="A270" s="177"/>
      <c r="B270" s="177"/>
      <c r="C270" s="177"/>
      <c r="D270" s="177"/>
      <c r="E270" s="177"/>
      <c r="F270" s="177"/>
      <c r="G270" s="177"/>
      <c r="H270" s="177"/>
      <c r="I270" s="177"/>
      <c r="J270" s="177"/>
      <c r="K270" s="177"/>
      <c r="L270" s="177"/>
      <c r="M270" s="177"/>
      <c r="N270" s="177"/>
      <c r="O270" s="177"/>
      <c r="P270" s="177"/>
      <c r="Q270" s="177"/>
      <c r="R270" s="177"/>
      <c r="S270" s="177"/>
      <c r="T270" s="177"/>
      <c r="U270" s="177"/>
      <c r="V270" s="177"/>
      <c r="W270" s="177"/>
      <c r="X270" s="177"/>
      <c r="Y270" s="177"/>
      <c r="Z270" s="177"/>
    </row>
    <row r="271" spans="1:30" ht="10.5" customHeight="1" x14ac:dyDescent="0.2">
      <c r="A271" s="177"/>
      <c r="B271" s="177"/>
      <c r="C271" s="177"/>
      <c r="D271" s="177"/>
      <c r="E271" s="177"/>
      <c r="F271" s="177"/>
      <c r="G271" s="177"/>
      <c r="H271" s="177"/>
      <c r="I271" s="177"/>
      <c r="J271" s="177"/>
      <c r="K271" s="177"/>
      <c r="L271" s="177"/>
      <c r="M271" s="177"/>
      <c r="N271" s="177"/>
      <c r="O271" s="177"/>
      <c r="P271" s="177"/>
      <c r="Q271" s="177"/>
      <c r="R271" s="177"/>
      <c r="S271" s="177"/>
      <c r="T271" s="177"/>
      <c r="U271" s="177"/>
      <c r="V271" s="177"/>
      <c r="W271" s="177"/>
      <c r="X271" s="177"/>
      <c r="Y271" s="177"/>
      <c r="Z271" s="177"/>
    </row>
    <row r="272" spans="1:30" ht="10.5" customHeight="1" x14ac:dyDescent="0.2">
      <c r="A272" s="177"/>
      <c r="B272" s="177"/>
      <c r="C272" s="177"/>
      <c r="D272" s="177"/>
      <c r="E272" s="177"/>
      <c r="F272" s="177"/>
      <c r="G272" s="177"/>
      <c r="H272" s="177"/>
      <c r="I272" s="177"/>
      <c r="J272" s="177"/>
      <c r="K272" s="177"/>
      <c r="L272" s="177"/>
      <c r="M272" s="177"/>
      <c r="N272" s="177"/>
      <c r="O272" s="177"/>
      <c r="P272" s="177"/>
      <c r="Q272" s="177"/>
      <c r="R272" s="177"/>
      <c r="S272" s="177"/>
      <c r="T272" s="177"/>
      <c r="U272" s="177"/>
      <c r="V272" s="177"/>
      <c r="W272" s="177"/>
      <c r="X272" s="177"/>
      <c r="Y272" s="177"/>
      <c r="Z272" s="177"/>
    </row>
    <row r="273" spans="1:26" ht="10.5" customHeight="1" x14ac:dyDescent="0.2">
      <c r="A273" s="177"/>
      <c r="B273" s="177"/>
      <c r="C273" s="177"/>
      <c r="D273" s="177"/>
      <c r="E273" s="177"/>
      <c r="F273" s="177"/>
      <c r="G273" s="177"/>
      <c r="H273" s="177"/>
      <c r="I273" s="177"/>
      <c r="J273" s="177"/>
      <c r="K273" s="177"/>
      <c r="L273" s="177"/>
      <c r="M273" s="177"/>
      <c r="N273" s="177"/>
      <c r="O273" s="177"/>
      <c r="P273" s="177"/>
      <c r="Q273" s="177"/>
      <c r="R273" s="177"/>
      <c r="S273" s="177"/>
      <c r="T273" s="177"/>
      <c r="U273" s="177"/>
      <c r="V273" s="177"/>
      <c r="W273" s="177"/>
      <c r="X273" s="177"/>
      <c r="Y273" s="177"/>
      <c r="Z273" s="177"/>
    </row>
    <row r="274" spans="1:26" ht="10.5" customHeight="1" x14ac:dyDescent="0.2">
      <c r="A274" s="177"/>
      <c r="B274" s="177"/>
      <c r="C274" s="177"/>
      <c r="D274" s="177"/>
      <c r="E274" s="177"/>
      <c r="F274" s="177"/>
      <c r="G274" s="177"/>
      <c r="H274" s="177"/>
      <c r="I274" s="177"/>
      <c r="J274" s="177"/>
      <c r="K274" s="177"/>
      <c r="L274" s="177"/>
      <c r="M274" s="177"/>
      <c r="N274" s="177"/>
      <c r="O274" s="177"/>
      <c r="P274" s="177"/>
      <c r="Q274" s="177"/>
      <c r="R274" s="177"/>
      <c r="S274" s="177"/>
      <c r="T274" s="177"/>
      <c r="U274" s="177"/>
      <c r="V274" s="177"/>
      <c r="W274" s="177"/>
      <c r="X274" s="177"/>
      <c r="Y274" s="177"/>
      <c r="Z274" s="177"/>
    </row>
    <row r="275" spans="1:26" ht="10.5" customHeight="1" x14ac:dyDescent="0.2">
      <c r="A275" s="177"/>
      <c r="B275" s="177"/>
      <c r="C275" s="177"/>
      <c r="D275" s="177"/>
      <c r="E275" s="177"/>
      <c r="F275" s="177"/>
      <c r="G275" s="177"/>
      <c r="H275" s="177"/>
      <c r="I275" s="177"/>
      <c r="J275" s="177"/>
      <c r="K275" s="177"/>
      <c r="L275" s="177"/>
      <c r="M275" s="177"/>
      <c r="N275" s="177"/>
      <c r="O275" s="177"/>
      <c r="P275" s="177"/>
      <c r="Q275" s="177"/>
      <c r="R275" s="177"/>
      <c r="S275" s="177"/>
      <c r="T275" s="177"/>
      <c r="U275" s="177"/>
      <c r="V275" s="177"/>
      <c r="W275" s="177"/>
      <c r="X275" s="177"/>
      <c r="Y275" s="177"/>
      <c r="Z275" s="177"/>
    </row>
    <row r="276" spans="1:26" ht="10.5" customHeight="1" x14ac:dyDescent="0.2">
      <c r="A276" s="177"/>
      <c r="B276" s="177"/>
      <c r="C276" s="177"/>
      <c r="D276" s="177"/>
      <c r="E276" s="177"/>
      <c r="F276" s="177"/>
      <c r="G276" s="177"/>
      <c r="H276" s="177"/>
      <c r="I276" s="177"/>
      <c r="J276" s="177"/>
      <c r="K276" s="177"/>
      <c r="L276" s="177"/>
      <c r="M276" s="177"/>
      <c r="N276" s="177"/>
      <c r="O276" s="177"/>
      <c r="P276" s="177"/>
      <c r="Q276" s="177"/>
      <c r="R276" s="177"/>
      <c r="S276" s="177"/>
      <c r="T276" s="177"/>
      <c r="U276" s="177"/>
      <c r="V276" s="177"/>
      <c r="W276" s="177"/>
      <c r="X276" s="177"/>
      <c r="Y276" s="177"/>
      <c r="Z276" s="177"/>
    </row>
    <row r="277" spans="1:26" ht="10.5" customHeight="1" x14ac:dyDescent="0.2">
      <c r="A277" s="177"/>
      <c r="B277" s="177"/>
      <c r="C277" s="177"/>
      <c r="D277" s="177"/>
      <c r="E277" s="177"/>
      <c r="F277" s="177"/>
      <c r="G277" s="177"/>
      <c r="H277" s="177"/>
      <c r="I277" s="177"/>
      <c r="J277" s="177"/>
      <c r="K277" s="177"/>
      <c r="L277" s="177"/>
      <c r="M277" s="177"/>
      <c r="N277" s="177"/>
      <c r="O277" s="177"/>
      <c r="P277" s="177"/>
      <c r="Q277" s="177"/>
      <c r="R277" s="177"/>
      <c r="S277" s="177"/>
      <c r="T277" s="177"/>
      <c r="U277" s="177"/>
      <c r="V277" s="177"/>
      <c r="W277" s="177"/>
      <c r="X277" s="177"/>
      <c r="Y277" s="177"/>
      <c r="Z277" s="177"/>
    </row>
    <row r="278" spans="1:26" ht="10.5" customHeight="1" x14ac:dyDescent="0.2">
      <c r="A278" s="177"/>
      <c r="B278" s="177"/>
      <c r="C278" s="177"/>
      <c r="D278" s="177"/>
      <c r="E278" s="177"/>
      <c r="F278" s="177"/>
      <c r="G278" s="177"/>
      <c r="H278" s="177"/>
      <c r="I278" s="177"/>
      <c r="J278" s="177"/>
      <c r="K278" s="177"/>
      <c r="L278" s="177"/>
      <c r="M278" s="177"/>
      <c r="N278" s="177"/>
      <c r="O278" s="177"/>
      <c r="P278" s="177"/>
      <c r="Q278" s="177"/>
      <c r="R278" s="177"/>
      <c r="S278" s="177"/>
      <c r="T278" s="177"/>
      <c r="U278" s="177"/>
      <c r="V278" s="177"/>
      <c r="W278" s="177"/>
      <c r="X278" s="177"/>
      <c r="Y278" s="177"/>
      <c r="Z278" s="177"/>
    </row>
    <row r="279" spans="1:26" ht="10.5" customHeight="1" x14ac:dyDescent="0.2">
      <c r="A279" s="177"/>
      <c r="B279" s="177"/>
      <c r="C279" s="177"/>
      <c r="D279" s="177"/>
      <c r="E279" s="177"/>
      <c r="F279" s="177"/>
      <c r="G279" s="177"/>
      <c r="H279" s="177"/>
      <c r="I279" s="177"/>
      <c r="J279" s="177"/>
      <c r="K279" s="177"/>
      <c r="L279" s="177"/>
      <c r="M279" s="177"/>
      <c r="N279" s="177"/>
      <c r="O279" s="177"/>
      <c r="P279" s="177"/>
      <c r="Q279" s="177"/>
      <c r="R279" s="177"/>
      <c r="S279" s="177"/>
      <c r="T279" s="177"/>
      <c r="U279" s="177"/>
      <c r="V279" s="177"/>
      <c r="W279" s="177"/>
      <c r="X279" s="177"/>
      <c r="Y279" s="177"/>
      <c r="Z279" s="177"/>
    </row>
    <row r="280" spans="1:26" ht="10.5" customHeight="1" x14ac:dyDescent="0.2">
      <c r="A280" s="177"/>
      <c r="B280" s="177"/>
      <c r="C280" s="177"/>
      <c r="D280" s="177"/>
      <c r="E280" s="177"/>
      <c r="F280" s="177"/>
      <c r="G280" s="177"/>
      <c r="H280" s="177"/>
      <c r="I280" s="177"/>
      <c r="J280" s="177"/>
      <c r="K280" s="177"/>
      <c r="L280" s="177"/>
      <c r="M280" s="177"/>
      <c r="N280" s="177"/>
      <c r="O280" s="177"/>
      <c r="P280" s="177"/>
      <c r="Q280" s="177"/>
      <c r="R280" s="177"/>
      <c r="S280" s="177"/>
      <c r="T280" s="177"/>
      <c r="U280" s="177"/>
      <c r="V280" s="177"/>
      <c r="W280" s="177"/>
      <c r="X280" s="177"/>
      <c r="Y280" s="177"/>
      <c r="Z280" s="177"/>
    </row>
    <row r="281" spans="1:26" ht="10.5" customHeight="1" x14ac:dyDescent="0.2">
      <c r="A281" s="177"/>
      <c r="B281" s="177"/>
      <c r="C281" s="177"/>
      <c r="D281" s="177"/>
      <c r="E281" s="177"/>
      <c r="F281" s="177"/>
      <c r="G281" s="177"/>
      <c r="H281" s="177"/>
      <c r="I281" s="177"/>
      <c r="J281" s="177"/>
      <c r="K281" s="177"/>
      <c r="L281" s="177"/>
      <c r="M281" s="177"/>
      <c r="N281" s="177"/>
      <c r="O281" s="177"/>
      <c r="P281" s="177"/>
      <c r="Q281" s="177"/>
      <c r="R281" s="177"/>
      <c r="S281" s="177"/>
      <c r="T281" s="177"/>
      <c r="U281" s="177"/>
      <c r="V281" s="177"/>
      <c r="W281" s="177"/>
      <c r="X281" s="177"/>
      <c r="Y281" s="177"/>
      <c r="Z281" s="177"/>
    </row>
    <row r="282" spans="1:26" ht="10.5" customHeight="1" x14ac:dyDescent="0.2">
      <c r="A282" s="177"/>
      <c r="B282" s="177"/>
      <c r="C282" s="177"/>
      <c r="D282" s="177"/>
      <c r="E282" s="177"/>
      <c r="F282" s="177"/>
      <c r="G282" s="177"/>
      <c r="H282" s="177"/>
      <c r="I282" s="177"/>
      <c r="J282" s="177"/>
      <c r="K282" s="177"/>
      <c r="L282" s="177"/>
      <c r="M282" s="177"/>
      <c r="N282" s="177"/>
      <c r="O282" s="177"/>
      <c r="P282" s="177"/>
      <c r="Q282" s="177"/>
      <c r="R282" s="177"/>
      <c r="S282" s="177"/>
      <c r="T282" s="177"/>
      <c r="U282" s="177"/>
      <c r="V282" s="177"/>
      <c r="W282" s="177"/>
      <c r="X282" s="177"/>
      <c r="Y282" s="177"/>
      <c r="Z282" s="177"/>
    </row>
    <row r="283" spans="1:26" ht="10.5" customHeight="1" x14ac:dyDescent="0.2">
      <c r="A283" s="177"/>
      <c r="B283" s="177"/>
      <c r="C283" s="177"/>
      <c r="D283" s="177"/>
      <c r="E283" s="177"/>
      <c r="F283" s="177"/>
      <c r="G283" s="177"/>
      <c r="H283" s="177"/>
      <c r="I283" s="177"/>
      <c r="J283" s="177"/>
      <c r="K283" s="177"/>
      <c r="L283" s="177"/>
      <c r="M283" s="177"/>
      <c r="N283" s="177"/>
      <c r="O283" s="177"/>
      <c r="P283" s="177"/>
      <c r="Q283" s="177"/>
      <c r="R283" s="177"/>
      <c r="S283" s="177"/>
      <c r="T283" s="177"/>
      <c r="U283" s="177"/>
      <c r="V283" s="177"/>
      <c r="W283" s="177"/>
      <c r="X283" s="177"/>
      <c r="Y283" s="177"/>
      <c r="Z283" s="177"/>
    </row>
    <row r="284" spans="1:26" ht="10.5" customHeight="1" x14ac:dyDescent="0.2">
      <c r="A284" s="177"/>
      <c r="B284" s="177"/>
      <c r="C284" s="177"/>
      <c r="D284" s="177"/>
      <c r="E284" s="177"/>
      <c r="F284" s="177"/>
      <c r="G284" s="177"/>
      <c r="H284" s="177"/>
      <c r="I284" s="177"/>
      <c r="J284" s="177"/>
      <c r="K284" s="177"/>
      <c r="L284" s="177"/>
      <c r="M284" s="177"/>
      <c r="N284" s="177"/>
      <c r="O284" s="177"/>
      <c r="P284" s="177"/>
      <c r="Q284" s="177"/>
      <c r="R284" s="177"/>
      <c r="S284" s="177"/>
      <c r="T284" s="177"/>
      <c r="U284" s="177"/>
      <c r="V284" s="177"/>
      <c r="W284" s="177"/>
      <c r="X284" s="177"/>
      <c r="Y284" s="177"/>
      <c r="Z284" s="177"/>
    </row>
    <row r="285" spans="1:26" ht="10.5" customHeight="1" x14ac:dyDescent="0.2">
      <c r="A285" s="177"/>
      <c r="B285" s="177"/>
      <c r="C285" s="177"/>
      <c r="D285" s="177"/>
      <c r="E285" s="177"/>
      <c r="F285" s="177"/>
      <c r="G285" s="177"/>
      <c r="H285" s="177"/>
      <c r="I285" s="177"/>
      <c r="J285" s="177"/>
      <c r="K285" s="177"/>
      <c r="L285" s="177"/>
      <c r="M285" s="177"/>
      <c r="N285" s="177"/>
      <c r="O285" s="177"/>
      <c r="P285" s="177"/>
      <c r="Q285" s="177"/>
      <c r="R285" s="177"/>
      <c r="S285" s="177"/>
      <c r="T285" s="177"/>
      <c r="U285" s="177"/>
      <c r="V285" s="177"/>
      <c r="W285" s="177"/>
      <c r="X285" s="177"/>
      <c r="Y285" s="177"/>
      <c r="Z285" s="177"/>
    </row>
    <row r="286" spans="1:26" ht="10.5" customHeight="1" x14ac:dyDescent="0.2">
      <c r="A286" s="177"/>
      <c r="B286" s="177"/>
      <c r="C286" s="177"/>
      <c r="D286" s="177"/>
      <c r="E286" s="177"/>
      <c r="F286" s="177"/>
      <c r="G286" s="177"/>
      <c r="H286" s="177"/>
      <c r="I286" s="177"/>
      <c r="J286" s="177"/>
      <c r="K286" s="177"/>
      <c r="L286" s="177"/>
      <c r="M286" s="177"/>
      <c r="N286" s="177"/>
      <c r="O286" s="177"/>
      <c r="P286" s="177"/>
      <c r="Q286" s="177"/>
      <c r="R286" s="177"/>
      <c r="S286" s="177"/>
      <c r="T286" s="177"/>
      <c r="U286" s="177"/>
      <c r="V286" s="177"/>
      <c r="W286" s="177"/>
      <c r="X286" s="177"/>
      <c r="Y286" s="177"/>
      <c r="Z286" s="177"/>
    </row>
    <row r="287" spans="1:26" ht="10.5" customHeight="1" x14ac:dyDescent="0.2">
      <c r="A287" s="177"/>
      <c r="B287" s="177"/>
      <c r="C287" s="177"/>
      <c r="D287" s="177"/>
      <c r="E287" s="177"/>
      <c r="F287" s="177"/>
      <c r="G287" s="177"/>
      <c r="H287" s="177"/>
      <c r="I287" s="177"/>
      <c r="J287" s="177"/>
      <c r="K287" s="177"/>
      <c r="L287" s="177"/>
      <c r="M287" s="177"/>
      <c r="N287" s="177"/>
      <c r="O287" s="177"/>
      <c r="P287" s="177"/>
      <c r="Q287" s="177"/>
      <c r="R287" s="177"/>
      <c r="S287" s="177"/>
      <c r="T287" s="177"/>
      <c r="U287" s="177"/>
      <c r="V287" s="177"/>
      <c r="W287" s="177"/>
      <c r="X287" s="177"/>
      <c r="Y287" s="177"/>
      <c r="Z287" s="177"/>
    </row>
    <row r="288" spans="1:26" ht="10.5" customHeight="1" x14ac:dyDescent="0.2">
      <c r="A288" s="177"/>
      <c r="B288" s="177"/>
      <c r="C288" s="177"/>
      <c r="D288" s="177"/>
      <c r="E288" s="177"/>
      <c r="F288" s="177"/>
      <c r="G288" s="177"/>
      <c r="H288" s="177"/>
      <c r="I288" s="177"/>
      <c r="J288" s="177"/>
      <c r="K288" s="177"/>
      <c r="L288" s="177"/>
      <c r="M288" s="177"/>
      <c r="N288" s="177"/>
      <c r="O288" s="177"/>
      <c r="P288" s="177"/>
      <c r="Q288" s="177"/>
      <c r="R288" s="177"/>
      <c r="S288" s="177"/>
      <c r="T288" s="177"/>
      <c r="U288" s="177"/>
      <c r="V288" s="177"/>
      <c r="W288" s="177"/>
      <c r="X288" s="177"/>
      <c r="Y288" s="177"/>
      <c r="Z288" s="177"/>
    </row>
    <row r="289" spans="1:26" ht="10.5" customHeight="1" x14ac:dyDescent="0.2">
      <c r="A289" s="177"/>
      <c r="B289" s="177"/>
      <c r="C289" s="177"/>
      <c r="D289" s="177"/>
      <c r="E289" s="177"/>
      <c r="F289" s="177"/>
      <c r="G289" s="177"/>
      <c r="H289" s="177"/>
      <c r="I289" s="177"/>
      <c r="J289" s="177"/>
      <c r="K289" s="177"/>
      <c r="L289" s="177"/>
      <c r="M289" s="177"/>
      <c r="N289" s="177"/>
      <c r="O289" s="177"/>
      <c r="P289" s="177"/>
      <c r="Q289" s="177"/>
      <c r="R289" s="177"/>
      <c r="S289" s="177"/>
      <c r="T289" s="177"/>
      <c r="U289" s="177"/>
      <c r="V289" s="177"/>
      <c r="W289" s="177"/>
      <c r="X289" s="177"/>
      <c r="Y289" s="177"/>
      <c r="Z289" s="177"/>
    </row>
    <row r="290" spans="1:26" ht="10.5" customHeight="1" x14ac:dyDescent="0.2">
      <c r="A290" s="177"/>
      <c r="B290" s="177"/>
      <c r="C290" s="177"/>
      <c r="D290" s="177"/>
      <c r="E290" s="177"/>
      <c r="F290" s="177"/>
      <c r="G290" s="177"/>
      <c r="H290" s="177"/>
      <c r="I290" s="177"/>
      <c r="J290" s="177"/>
      <c r="K290" s="177"/>
      <c r="L290" s="177"/>
      <c r="M290" s="177"/>
      <c r="N290" s="177"/>
      <c r="O290" s="177"/>
      <c r="P290" s="177"/>
      <c r="Q290" s="177"/>
      <c r="R290" s="177"/>
      <c r="S290" s="177"/>
      <c r="T290" s="177"/>
      <c r="U290" s="177"/>
      <c r="V290" s="177"/>
      <c r="W290" s="177"/>
      <c r="X290" s="177"/>
      <c r="Y290" s="177"/>
      <c r="Z290" s="177"/>
    </row>
    <row r="291" spans="1:26" ht="10.5" customHeight="1" x14ac:dyDescent="0.2">
      <c r="A291" s="177"/>
      <c r="B291" s="177"/>
      <c r="C291" s="177"/>
      <c r="D291" s="177"/>
      <c r="E291" s="177"/>
      <c r="F291" s="177"/>
      <c r="G291" s="177"/>
      <c r="H291" s="177"/>
      <c r="I291" s="177"/>
      <c r="J291" s="177"/>
      <c r="K291" s="177"/>
      <c r="L291" s="177"/>
      <c r="M291" s="177"/>
      <c r="N291" s="177"/>
      <c r="O291" s="177"/>
      <c r="P291" s="177"/>
      <c r="Q291" s="177"/>
      <c r="R291" s="177"/>
      <c r="S291" s="177"/>
      <c r="T291" s="177"/>
      <c r="U291" s="177"/>
      <c r="V291" s="177"/>
      <c r="W291" s="177"/>
      <c r="X291" s="177"/>
      <c r="Y291" s="177"/>
      <c r="Z291" s="177"/>
    </row>
    <row r="292" spans="1:26" ht="10.5" customHeight="1" x14ac:dyDescent="0.2">
      <c r="A292" s="177"/>
      <c r="B292" s="177"/>
      <c r="C292" s="177"/>
      <c r="D292" s="177"/>
      <c r="E292" s="177"/>
      <c r="F292" s="177"/>
      <c r="G292" s="177"/>
      <c r="H292" s="177"/>
      <c r="I292" s="177"/>
      <c r="J292" s="177"/>
      <c r="K292" s="177"/>
      <c r="L292" s="177"/>
      <c r="M292" s="177"/>
      <c r="N292" s="177"/>
      <c r="O292" s="177"/>
      <c r="P292" s="177"/>
      <c r="Q292" s="177"/>
      <c r="R292" s="177"/>
      <c r="S292" s="177"/>
      <c r="T292" s="177"/>
      <c r="U292" s="177"/>
      <c r="V292" s="177"/>
      <c r="W292" s="177"/>
      <c r="X292" s="177"/>
      <c r="Y292" s="177"/>
      <c r="Z292" s="177"/>
    </row>
    <row r="293" spans="1:26" ht="10.5" customHeight="1" x14ac:dyDescent="0.2">
      <c r="A293" s="177"/>
      <c r="B293" s="177"/>
      <c r="C293" s="177"/>
      <c r="D293" s="177"/>
      <c r="E293" s="177"/>
      <c r="F293" s="177"/>
      <c r="G293" s="177"/>
      <c r="H293" s="177"/>
      <c r="I293" s="177"/>
      <c r="J293" s="177"/>
      <c r="K293" s="177"/>
      <c r="L293" s="177"/>
      <c r="M293" s="177"/>
      <c r="N293" s="177"/>
      <c r="O293" s="177"/>
      <c r="P293" s="177"/>
      <c r="Q293" s="177"/>
      <c r="R293" s="177"/>
      <c r="S293" s="177"/>
      <c r="T293" s="177"/>
      <c r="U293" s="177"/>
      <c r="V293" s="177"/>
      <c r="W293" s="177"/>
      <c r="X293" s="177"/>
      <c r="Y293" s="177"/>
      <c r="Z293" s="177"/>
    </row>
    <row r="294" spans="1:26" ht="10.5" customHeight="1" x14ac:dyDescent="0.2">
      <c r="A294" s="177"/>
      <c r="B294" s="177"/>
      <c r="C294" s="177"/>
      <c r="D294" s="177"/>
      <c r="E294" s="177"/>
      <c r="F294" s="177"/>
      <c r="G294" s="177"/>
      <c r="H294" s="177"/>
      <c r="I294" s="177"/>
      <c r="J294" s="177"/>
      <c r="K294" s="177"/>
      <c r="L294" s="177"/>
      <c r="M294" s="177"/>
      <c r="N294" s="177"/>
      <c r="O294" s="177"/>
      <c r="P294" s="177"/>
      <c r="Q294" s="177"/>
      <c r="R294" s="177"/>
      <c r="S294" s="177"/>
      <c r="T294" s="177"/>
      <c r="U294" s="177"/>
      <c r="V294" s="177"/>
      <c r="W294" s="177"/>
      <c r="X294" s="177"/>
      <c r="Y294" s="177"/>
      <c r="Z294" s="177"/>
    </row>
    <row r="295" spans="1:26" ht="10.5" customHeight="1" x14ac:dyDescent="0.2">
      <c r="A295" s="177"/>
      <c r="B295" s="177"/>
      <c r="C295" s="177"/>
      <c r="D295" s="177"/>
      <c r="E295" s="177"/>
      <c r="F295" s="177"/>
      <c r="G295" s="177"/>
      <c r="H295" s="177"/>
      <c r="I295" s="177"/>
      <c r="J295" s="177"/>
      <c r="K295" s="177"/>
      <c r="L295" s="177"/>
      <c r="M295" s="177"/>
      <c r="N295" s="177"/>
      <c r="O295" s="177"/>
      <c r="P295" s="177"/>
      <c r="Q295" s="177"/>
      <c r="R295" s="177"/>
      <c r="S295" s="177"/>
      <c r="T295" s="177"/>
      <c r="U295" s="177"/>
      <c r="V295" s="177"/>
      <c r="W295" s="177"/>
      <c r="X295" s="177"/>
      <c r="Y295" s="177"/>
      <c r="Z295" s="177"/>
    </row>
    <row r="296" spans="1:26" ht="10.5" customHeight="1" x14ac:dyDescent="0.2">
      <c r="A296" s="177"/>
      <c r="B296" s="177"/>
      <c r="C296" s="177"/>
      <c r="D296" s="177"/>
      <c r="E296" s="177"/>
      <c r="F296" s="177"/>
      <c r="G296" s="177"/>
      <c r="H296" s="177"/>
      <c r="I296" s="177"/>
      <c r="J296" s="177"/>
      <c r="K296" s="177"/>
      <c r="L296" s="177"/>
      <c r="M296" s="177"/>
      <c r="N296" s="177"/>
      <c r="O296" s="177"/>
      <c r="P296" s="177"/>
      <c r="Q296" s="177"/>
      <c r="R296" s="177"/>
      <c r="S296" s="177"/>
      <c r="T296" s="177"/>
      <c r="U296" s="177"/>
      <c r="V296" s="177"/>
      <c r="W296" s="177"/>
      <c r="X296" s="177"/>
      <c r="Y296" s="177"/>
      <c r="Z296" s="177"/>
    </row>
    <row r="297" spans="1:26" ht="10.5" customHeight="1" x14ac:dyDescent="0.2">
      <c r="A297" s="177"/>
      <c r="B297" s="177"/>
      <c r="C297" s="177"/>
      <c r="D297" s="177"/>
      <c r="E297" s="177"/>
      <c r="F297" s="177"/>
      <c r="G297" s="177"/>
      <c r="H297" s="177"/>
      <c r="I297" s="177"/>
      <c r="J297" s="177"/>
      <c r="K297" s="177"/>
      <c r="L297" s="177"/>
      <c r="M297" s="177"/>
      <c r="N297" s="177"/>
      <c r="O297" s="177"/>
      <c r="P297" s="177"/>
      <c r="Q297" s="177"/>
      <c r="R297" s="177"/>
      <c r="S297" s="177"/>
      <c r="T297" s="177"/>
      <c r="U297" s="177"/>
      <c r="V297" s="177"/>
      <c r="W297" s="177"/>
      <c r="X297" s="177"/>
      <c r="Y297" s="177"/>
      <c r="Z297" s="177"/>
    </row>
    <row r="298" spans="1:26" ht="10.5" customHeight="1" x14ac:dyDescent="0.2">
      <c r="A298" s="177"/>
      <c r="B298" s="177"/>
      <c r="C298" s="177"/>
      <c r="D298" s="177"/>
      <c r="E298" s="177"/>
      <c r="F298" s="177"/>
      <c r="G298" s="177"/>
      <c r="H298" s="177"/>
      <c r="I298" s="177"/>
      <c r="J298" s="177"/>
      <c r="K298" s="177"/>
      <c r="L298" s="177"/>
      <c r="M298" s="177"/>
      <c r="N298" s="177"/>
      <c r="O298" s="177"/>
      <c r="P298" s="177"/>
      <c r="Q298" s="177"/>
      <c r="R298" s="177"/>
      <c r="S298" s="177"/>
      <c r="T298" s="177"/>
      <c r="U298" s="177"/>
      <c r="V298" s="177"/>
      <c r="W298" s="177"/>
      <c r="X298" s="177"/>
      <c r="Y298" s="177"/>
      <c r="Z298" s="177"/>
    </row>
    <row r="299" spans="1:26" ht="10.5" customHeight="1" x14ac:dyDescent="0.2">
      <c r="A299" s="177"/>
      <c r="B299" s="177"/>
      <c r="C299" s="177"/>
      <c r="D299" s="177"/>
      <c r="E299" s="177"/>
      <c r="F299" s="177"/>
      <c r="G299" s="177"/>
      <c r="H299" s="177"/>
      <c r="I299" s="177"/>
      <c r="J299" s="177"/>
      <c r="K299" s="177"/>
      <c r="L299" s="177"/>
      <c r="M299" s="177"/>
      <c r="N299" s="177"/>
      <c r="O299" s="177"/>
      <c r="P299" s="177"/>
      <c r="Q299" s="177"/>
      <c r="R299" s="177"/>
      <c r="S299" s="177"/>
      <c r="T299" s="177"/>
      <c r="U299" s="177"/>
      <c r="V299" s="177"/>
      <c r="W299" s="177"/>
      <c r="X299" s="177"/>
      <c r="Y299" s="177"/>
      <c r="Z299" s="177"/>
    </row>
    <row r="300" spans="1:26" ht="10.5" customHeight="1" x14ac:dyDescent="0.2">
      <c r="A300" s="177"/>
      <c r="B300" s="177"/>
      <c r="C300" s="177"/>
      <c r="D300" s="177"/>
      <c r="E300" s="177"/>
      <c r="F300" s="177"/>
      <c r="G300" s="177"/>
      <c r="H300" s="177"/>
      <c r="I300" s="177"/>
      <c r="J300" s="177"/>
      <c r="K300" s="177"/>
      <c r="L300" s="177"/>
      <c r="M300" s="177"/>
      <c r="N300" s="177"/>
      <c r="O300" s="177"/>
      <c r="P300" s="177"/>
      <c r="Q300" s="177"/>
      <c r="R300" s="177"/>
      <c r="S300" s="177"/>
      <c r="T300" s="177"/>
      <c r="U300" s="177"/>
      <c r="V300" s="177"/>
      <c r="W300" s="177"/>
      <c r="X300" s="177"/>
      <c r="Y300" s="177"/>
      <c r="Z300" s="177"/>
    </row>
    <row r="301" spans="1:26" ht="10.5" customHeight="1" x14ac:dyDescent="0.2">
      <c r="A301" s="177"/>
      <c r="B301" s="177"/>
      <c r="C301" s="177"/>
      <c r="D301" s="177"/>
      <c r="E301" s="177"/>
      <c r="F301" s="177"/>
      <c r="G301" s="177"/>
      <c r="H301" s="177"/>
      <c r="I301" s="177"/>
      <c r="J301" s="177"/>
      <c r="K301" s="177"/>
      <c r="L301" s="177"/>
      <c r="M301" s="177"/>
      <c r="N301" s="177"/>
      <c r="O301" s="177"/>
      <c r="P301" s="177"/>
      <c r="Q301" s="177"/>
      <c r="R301" s="177"/>
      <c r="S301" s="177"/>
      <c r="T301" s="177"/>
      <c r="U301" s="177"/>
      <c r="V301" s="177"/>
      <c r="W301" s="177"/>
      <c r="X301" s="177"/>
      <c r="Y301" s="177"/>
      <c r="Z301" s="177"/>
    </row>
    <row r="302" spans="1:26" ht="10.5" customHeight="1" x14ac:dyDescent="0.2">
      <c r="A302" s="177"/>
      <c r="B302" s="177"/>
      <c r="C302" s="177"/>
      <c r="D302" s="177"/>
      <c r="E302" s="177"/>
      <c r="F302" s="177"/>
      <c r="G302" s="177"/>
      <c r="H302" s="177"/>
      <c r="I302" s="177"/>
      <c r="J302" s="177"/>
      <c r="K302" s="177"/>
      <c r="L302" s="177"/>
      <c r="M302" s="177"/>
      <c r="N302" s="177"/>
      <c r="O302" s="177"/>
      <c r="P302" s="177"/>
      <c r="Q302" s="177"/>
      <c r="R302" s="177"/>
      <c r="S302" s="177"/>
      <c r="T302" s="177"/>
      <c r="U302" s="177"/>
      <c r="V302" s="177"/>
      <c r="W302" s="177"/>
      <c r="X302" s="177"/>
      <c r="Y302" s="177"/>
      <c r="Z302" s="177"/>
    </row>
    <row r="303" spans="1:26" ht="10.5" customHeight="1" x14ac:dyDescent="0.2">
      <c r="A303" s="177"/>
      <c r="B303" s="177"/>
      <c r="C303" s="177"/>
      <c r="D303" s="177"/>
      <c r="E303" s="177"/>
      <c r="F303" s="177"/>
      <c r="G303" s="177"/>
      <c r="H303" s="177"/>
      <c r="I303" s="177"/>
      <c r="J303" s="177"/>
      <c r="K303" s="177"/>
      <c r="L303" s="177"/>
      <c r="M303" s="177"/>
      <c r="N303" s="177"/>
      <c r="O303" s="177"/>
      <c r="P303" s="177"/>
      <c r="Q303" s="177"/>
      <c r="R303" s="177"/>
      <c r="S303" s="177"/>
      <c r="T303" s="177"/>
      <c r="U303" s="177"/>
      <c r="V303" s="177"/>
      <c r="W303" s="177"/>
      <c r="X303" s="177"/>
      <c r="Y303" s="177"/>
      <c r="Z303" s="177"/>
    </row>
    <row r="304" spans="1:26" ht="10.5" customHeight="1" x14ac:dyDescent="0.2">
      <c r="A304" s="177"/>
      <c r="B304" s="177"/>
      <c r="C304" s="177"/>
      <c r="D304" s="177"/>
      <c r="E304" s="177"/>
      <c r="F304" s="177"/>
      <c r="G304" s="177"/>
      <c r="H304" s="177"/>
      <c r="I304" s="177"/>
      <c r="J304" s="177"/>
      <c r="K304" s="177"/>
      <c r="L304" s="177"/>
      <c r="M304" s="177"/>
      <c r="N304" s="177"/>
      <c r="O304" s="177"/>
      <c r="P304" s="177"/>
      <c r="Q304" s="177"/>
      <c r="R304" s="177"/>
      <c r="S304" s="177"/>
      <c r="T304" s="177"/>
      <c r="U304" s="177"/>
      <c r="V304" s="177"/>
      <c r="W304" s="177"/>
      <c r="X304" s="177"/>
      <c r="Y304" s="177"/>
      <c r="Z304" s="177"/>
    </row>
    <row r="305" spans="1:26" ht="10.5" customHeight="1" x14ac:dyDescent="0.2">
      <c r="A305" s="177"/>
      <c r="B305" s="177"/>
      <c r="C305" s="177"/>
      <c r="D305" s="177"/>
      <c r="E305" s="177"/>
      <c r="F305" s="177"/>
      <c r="G305" s="177"/>
      <c r="H305" s="177"/>
      <c r="I305" s="177"/>
      <c r="J305" s="177"/>
      <c r="K305" s="177"/>
      <c r="L305" s="177"/>
      <c r="M305" s="177"/>
      <c r="N305" s="177"/>
      <c r="O305" s="177"/>
      <c r="P305" s="177"/>
      <c r="Q305" s="177"/>
      <c r="R305" s="177"/>
      <c r="S305" s="177"/>
      <c r="T305" s="177"/>
      <c r="U305" s="177"/>
      <c r="V305" s="177"/>
      <c r="W305" s="177"/>
      <c r="X305" s="177"/>
      <c r="Y305" s="177"/>
      <c r="Z305" s="177"/>
    </row>
    <row r="306" spans="1:26" ht="10.5" customHeight="1" x14ac:dyDescent="0.2">
      <c r="A306" s="177"/>
      <c r="B306" s="177"/>
      <c r="C306" s="177"/>
      <c r="D306" s="177"/>
      <c r="E306" s="177"/>
      <c r="F306" s="177"/>
      <c r="G306" s="177"/>
      <c r="H306" s="177"/>
      <c r="I306" s="177"/>
      <c r="J306" s="177"/>
      <c r="K306" s="177"/>
      <c r="L306" s="177"/>
      <c r="M306" s="177"/>
      <c r="N306" s="177"/>
      <c r="O306" s="177"/>
      <c r="P306" s="177"/>
      <c r="Q306" s="177"/>
      <c r="R306" s="177"/>
      <c r="S306" s="177"/>
      <c r="T306" s="177"/>
      <c r="U306" s="177"/>
      <c r="V306" s="177"/>
      <c r="W306" s="177"/>
      <c r="X306" s="177"/>
      <c r="Y306" s="177"/>
      <c r="Z306" s="177"/>
    </row>
    <row r="307" spans="1:26" ht="10.5" customHeight="1" x14ac:dyDescent="0.2">
      <c r="A307" s="177"/>
      <c r="B307" s="177"/>
      <c r="C307" s="177"/>
      <c r="D307" s="177"/>
      <c r="E307" s="177"/>
      <c r="F307" s="177"/>
      <c r="G307" s="177"/>
      <c r="H307" s="177"/>
      <c r="I307" s="177"/>
      <c r="J307" s="177"/>
      <c r="K307" s="177"/>
      <c r="L307" s="177"/>
      <c r="M307" s="177"/>
      <c r="N307" s="177"/>
      <c r="O307" s="177"/>
      <c r="P307" s="177"/>
      <c r="Q307" s="177"/>
      <c r="R307" s="177"/>
      <c r="S307" s="177"/>
      <c r="T307" s="177"/>
      <c r="U307" s="177"/>
      <c r="V307" s="177"/>
      <c r="W307" s="177"/>
      <c r="X307" s="177"/>
      <c r="Y307" s="177"/>
      <c r="Z307" s="177"/>
    </row>
    <row r="308" spans="1:26" ht="10.5" customHeight="1" x14ac:dyDescent="0.2">
      <c r="A308" s="177"/>
      <c r="B308" s="177"/>
      <c r="C308" s="177"/>
      <c r="D308" s="177"/>
      <c r="E308" s="177"/>
      <c r="F308" s="177"/>
      <c r="G308" s="177"/>
      <c r="H308" s="177"/>
      <c r="I308" s="177"/>
      <c r="J308" s="177"/>
      <c r="K308" s="177"/>
      <c r="L308" s="177"/>
      <c r="M308" s="177"/>
      <c r="N308" s="177"/>
      <c r="O308" s="177"/>
      <c r="P308" s="177"/>
      <c r="Q308" s="177"/>
      <c r="R308" s="177"/>
      <c r="S308" s="177"/>
      <c r="T308" s="177"/>
      <c r="U308" s="177"/>
      <c r="V308" s="177"/>
      <c r="W308" s="177"/>
      <c r="X308" s="177"/>
      <c r="Y308" s="177"/>
      <c r="Z308" s="177"/>
    </row>
    <row r="309" spans="1:26" ht="10.5" customHeight="1" x14ac:dyDescent="0.2">
      <c r="A309" s="177"/>
      <c r="B309" s="177"/>
      <c r="C309" s="177"/>
      <c r="D309" s="177"/>
      <c r="E309" s="177"/>
      <c r="F309" s="177"/>
      <c r="G309" s="177"/>
      <c r="H309" s="177"/>
      <c r="I309" s="177"/>
      <c r="J309" s="177"/>
      <c r="K309" s="177"/>
      <c r="L309" s="177"/>
      <c r="M309" s="177"/>
      <c r="N309" s="177"/>
      <c r="O309" s="177"/>
      <c r="P309" s="177"/>
      <c r="Q309" s="177"/>
      <c r="R309" s="177"/>
      <c r="S309" s="177"/>
      <c r="T309" s="177"/>
      <c r="U309" s="177"/>
      <c r="V309" s="177"/>
      <c r="W309" s="177"/>
      <c r="X309" s="177"/>
      <c r="Y309" s="177"/>
      <c r="Z309" s="177"/>
    </row>
    <row r="310" spans="1:26" ht="10.5" customHeight="1" x14ac:dyDescent="0.2">
      <c r="A310" s="177"/>
      <c r="B310" s="177"/>
      <c r="C310" s="177"/>
      <c r="D310" s="177"/>
      <c r="E310" s="177"/>
      <c r="F310" s="177"/>
      <c r="G310" s="177"/>
      <c r="H310" s="177"/>
      <c r="I310" s="177"/>
      <c r="J310" s="177"/>
      <c r="K310" s="177"/>
      <c r="L310" s="177"/>
      <c r="M310" s="177"/>
      <c r="N310" s="177"/>
      <c r="O310" s="177"/>
      <c r="P310" s="177"/>
      <c r="Q310" s="177"/>
      <c r="R310" s="177"/>
      <c r="S310" s="177"/>
      <c r="T310" s="177"/>
      <c r="U310" s="177"/>
      <c r="V310" s="177"/>
      <c r="W310" s="177"/>
      <c r="X310" s="177"/>
      <c r="Y310" s="177"/>
      <c r="Z310" s="177"/>
    </row>
    <row r="311" spans="1:26" ht="10.5" customHeight="1" x14ac:dyDescent="0.2">
      <c r="A311" s="177"/>
      <c r="B311" s="177"/>
      <c r="C311" s="177"/>
      <c r="D311" s="177"/>
      <c r="E311" s="177"/>
      <c r="F311" s="177"/>
      <c r="G311" s="177"/>
      <c r="H311" s="177"/>
      <c r="I311" s="177"/>
      <c r="J311" s="177"/>
      <c r="K311" s="177"/>
      <c r="L311" s="177"/>
      <c r="M311" s="177"/>
      <c r="N311" s="177"/>
      <c r="O311" s="177"/>
      <c r="P311" s="177"/>
      <c r="Q311" s="177"/>
      <c r="R311" s="177"/>
      <c r="S311" s="177"/>
      <c r="T311" s="177"/>
      <c r="U311" s="177"/>
      <c r="V311" s="177"/>
      <c r="W311" s="177"/>
      <c r="X311" s="177"/>
      <c r="Y311" s="177"/>
      <c r="Z311" s="177"/>
    </row>
    <row r="312" spans="1:26" ht="10.5" customHeight="1" x14ac:dyDescent="0.2">
      <c r="A312" s="177"/>
      <c r="B312" s="177"/>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row>
    <row r="313" spans="1:26" ht="10.5" customHeight="1" x14ac:dyDescent="0.2">
      <c r="A313" s="177"/>
      <c r="B313" s="177"/>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row>
    <row r="314" spans="1:26" ht="10.5" customHeight="1" x14ac:dyDescent="0.2">
      <c r="A314" s="177"/>
      <c r="B314" s="177"/>
      <c r="C314" s="177"/>
      <c r="D314" s="177"/>
      <c r="E314" s="177"/>
      <c r="F314" s="177"/>
      <c r="G314" s="177"/>
      <c r="H314" s="177"/>
      <c r="I314" s="177"/>
      <c r="J314" s="177"/>
      <c r="K314" s="177"/>
      <c r="L314" s="177"/>
      <c r="M314" s="177"/>
      <c r="N314" s="177"/>
      <c r="O314" s="177"/>
      <c r="P314" s="177"/>
      <c r="Q314" s="177"/>
      <c r="R314" s="177"/>
      <c r="S314" s="177"/>
      <c r="T314" s="177"/>
      <c r="U314" s="177"/>
      <c r="V314" s="177"/>
      <c r="W314" s="177"/>
      <c r="X314" s="177"/>
      <c r="Y314" s="177"/>
      <c r="Z314" s="177"/>
    </row>
    <row r="315" spans="1:26" ht="10.5" customHeight="1" x14ac:dyDescent="0.2">
      <c r="A315" s="177"/>
      <c r="B315" s="177"/>
      <c r="C315" s="177"/>
      <c r="D315" s="177"/>
      <c r="E315" s="177"/>
      <c r="F315" s="177"/>
      <c r="G315" s="177"/>
      <c r="H315" s="177"/>
      <c r="I315" s="177"/>
      <c r="J315" s="177"/>
      <c r="K315" s="177"/>
      <c r="L315" s="177"/>
      <c r="M315" s="177"/>
      <c r="N315" s="177"/>
      <c r="O315" s="177"/>
      <c r="P315" s="177"/>
      <c r="Q315" s="177"/>
      <c r="R315" s="177"/>
      <c r="S315" s="177"/>
      <c r="T315" s="177"/>
      <c r="U315" s="177"/>
      <c r="V315" s="177"/>
      <c r="W315" s="177"/>
      <c r="X315" s="177"/>
      <c r="Y315" s="177"/>
      <c r="Z315" s="177"/>
    </row>
    <row r="316" spans="1:26" ht="10.5" customHeight="1" x14ac:dyDescent="0.2">
      <c r="A316" s="177"/>
      <c r="B316" s="177"/>
      <c r="C316" s="177"/>
      <c r="D316" s="177"/>
      <c r="E316" s="177"/>
      <c r="F316" s="177"/>
      <c r="G316" s="177"/>
      <c r="H316" s="177"/>
      <c r="I316" s="177"/>
      <c r="J316" s="177"/>
      <c r="K316" s="177"/>
      <c r="L316" s="177"/>
      <c r="M316" s="177"/>
      <c r="N316" s="177"/>
      <c r="O316" s="177"/>
      <c r="P316" s="177"/>
      <c r="Q316" s="177"/>
      <c r="R316" s="177"/>
      <c r="S316" s="177"/>
      <c r="T316" s="177"/>
      <c r="U316" s="177"/>
      <c r="V316" s="177"/>
      <c r="W316" s="177"/>
      <c r="X316" s="177"/>
      <c r="Y316" s="177"/>
      <c r="Z316" s="177"/>
    </row>
    <row r="317" spans="1:26" ht="10.5" customHeight="1" x14ac:dyDescent="0.2">
      <c r="A317" s="177"/>
      <c r="B317" s="177"/>
      <c r="C317" s="177"/>
      <c r="D317" s="177"/>
      <c r="E317" s="177"/>
      <c r="F317" s="177"/>
      <c r="G317" s="177"/>
      <c r="H317" s="177"/>
      <c r="I317" s="177"/>
      <c r="J317" s="177"/>
      <c r="K317" s="177"/>
      <c r="L317" s="177"/>
      <c r="M317" s="177"/>
      <c r="N317" s="177"/>
      <c r="O317" s="177"/>
      <c r="P317" s="177"/>
      <c r="Q317" s="177"/>
      <c r="R317" s="177"/>
      <c r="S317" s="177"/>
      <c r="T317" s="177"/>
      <c r="U317" s="177"/>
      <c r="V317" s="177"/>
      <c r="W317" s="177"/>
      <c r="X317" s="177"/>
      <c r="Y317" s="177"/>
      <c r="Z317" s="177"/>
    </row>
    <row r="318" spans="1:26" ht="10.5" customHeight="1" x14ac:dyDescent="0.2">
      <c r="A318" s="177"/>
      <c r="B318" s="177"/>
      <c r="C318" s="177"/>
      <c r="D318" s="177"/>
      <c r="E318" s="177"/>
      <c r="F318" s="177"/>
      <c r="G318" s="177"/>
      <c r="H318" s="177"/>
      <c r="I318" s="177"/>
      <c r="J318" s="177"/>
      <c r="K318" s="177"/>
      <c r="L318" s="177"/>
      <c r="M318" s="177"/>
      <c r="N318" s="177"/>
      <c r="O318" s="177"/>
      <c r="P318" s="177"/>
      <c r="Q318" s="177"/>
      <c r="R318" s="177"/>
      <c r="S318" s="177"/>
      <c r="T318" s="177"/>
      <c r="U318" s="177"/>
      <c r="V318" s="177"/>
      <c r="W318" s="177"/>
      <c r="X318" s="177"/>
      <c r="Y318" s="177"/>
      <c r="Z318" s="177"/>
    </row>
    <row r="319" spans="1:26" ht="10.5" customHeight="1" x14ac:dyDescent="0.2">
      <c r="A319" s="177"/>
      <c r="B319" s="177"/>
      <c r="C319" s="177"/>
      <c r="D319" s="177"/>
      <c r="E319" s="177"/>
      <c r="F319" s="177"/>
      <c r="G319" s="177"/>
      <c r="H319" s="177"/>
      <c r="I319" s="177"/>
      <c r="J319" s="177"/>
      <c r="K319" s="177"/>
      <c r="L319" s="177"/>
      <c r="M319" s="177"/>
      <c r="N319" s="177"/>
      <c r="O319" s="177"/>
      <c r="P319" s="177"/>
      <c r="Q319" s="177"/>
      <c r="R319" s="177"/>
      <c r="S319" s="177"/>
      <c r="T319" s="177"/>
      <c r="U319" s="177"/>
      <c r="V319" s="177"/>
      <c r="W319" s="177"/>
      <c r="X319" s="177"/>
      <c r="Y319" s="177"/>
      <c r="Z319" s="177"/>
    </row>
    <row r="320" spans="1:26" ht="10.5" customHeight="1" x14ac:dyDescent="0.2">
      <c r="A320" s="177"/>
      <c r="B320" s="177"/>
      <c r="C320" s="177"/>
      <c r="D320" s="177"/>
      <c r="E320" s="177"/>
      <c r="F320" s="177"/>
      <c r="G320" s="177"/>
      <c r="H320" s="177"/>
      <c r="I320" s="177"/>
      <c r="J320" s="177"/>
      <c r="K320" s="177"/>
      <c r="L320" s="177"/>
      <c r="M320" s="177"/>
      <c r="N320" s="177"/>
      <c r="O320" s="177"/>
      <c r="P320" s="177"/>
      <c r="Q320" s="177"/>
      <c r="R320" s="177"/>
      <c r="S320" s="177"/>
      <c r="T320" s="177"/>
      <c r="U320" s="177"/>
      <c r="V320" s="177"/>
      <c r="W320" s="177"/>
      <c r="X320" s="177"/>
      <c r="Y320" s="177"/>
      <c r="Z320" s="177"/>
    </row>
    <row r="321" spans="1:26" ht="10.5" customHeight="1" x14ac:dyDescent="0.2">
      <c r="A321" s="177"/>
      <c r="B321" s="177"/>
      <c r="C321" s="177"/>
      <c r="D321" s="177"/>
      <c r="E321" s="177"/>
      <c r="F321" s="177"/>
      <c r="G321" s="177"/>
      <c r="H321" s="177"/>
      <c r="I321" s="177"/>
      <c r="J321" s="177"/>
      <c r="K321" s="177"/>
      <c r="L321" s="177"/>
      <c r="M321" s="177"/>
      <c r="N321" s="177"/>
      <c r="O321" s="177"/>
      <c r="P321" s="177"/>
      <c r="Q321" s="177"/>
      <c r="R321" s="177"/>
      <c r="S321" s="177"/>
      <c r="T321" s="177"/>
      <c r="U321" s="177"/>
      <c r="V321" s="177"/>
      <c r="W321" s="177"/>
      <c r="X321" s="177"/>
      <c r="Y321" s="177"/>
      <c r="Z321" s="177"/>
    </row>
    <row r="322" spans="1:26" ht="10.5" customHeight="1" x14ac:dyDescent="0.2">
      <c r="A322" s="177"/>
      <c r="B322" s="177"/>
      <c r="C322" s="177"/>
      <c r="D322" s="177"/>
      <c r="E322" s="177"/>
      <c r="F322" s="177"/>
      <c r="G322" s="177"/>
      <c r="H322" s="177"/>
      <c r="I322" s="177"/>
      <c r="J322" s="177"/>
      <c r="K322" s="177"/>
      <c r="L322" s="177"/>
      <c r="M322" s="177"/>
      <c r="N322" s="177"/>
      <c r="O322" s="177"/>
      <c r="P322" s="177"/>
      <c r="Q322" s="177"/>
      <c r="R322" s="177"/>
      <c r="S322" s="177"/>
      <c r="T322" s="177"/>
      <c r="U322" s="177"/>
      <c r="V322" s="177"/>
      <c r="W322" s="177"/>
      <c r="X322" s="177"/>
      <c r="Y322" s="177"/>
      <c r="Z322" s="177"/>
    </row>
    <row r="323" spans="1:26" ht="10.5" customHeight="1" x14ac:dyDescent="0.2">
      <c r="A323" s="177"/>
      <c r="B323" s="177"/>
      <c r="C323" s="177"/>
      <c r="D323" s="177"/>
      <c r="E323" s="177"/>
      <c r="F323" s="177"/>
      <c r="G323" s="177"/>
      <c r="H323" s="177"/>
      <c r="I323" s="177"/>
      <c r="J323" s="177"/>
      <c r="K323" s="177"/>
      <c r="L323" s="177"/>
      <c r="M323" s="177"/>
      <c r="N323" s="177"/>
      <c r="O323" s="177"/>
      <c r="P323" s="177"/>
      <c r="Q323" s="177"/>
      <c r="R323" s="177"/>
      <c r="S323" s="177"/>
      <c r="T323" s="177"/>
      <c r="U323" s="177"/>
      <c r="V323" s="177"/>
      <c r="W323" s="177"/>
      <c r="X323" s="177"/>
      <c r="Y323" s="177"/>
      <c r="Z323" s="177"/>
    </row>
    <row r="324" spans="1:26" ht="10.5" customHeight="1" x14ac:dyDescent="0.2">
      <c r="A324" s="177"/>
      <c r="B324" s="177"/>
      <c r="C324" s="177"/>
      <c r="D324" s="177"/>
      <c r="E324" s="177"/>
      <c r="F324" s="177"/>
      <c r="G324" s="177"/>
      <c r="H324" s="177"/>
      <c r="I324" s="177"/>
      <c r="J324" s="177"/>
      <c r="K324" s="177"/>
      <c r="L324" s="177"/>
      <c r="M324" s="177"/>
      <c r="N324" s="177"/>
      <c r="O324" s="177"/>
      <c r="P324" s="177"/>
      <c r="Q324" s="177"/>
      <c r="R324" s="177"/>
      <c r="S324" s="177"/>
      <c r="T324" s="177"/>
      <c r="U324" s="177"/>
      <c r="V324" s="177"/>
      <c r="W324" s="177"/>
      <c r="X324" s="177"/>
      <c r="Y324" s="177"/>
      <c r="Z324" s="177"/>
    </row>
    <row r="325" spans="1:26" ht="10.5" customHeight="1" x14ac:dyDescent="0.2">
      <c r="A325" s="177"/>
      <c r="B325" s="177"/>
      <c r="C325" s="177"/>
      <c r="D325" s="177"/>
      <c r="E325" s="177"/>
      <c r="F325" s="177"/>
      <c r="G325" s="177"/>
      <c r="H325" s="177"/>
      <c r="I325" s="177"/>
      <c r="J325" s="177"/>
      <c r="K325" s="177"/>
      <c r="L325" s="177"/>
      <c r="M325" s="177"/>
      <c r="N325" s="177"/>
      <c r="O325" s="177"/>
      <c r="P325" s="177"/>
      <c r="Q325" s="177"/>
      <c r="R325" s="177"/>
      <c r="S325" s="177"/>
      <c r="T325" s="177"/>
      <c r="U325" s="177"/>
      <c r="V325" s="177"/>
      <c r="W325" s="177"/>
      <c r="X325" s="177"/>
      <c r="Y325" s="177"/>
      <c r="Z325" s="177"/>
    </row>
    <row r="326" spans="1:26" ht="10.5" customHeight="1" x14ac:dyDescent="0.2">
      <c r="A326" s="177"/>
      <c r="B326" s="177"/>
      <c r="C326" s="177"/>
      <c r="D326" s="177"/>
      <c r="E326" s="177"/>
      <c r="F326" s="177"/>
      <c r="G326" s="177"/>
      <c r="H326" s="177"/>
      <c r="I326" s="177"/>
      <c r="J326" s="177"/>
      <c r="K326" s="177"/>
      <c r="L326" s="177"/>
      <c r="M326" s="177"/>
      <c r="N326" s="177"/>
      <c r="O326" s="177"/>
      <c r="P326" s="177"/>
      <c r="Q326" s="177"/>
      <c r="R326" s="177"/>
      <c r="S326" s="177"/>
      <c r="T326" s="177"/>
      <c r="U326" s="177"/>
      <c r="V326" s="177"/>
      <c r="W326" s="177"/>
      <c r="X326" s="177"/>
      <c r="Y326" s="177"/>
      <c r="Z326" s="177"/>
    </row>
    <row r="327" spans="1:26" ht="10.5" customHeight="1" x14ac:dyDescent="0.2">
      <c r="A327" s="177"/>
      <c r="B327" s="177"/>
      <c r="C327" s="177"/>
      <c r="D327" s="177"/>
      <c r="E327" s="177"/>
      <c r="F327" s="177"/>
      <c r="G327" s="177"/>
      <c r="H327" s="177"/>
      <c r="I327" s="177"/>
      <c r="J327" s="177"/>
      <c r="K327" s="177"/>
      <c r="L327" s="177"/>
      <c r="M327" s="177"/>
      <c r="N327" s="177"/>
      <c r="O327" s="177"/>
      <c r="P327" s="177"/>
      <c r="Q327" s="177"/>
      <c r="R327" s="177"/>
      <c r="S327" s="177"/>
      <c r="T327" s="177"/>
      <c r="U327" s="177"/>
      <c r="V327" s="177"/>
      <c r="W327" s="177"/>
      <c r="X327" s="177"/>
      <c r="Y327" s="177"/>
      <c r="Z327" s="177"/>
    </row>
    <row r="328" spans="1:26" ht="10.5" customHeight="1" x14ac:dyDescent="0.2">
      <c r="A328" s="177"/>
      <c r="B328" s="177"/>
      <c r="C328" s="177"/>
      <c r="D328" s="177"/>
      <c r="E328" s="177"/>
      <c r="F328" s="177"/>
      <c r="G328" s="177"/>
      <c r="H328" s="177"/>
      <c r="I328" s="177"/>
      <c r="J328" s="177"/>
      <c r="K328" s="177"/>
      <c r="L328" s="177"/>
      <c r="M328" s="177"/>
      <c r="N328" s="177"/>
      <c r="O328" s="177"/>
      <c r="P328" s="177"/>
      <c r="Q328" s="177"/>
      <c r="R328" s="177"/>
      <c r="S328" s="177"/>
      <c r="T328" s="177"/>
      <c r="U328" s="177"/>
      <c r="V328" s="177"/>
      <c r="W328" s="177"/>
      <c r="X328" s="177"/>
      <c r="Y328" s="177"/>
      <c r="Z328" s="177"/>
    </row>
    <row r="329" spans="1:26" ht="10.5" customHeight="1" x14ac:dyDescent="0.2">
      <c r="A329" s="177"/>
      <c r="B329" s="177"/>
      <c r="C329" s="177"/>
      <c r="D329" s="177"/>
      <c r="E329" s="177"/>
      <c r="F329" s="177"/>
      <c r="G329" s="177"/>
      <c r="H329" s="177"/>
      <c r="I329" s="177"/>
      <c r="J329" s="177"/>
      <c r="K329" s="177"/>
      <c r="L329" s="177"/>
      <c r="M329" s="177"/>
      <c r="N329" s="177"/>
      <c r="O329" s="177"/>
      <c r="P329" s="177"/>
      <c r="Q329" s="177"/>
      <c r="R329" s="177"/>
      <c r="S329" s="177"/>
      <c r="T329" s="177"/>
      <c r="U329" s="177"/>
      <c r="V329" s="177"/>
      <c r="W329" s="177"/>
      <c r="X329" s="177"/>
      <c r="Y329" s="177"/>
      <c r="Z329" s="177"/>
    </row>
    <row r="330" spans="1:26" ht="10.5" customHeight="1" x14ac:dyDescent="0.2">
      <c r="A330" s="177"/>
      <c r="B330" s="177"/>
      <c r="C330" s="177"/>
      <c r="D330" s="177"/>
      <c r="E330" s="177"/>
      <c r="F330" s="177"/>
      <c r="G330" s="177"/>
      <c r="H330" s="177"/>
      <c r="I330" s="177"/>
      <c r="J330" s="177"/>
      <c r="K330" s="177"/>
      <c r="L330" s="177"/>
      <c r="M330" s="177"/>
      <c r="N330" s="177"/>
      <c r="O330" s="177"/>
      <c r="P330" s="177"/>
      <c r="Q330" s="177"/>
      <c r="R330" s="177"/>
      <c r="S330" s="177"/>
      <c r="T330" s="177"/>
      <c r="U330" s="177"/>
      <c r="V330" s="177"/>
      <c r="W330" s="177"/>
      <c r="X330" s="177"/>
      <c r="Y330" s="177"/>
      <c r="Z330" s="177"/>
    </row>
    <row r="331" spans="1:26" ht="10.5" customHeight="1" x14ac:dyDescent="0.2">
      <c r="A331" s="177"/>
      <c r="B331" s="177"/>
      <c r="C331" s="177"/>
      <c r="D331" s="177"/>
      <c r="E331" s="177"/>
      <c r="F331" s="177"/>
      <c r="G331" s="177"/>
      <c r="H331" s="177"/>
      <c r="I331" s="177"/>
      <c r="J331" s="177"/>
      <c r="K331" s="177"/>
      <c r="L331" s="177"/>
      <c r="M331" s="177"/>
      <c r="N331" s="177"/>
      <c r="O331" s="177"/>
      <c r="P331" s="177"/>
      <c r="Q331" s="177"/>
      <c r="R331" s="177"/>
      <c r="S331" s="177"/>
      <c r="T331" s="177"/>
      <c r="U331" s="177"/>
      <c r="V331" s="177"/>
      <c r="W331" s="177"/>
      <c r="X331" s="177"/>
      <c r="Y331" s="177"/>
      <c r="Z331" s="177"/>
    </row>
    <row r="332" spans="1:26" ht="10.5" customHeight="1" x14ac:dyDescent="0.2">
      <c r="A332" s="177"/>
      <c r="B332" s="177"/>
      <c r="C332" s="177"/>
      <c r="D332" s="177"/>
      <c r="E332" s="177"/>
      <c r="F332" s="177"/>
      <c r="G332" s="177"/>
      <c r="H332" s="177"/>
      <c r="I332" s="177"/>
      <c r="J332" s="177"/>
      <c r="K332" s="177"/>
      <c r="L332" s="177"/>
      <c r="M332" s="177"/>
      <c r="N332" s="177"/>
      <c r="O332" s="177"/>
      <c r="P332" s="177"/>
      <c r="Q332" s="177"/>
      <c r="R332" s="177"/>
      <c r="S332" s="177"/>
      <c r="T332" s="177"/>
      <c r="U332" s="177"/>
      <c r="V332" s="177"/>
      <c r="W332" s="177"/>
      <c r="X332" s="177"/>
      <c r="Y332" s="177"/>
      <c r="Z332" s="177"/>
    </row>
    <row r="333" spans="1:26" ht="10.5" customHeight="1" x14ac:dyDescent="0.2">
      <c r="A333" s="177"/>
      <c r="B333" s="177"/>
      <c r="C333" s="177"/>
      <c r="D333" s="177"/>
      <c r="E333" s="177"/>
      <c r="F333" s="177"/>
      <c r="G333" s="177"/>
      <c r="H333" s="177"/>
      <c r="I333" s="177"/>
      <c r="J333" s="177"/>
      <c r="K333" s="177"/>
      <c r="L333" s="177"/>
      <c r="M333" s="177"/>
      <c r="N333" s="177"/>
      <c r="O333" s="177"/>
      <c r="P333" s="177"/>
      <c r="Q333" s="177"/>
      <c r="R333" s="177"/>
      <c r="S333" s="177"/>
      <c r="T333" s="177"/>
      <c r="U333" s="177"/>
      <c r="V333" s="177"/>
      <c r="W333" s="177"/>
      <c r="X333" s="177"/>
      <c r="Y333" s="177"/>
      <c r="Z333" s="177"/>
    </row>
    <row r="334" spans="1:26" ht="10.5" customHeight="1" x14ac:dyDescent="0.2">
      <c r="A334" s="177"/>
      <c r="B334" s="177"/>
      <c r="C334" s="177"/>
      <c r="D334" s="177"/>
      <c r="E334" s="177"/>
      <c r="F334" s="177"/>
      <c r="G334" s="177"/>
      <c r="H334" s="177"/>
      <c r="I334" s="177"/>
      <c r="J334" s="177"/>
      <c r="K334" s="177"/>
      <c r="L334" s="177"/>
      <c r="M334" s="177"/>
      <c r="N334" s="177"/>
      <c r="O334" s="177"/>
      <c r="P334" s="177"/>
      <c r="Q334" s="177"/>
      <c r="R334" s="177"/>
      <c r="S334" s="177"/>
      <c r="T334" s="177"/>
      <c r="U334" s="177"/>
      <c r="V334" s="177"/>
      <c r="W334" s="177"/>
      <c r="X334" s="177"/>
      <c r="Y334" s="177"/>
      <c r="Z334" s="177"/>
    </row>
    <row r="335" spans="1:26" ht="10.5" customHeight="1" x14ac:dyDescent="0.2">
      <c r="A335" s="177"/>
      <c r="B335" s="177"/>
      <c r="C335" s="177"/>
      <c r="D335" s="177"/>
      <c r="E335" s="177"/>
      <c r="F335" s="177"/>
      <c r="G335" s="177"/>
      <c r="H335" s="177"/>
      <c r="I335" s="177"/>
      <c r="J335" s="177"/>
      <c r="K335" s="177"/>
      <c r="L335" s="177"/>
      <c r="M335" s="177"/>
      <c r="N335" s="177"/>
      <c r="O335" s="177"/>
      <c r="P335" s="177"/>
      <c r="Q335" s="177"/>
      <c r="R335" s="177"/>
      <c r="S335" s="177"/>
      <c r="T335" s="177"/>
      <c r="U335" s="177"/>
      <c r="V335" s="177"/>
      <c r="W335" s="177"/>
      <c r="X335" s="177"/>
      <c r="Y335" s="177"/>
      <c r="Z335" s="177"/>
    </row>
    <row r="336" spans="1:26" ht="10.5" customHeight="1" x14ac:dyDescent="0.2">
      <c r="A336" s="177"/>
      <c r="B336" s="177"/>
      <c r="C336" s="177"/>
      <c r="D336" s="177"/>
      <c r="E336" s="177"/>
      <c r="F336" s="177"/>
      <c r="G336" s="177"/>
      <c r="H336" s="177"/>
      <c r="I336" s="177"/>
      <c r="J336" s="177"/>
      <c r="K336" s="177"/>
      <c r="L336" s="177"/>
      <c r="M336" s="177"/>
      <c r="N336" s="177"/>
      <c r="O336" s="177"/>
      <c r="P336" s="177"/>
      <c r="Q336" s="177"/>
      <c r="R336" s="177"/>
      <c r="S336" s="177"/>
      <c r="T336" s="177"/>
      <c r="U336" s="177"/>
      <c r="V336" s="177"/>
      <c r="W336" s="177"/>
      <c r="X336" s="177"/>
      <c r="Y336" s="177"/>
      <c r="Z336" s="177"/>
    </row>
    <row r="337" spans="1:26" ht="10.5" customHeight="1" x14ac:dyDescent="0.2">
      <c r="A337" s="177"/>
      <c r="B337" s="177"/>
      <c r="C337" s="177"/>
      <c r="D337" s="177"/>
      <c r="E337" s="177"/>
      <c r="F337" s="177"/>
      <c r="G337" s="177"/>
      <c r="H337" s="177"/>
      <c r="I337" s="177"/>
      <c r="J337" s="177"/>
      <c r="K337" s="177"/>
      <c r="L337" s="177"/>
      <c r="M337" s="177"/>
      <c r="N337" s="177"/>
      <c r="O337" s="177"/>
      <c r="P337" s="177"/>
      <c r="Q337" s="177"/>
      <c r="R337" s="177"/>
      <c r="S337" s="177"/>
      <c r="T337" s="177"/>
      <c r="U337" s="177"/>
      <c r="V337" s="177"/>
      <c r="W337" s="177"/>
      <c r="X337" s="177"/>
      <c r="Y337" s="177"/>
      <c r="Z337" s="177"/>
    </row>
    <row r="338" spans="1:26" ht="10.5" customHeight="1" x14ac:dyDescent="0.2">
      <c r="A338" s="177"/>
      <c r="B338" s="177"/>
      <c r="C338" s="177"/>
      <c r="D338" s="177"/>
      <c r="E338" s="177"/>
      <c r="F338" s="177"/>
      <c r="G338" s="177"/>
      <c r="H338" s="177"/>
      <c r="I338" s="177"/>
      <c r="J338" s="177"/>
      <c r="K338" s="177"/>
      <c r="L338" s="177"/>
      <c r="M338" s="177"/>
      <c r="N338" s="177"/>
      <c r="O338" s="177"/>
      <c r="P338" s="177"/>
      <c r="Q338" s="177"/>
      <c r="R338" s="177"/>
      <c r="S338" s="177"/>
      <c r="T338" s="177"/>
      <c r="U338" s="177"/>
      <c r="V338" s="177"/>
      <c r="W338" s="177"/>
      <c r="X338" s="177"/>
      <c r="Y338" s="177"/>
      <c r="Z338" s="177"/>
    </row>
    <row r="339" spans="1:26" ht="10.5" customHeight="1" x14ac:dyDescent="0.2">
      <c r="A339" s="177"/>
      <c r="B339" s="177"/>
      <c r="C339" s="177"/>
      <c r="D339" s="177"/>
      <c r="E339" s="177"/>
      <c r="F339" s="177"/>
      <c r="G339" s="177"/>
      <c r="H339" s="177"/>
      <c r="I339" s="177"/>
      <c r="J339" s="177"/>
      <c r="K339" s="177"/>
      <c r="L339" s="177"/>
      <c r="M339" s="177"/>
      <c r="N339" s="177"/>
      <c r="O339" s="177"/>
      <c r="P339" s="177"/>
      <c r="Q339" s="177"/>
      <c r="R339" s="177"/>
      <c r="S339" s="177"/>
      <c r="T339" s="177"/>
      <c r="U339" s="177"/>
      <c r="V339" s="177"/>
      <c r="W339" s="177"/>
      <c r="X339" s="177"/>
      <c r="Y339" s="177"/>
      <c r="Z339" s="177"/>
    </row>
    <row r="340" spans="1:26" ht="10.5" customHeight="1" x14ac:dyDescent="0.2">
      <c r="A340" s="177"/>
      <c r="B340" s="177"/>
      <c r="C340" s="177"/>
      <c r="D340" s="177"/>
      <c r="E340" s="177"/>
      <c r="F340" s="177"/>
      <c r="G340" s="177"/>
      <c r="H340" s="177"/>
      <c r="I340" s="177"/>
      <c r="J340" s="177"/>
      <c r="K340" s="177"/>
      <c r="L340" s="177"/>
      <c r="M340" s="177"/>
      <c r="N340" s="177"/>
      <c r="O340" s="177"/>
      <c r="P340" s="177"/>
      <c r="Q340" s="177"/>
      <c r="R340" s="177"/>
      <c r="S340" s="177"/>
      <c r="T340" s="177"/>
      <c r="U340" s="177"/>
      <c r="V340" s="177"/>
      <c r="W340" s="177"/>
      <c r="X340" s="177"/>
      <c r="Y340" s="177"/>
      <c r="Z340" s="177"/>
    </row>
    <row r="341" spans="1:26" ht="10.5" customHeight="1" x14ac:dyDescent="0.2">
      <c r="A341" s="177"/>
      <c r="B341" s="177"/>
      <c r="C341" s="177"/>
      <c r="D341" s="177"/>
      <c r="E341" s="177"/>
      <c r="F341" s="177"/>
      <c r="G341" s="177"/>
      <c r="H341" s="177"/>
      <c r="I341" s="177"/>
      <c r="J341" s="177"/>
      <c r="K341" s="177"/>
      <c r="L341" s="177"/>
      <c r="M341" s="177"/>
      <c r="N341" s="177"/>
      <c r="O341" s="177"/>
      <c r="P341" s="177"/>
      <c r="Q341" s="177"/>
      <c r="R341" s="177"/>
      <c r="S341" s="177"/>
      <c r="T341" s="177"/>
      <c r="U341" s="177"/>
      <c r="V341" s="177"/>
      <c r="W341" s="177"/>
      <c r="X341" s="177"/>
      <c r="Y341" s="177"/>
      <c r="Z341" s="177"/>
    </row>
    <row r="342" spans="1:26" ht="10.5" customHeight="1" x14ac:dyDescent="0.2">
      <c r="A342" s="177"/>
      <c r="B342" s="177"/>
      <c r="C342" s="177"/>
      <c r="D342" s="177"/>
      <c r="E342" s="177"/>
      <c r="F342" s="177"/>
      <c r="G342" s="177"/>
      <c r="H342" s="177"/>
      <c r="I342" s="177"/>
      <c r="J342" s="177"/>
      <c r="K342" s="177"/>
      <c r="L342" s="177"/>
      <c r="M342" s="177"/>
      <c r="N342" s="177"/>
      <c r="O342" s="177"/>
      <c r="P342" s="177"/>
      <c r="Q342" s="177"/>
      <c r="R342" s="177"/>
      <c r="S342" s="177"/>
      <c r="T342" s="177"/>
      <c r="U342" s="177"/>
      <c r="V342" s="177"/>
      <c r="W342" s="177"/>
      <c r="X342" s="177"/>
      <c r="Y342" s="177"/>
      <c r="Z342" s="177"/>
    </row>
    <row r="343" spans="1:26" ht="10.5" customHeight="1" x14ac:dyDescent="0.2">
      <c r="A343" s="177"/>
      <c r="B343" s="177"/>
      <c r="C343" s="177"/>
      <c r="D343" s="177"/>
      <c r="E343" s="177"/>
      <c r="F343" s="177"/>
      <c r="G343" s="177"/>
      <c r="H343" s="177"/>
      <c r="I343" s="177"/>
      <c r="J343" s="177"/>
      <c r="K343" s="177"/>
      <c r="L343" s="177"/>
      <c r="M343" s="177"/>
      <c r="N343" s="177"/>
      <c r="O343" s="177"/>
      <c r="P343" s="177"/>
      <c r="Q343" s="177"/>
      <c r="R343" s="177"/>
      <c r="S343" s="177"/>
      <c r="T343" s="177"/>
      <c r="U343" s="177"/>
      <c r="V343" s="177"/>
      <c r="W343" s="177"/>
      <c r="X343" s="177"/>
      <c r="Y343" s="177"/>
      <c r="Z343" s="177"/>
    </row>
    <row r="344" spans="1:26" ht="10.5" customHeight="1" x14ac:dyDescent="0.2">
      <c r="A344" s="177"/>
      <c r="B344" s="177"/>
      <c r="C344" s="177"/>
      <c r="D344" s="177"/>
      <c r="E344" s="177"/>
      <c r="F344" s="177"/>
      <c r="G344" s="177"/>
      <c r="H344" s="177"/>
      <c r="I344" s="177"/>
      <c r="J344" s="177"/>
      <c r="K344" s="177"/>
      <c r="L344" s="177"/>
      <c r="M344" s="177"/>
      <c r="N344" s="177"/>
      <c r="O344" s="177"/>
      <c r="P344" s="177"/>
      <c r="Q344" s="177"/>
      <c r="R344" s="177"/>
      <c r="S344" s="177"/>
      <c r="T344" s="177"/>
      <c r="U344" s="177"/>
      <c r="V344" s="177"/>
      <c r="W344" s="177"/>
      <c r="X344" s="177"/>
      <c r="Y344" s="177"/>
      <c r="Z344" s="177"/>
    </row>
    <row r="345" spans="1:26" ht="10.5" customHeight="1" x14ac:dyDescent="0.2">
      <c r="A345" s="177"/>
      <c r="B345" s="177"/>
      <c r="C345" s="177"/>
      <c r="D345" s="177"/>
      <c r="E345" s="177"/>
      <c r="F345" s="177"/>
      <c r="G345" s="177"/>
      <c r="H345" s="177"/>
      <c r="I345" s="177"/>
      <c r="J345" s="177"/>
      <c r="K345" s="177"/>
      <c r="L345" s="177"/>
      <c r="M345" s="177"/>
      <c r="N345" s="177"/>
      <c r="O345" s="177"/>
      <c r="P345" s="177"/>
      <c r="Q345" s="177"/>
      <c r="R345" s="177"/>
      <c r="S345" s="177"/>
      <c r="T345" s="177"/>
      <c r="U345" s="177"/>
      <c r="V345" s="177"/>
      <c r="W345" s="177"/>
      <c r="X345" s="177"/>
      <c r="Y345" s="177"/>
      <c r="Z345" s="177"/>
    </row>
    <row r="346" spans="1:26" ht="10.5" customHeight="1" x14ac:dyDescent="0.2">
      <c r="A346" s="177"/>
      <c r="B346" s="177"/>
      <c r="C346" s="177"/>
      <c r="D346" s="177"/>
      <c r="E346" s="177"/>
      <c r="F346" s="177"/>
      <c r="G346" s="177"/>
      <c r="H346" s="177"/>
      <c r="I346" s="177"/>
      <c r="J346" s="177"/>
      <c r="K346" s="177"/>
      <c r="L346" s="177"/>
      <c r="M346" s="177"/>
      <c r="N346" s="177"/>
      <c r="O346" s="177"/>
      <c r="P346" s="177"/>
      <c r="Q346" s="177"/>
      <c r="R346" s="177"/>
      <c r="S346" s="177"/>
      <c r="T346" s="177"/>
      <c r="U346" s="177"/>
      <c r="V346" s="177"/>
      <c r="W346" s="177"/>
      <c r="X346" s="177"/>
      <c r="Y346" s="177"/>
      <c r="Z346" s="177"/>
    </row>
    <row r="347" spans="1:26" ht="10.5" customHeight="1" x14ac:dyDescent="0.2">
      <c r="A347" s="177"/>
      <c r="B347" s="177"/>
      <c r="C347" s="177"/>
      <c r="D347" s="177"/>
      <c r="E347" s="177"/>
      <c r="F347" s="177"/>
      <c r="G347" s="177"/>
      <c r="H347" s="177"/>
      <c r="I347" s="177"/>
      <c r="J347" s="177"/>
      <c r="K347" s="177"/>
      <c r="L347" s="177"/>
      <c r="M347" s="177"/>
      <c r="N347" s="177"/>
      <c r="O347" s="177"/>
      <c r="P347" s="177"/>
      <c r="Q347" s="177"/>
      <c r="R347" s="177"/>
      <c r="S347" s="177"/>
      <c r="T347" s="177"/>
      <c r="U347" s="177"/>
      <c r="V347" s="177"/>
      <c r="W347" s="177"/>
      <c r="X347" s="177"/>
      <c r="Y347" s="177"/>
      <c r="Z347" s="177"/>
    </row>
    <row r="348" spans="1:26" ht="10.5" customHeight="1" x14ac:dyDescent="0.2">
      <c r="A348" s="177"/>
      <c r="B348" s="177"/>
      <c r="C348" s="177"/>
      <c r="D348" s="177"/>
      <c r="E348" s="177"/>
      <c r="F348" s="177"/>
      <c r="G348" s="177"/>
      <c r="H348" s="177"/>
      <c r="I348" s="177"/>
      <c r="J348" s="177"/>
      <c r="K348" s="177"/>
      <c r="L348" s="177"/>
      <c r="M348" s="177"/>
      <c r="N348" s="177"/>
      <c r="O348" s="177"/>
      <c r="P348" s="177"/>
      <c r="Q348" s="177"/>
      <c r="R348" s="177"/>
      <c r="S348" s="177"/>
      <c r="T348" s="177"/>
      <c r="U348" s="177"/>
      <c r="V348" s="177"/>
      <c r="W348" s="177"/>
      <c r="X348" s="177"/>
      <c r="Y348" s="177"/>
      <c r="Z348" s="177"/>
    </row>
    <row r="349" spans="1:26" ht="10.5" customHeight="1" x14ac:dyDescent="0.2">
      <c r="A349" s="177"/>
      <c r="B349" s="177"/>
      <c r="C349" s="177"/>
      <c r="D349" s="177"/>
      <c r="E349" s="177"/>
      <c r="F349" s="177"/>
      <c r="G349" s="177"/>
      <c r="H349" s="177"/>
      <c r="I349" s="177"/>
      <c r="J349" s="177"/>
      <c r="K349" s="177"/>
      <c r="L349" s="177"/>
      <c r="M349" s="177"/>
      <c r="N349" s="177"/>
      <c r="O349" s="177"/>
      <c r="P349" s="177"/>
      <c r="Q349" s="177"/>
      <c r="R349" s="177"/>
      <c r="S349" s="177"/>
      <c r="T349" s="177"/>
      <c r="U349" s="177"/>
      <c r="V349" s="177"/>
      <c r="W349" s="177"/>
      <c r="X349" s="177"/>
      <c r="Y349" s="177"/>
      <c r="Z349" s="177"/>
    </row>
    <row r="350" spans="1:26" ht="10.5" customHeight="1" x14ac:dyDescent="0.2">
      <c r="A350" s="177"/>
      <c r="B350" s="177"/>
      <c r="C350" s="177"/>
      <c r="D350" s="177"/>
      <c r="E350" s="177"/>
      <c r="F350" s="177"/>
      <c r="G350" s="177"/>
      <c r="H350" s="177"/>
      <c r="I350" s="177"/>
      <c r="J350" s="177"/>
      <c r="K350" s="177"/>
      <c r="L350" s="177"/>
      <c r="M350" s="177"/>
      <c r="N350" s="177"/>
      <c r="O350" s="177"/>
      <c r="P350" s="177"/>
      <c r="Q350" s="177"/>
      <c r="R350" s="177"/>
      <c r="S350" s="177"/>
      <c r="T350" s="177"/>
      <c r="U350" s="177"/>
      <c r="V350" s="177"/>
      <c r="W350" s="177"/>
      <c r="X350" s="177"/>
      <c r="Y350" s="177"/>
      <c r="Z350" s="177"/>
    </row>
    <row r="351" spans="1:26" ht="10.5" customHeight="1" x14ac:dyDescent="0.2">
      <c r="A351" s="177"/>
      <c r="B351" s="177"/>
      <c r="C351" s="177"/>
      <c r="D351" s="177"/>
      <c r="E351" s="177"/>
      <c r="F351" s="177"/>
      <c r="G351" s="177"/>
      <c r="H351" s="177"/>
      <c r="I351" s="177"/>
      <c r="J351" s="177"/>
      <c r="K351" s="177"/>
      <c r="L351" s="177"/>
      <c r="M351" s="177"/>
      <c r="N351" s="177"/>
      <c r="O351" s="177"/>
      <c r="P351" s="177"/>
      <c r="Q351" s="177"/>
      <c r="R351" s="177"/>
      <c r="S351" s="177"/>
      <c r="T351" s="177"/>
      <c r="U351" s="177"/>
      <c r="V351" s="177"/>
      <c r="W351" s="177"/>
      <c r="X351" s="177"/>
      <c r="Y351" s="177"/>
      <c r="Z351" s="177"/>
    </row>
    <row r="352" spans="1:26" ht="10.5" customHeight="1" x14ac:dyDescent="0.2">
      <c r="A352" s="177"/>
      <c r="B352" s="177"/>
      <c r="C352" s="177"/>
      <c r="D352" s="177"/>
      <c r="E352" s="177"/>
      <c r="F352" s="177"/>
      <c r="G352" s="177"/>
      <c r="H352" s="177"/>
      <c r="I352" s="177"/>
      <c r="J352" s="177"/>
      <c r="K352" s="177"/>
      <c r="L352" s="177"/>
      <c r="M352" s="177"/>
      <c r="N352" s="177"/>
      <c r="O352" s="177"/>
      <c r="P352" s="177"/>
      <c r="Q352" s="177"/>
      <c r="R352" s="177"/>
      <c r="S352" s="177"/>
      <c r="T352" s="177"/>
      <c r="U352" s="177"/>
      <c r="V352" s="177"/>
      <c r="W352" s="177"/>
      <c r="X352" s="177"/>
      <c r="Y352" s="177"/>
      <c r="Z352" s="177"/>
    </row>
    <row r="353" spans="1:26" ht="10.5" customHeight="1" x14ac:dyDescent="0.2">
      <c r="A353" s="177"/>
      <c r="B353" s="177"/>
      <c r="C353" s="177"/>
      <c r="D353" s="177"/>
      <c r="E353" s="177"/>
      <c r="F353" s="177"/>
      <c r="G353" s="177"/>
      <c r="H353" s="177"/>
      <c r="I353" s="177"/>
      <c r="J353" s="177"/>
      <c r="K353" s="177"/>
      <c r="L353" s="177"/>
      <c r="M353" s="177"/>
      <c r="N353" s="177"/>
      <c r="O353" s="177"/>
      <c r="P353" s="177"/>
      <c r="Q353" s="177"/>
      <c r="R353" s="177"/>
      <c r="S353" s="177"/>
      <c r="T353" s="177"/>
      <c r="U353" s="177"/>
      <c r="V353" s="177"/>
      <c r="W353" s="177"/>
      <c r="X353" s="177"/>
      <c r="Y353" s="177"/>
      <c r="Z353" s="177"/>
    </row>
    <row r="354" spans="1:26" ht="10.5" customHeight="1" x14ac:dyDescent="0.2">
      <c r="A354" s="177"/>
      <c r="B354" s="177"/>
      <c r="C354" s="177"/>
      <c r="D354" s="177"/>
      <c r="E354" s="177"/>
      <c r="F354" s="177"/>
      <c r="G354" s="177"/>
      <c r="H354" s="177"/>
      <c r="I354" s="177"/>
      <c r="J354" s="177"/>
      <c r="K354" s="177"/>
      <c r="L354" s="177"/>
      <c r="M354" s="177"/>
      <c r="N354" s="177"/>
      <c r="O354" s="177"/>
      <c r="P354" s="177"/>
      <c r="Q354" s="177"/>
      <c r="R354" s="177"/>
      <c r="S354" s="177"/>
      <c r="T354" s="177"/>
      <c r="U354" s="177"/>
      <c r="V354" s="177"/>
      <c r="W354" s="177"/>
      <c r="X354" s="177"/>
      <c r="Y354" s="177"/>
      <c r="Z354" s="177"/>
    </row>
    <row r="355" spans="1:26" ht="10.5" customHeight="1" x14ac:dyDescent="0.2">
      <c r="A355" s="177"/>
      <c r="B355" s="177"/>
      <c r="C355" s="177"/>
      <c r="D355" s="177"/>
      <c r="E355" s="177"/>
      <c r="F355" s="177"/>
      <c r="G355" s="177"/>
      <c r="H355" s="177"/>
      <c r="I355" s="177"/>
      <c r="J355" s="177"/>
      <c r="K355" s="177"/>
      <c r="L355" s="177"/>
      <c r="M355" s="177"/>
      <c r="N355" s="177"/>
      <c r="O355" s="177"/>
      <c r="P355" s="177"/>
      <c r="Q355" s="177"/>
      <c r="R355" s="177"/>
      <c r="S355" s="177"/>
      <c r="T355" s="177"/>
      <c r="U355" s="177"/>
      <c r="V355" s="177"/>
      <c r="W355" s="177"/>
      <c r="X355" s="177"/>
      <c r="Y355" s="177"/>
      <c r="Z355" s="177"/>
    </row>
    <row r="356" spans="1:26" ht="10.5" customHeight="1" x14ac:dyDescent="0.2">
      <c r="A356" s="177"/>
      <c r="B356" s="177"/>
      <c r="C356" s="177"/>
      <c r="D356" s="177"/>
      <c r="E356" s="177"/>
      <c r="F356" s="177"/>
      <c r="G356" s="177"/>
      <c r="H356" s="177"/>
      <c r="I356" s="177"/>
      <c r="J356" s="177"/>
      <c r="K356" s="177"/>
      <c r="L356" s="177"/>
      <c r="M356" s="177"/>
      <c r="N356" s="177"/>
      <c r="O356" s="177"/>
      <c r="P356" s="177"/>
      <c r="Q356" s="177"/>
      <c r="R356" s="177"/>
      <c r="S356" s="177"/>
      <c r="T356" s="177"/>
      <c r="U356" s="177"/>
      <c r="V356" s="177"/>
      <c r="W356" s="177"/>
      <c r="X356" s="177"/>
      <c r="Y356" s="177"/>
      <c r="Z356" s="177"/>
    </row>
    <row r="357" spans="1:26" ht="10.5" customHeight="1" x14ac:dyDescent="0.2">
      <c r="A357" s="177"/>
      <c r="B357" s="177"/>
      <c r="C357" s="177"/>
      <c r="D357" s="177"/>
      <c r="E357" s="177"/>
      <c r="F357" s="177"/>
      <c r="G357" s="177"/>
      <c r="H357" s="177"/>
      <c r="I357" s="177"/>
      <c r="J357" s="177"/>
      <c r="K357" s="177"/>
      <c r="L357" s="177"/>
      <c r="M357" s="177"/>
      <c r="N357" s="177"/>
      <c r="O357" s="177"/>
      <c r="P357" s="177"/>
      <c r="Q357" s="177"/>
      <c r="R357" s="177"/>
      <c r="S357" s="177"/>
      <c r="T357" s="177"/>
      <c r="U357" s="177"/>
      <c r="V357" s="177"/>
      <c r="W357" s="177"/>
      <c r="X357" s="177"/>
      <c r="Y357" s="177"/>
      <c r="Z357" s="177"/>
    </row>
    <row r="358" spans="1:26" ht="10.5" customHeight="1" x14ac:dyDescent="0.2">
      <c r="A358" s="177"/>
      <c r="B358" s="177"/>
      <c r="C358" s="177"/>
      <c r="D358" s="177"/>
      <c r="E358" s="177"/>
      <c r="F358" s="177"/>
      <c r="G358" s="177"/>
      <c r="H358" s="177"/>
      <c r="I358" s="177"/>
      <c r="J358" s="177"/>
      <c r="K358" s="177"/>
      <c r="L358" s="177"/>
      <c r="M358" s="177"/>
      <c r="N358" s="177"/>
      <c r="O358" s="177"/>
      <c r="P358" s="177"/>
      <c r="Q358" s="177"/>
      <c r="R358" s="177"/>
      <c r="S358" s="177"/>
      <c r="T358" s="177"/>
      <c r="U358" s="177"/>
      <c r="V358" s="177"/>
      <c r="W358" s="177"/>
      <c r="X358" s="177"/>
      <c r="Y358" s="177"/>
      <c r="Z358" s="177"/>
    </row>
    <row r="359" spans="1:26" ht="10.5" customHeight="1" x14ac:dyDescent="0.2">
      <c r="A359" s="177"/>
      <c r="B359" s="177"/>
      <c r="C359" s="177"/>
      <c r="D359" s="177"/>
      <c r="E359" s="177"/>
      <c r="F359" s="177"/>
      <c r="G359" s="177"/>
      <c r="H359" s="177"/>
      <c r="I359" s="177"/>
      <c r="J359" s="177"/>
      <c r="K359" s="177"/>
      <c r="L359" s="177"/>
      <c r="M359" s="177"/>
      <c r="N359" s="177"/>
      <c r="O359" s="177"/>
      <c r="P359" s="177"/>
      <c r="Q359" s="177"/>
      <c r="R359" s="177"/>
      <c r="S359" s="177"/>
      <c r="T359" s="177"/>
      <c r="U359" s="177"/>
      <c r="V359" s="177"/>
      <c r="W359" s="177"/>
      <c r="X359" s="177"/>
      <c r="Y359" s="177"/>
      <c r="Z359" s="177"/>
    </row>
    <row r="360" spans="1:26" ht="10.5" customHeight="1" x14ac:dyDescent="0.2">
      <c r="A360" s="177"/>
      <c r="B360" s="177"/>
      <c r="C360" s="177"/>
      <c r="D360" s="177"/>
      <c r="E360" s="177"/>
      <c r="F360" s="177"/>
      <c r="G360" s="177"/>
      <c r="H360" s="177"/>
      <c r="I360" s="177"/>
      <c r="J360" s="177"/>
      <c r="K360" s="177"/>
      <c r="L360" s="177"/>
      <c r="M360" s="177"/>
      <c r="N360" s="177"/>
      <c r="O360" s="177"/>
      <c r="P360" s="177"/>
      <c r="Q360" s="177"/>
      <c r="R360" s="177"/>
      <c r="S360" s="177"/>
      <c r="T360" s="177"/>
      <c r="U360" s="177"/>
      <c r="V360" s="177"/>
      <c r="W360" s="177"/>
      <c r="X360" s="177"/>
      <c r="Y360" s="177"/>
      <c r="Z360" s="177"/>
    </row>
    <row r="361" spans="1:26" ht="10.5" customHeight="1" x14ac:dyDescent="0.2">
      <c r="A361" s="177"/>
      <c r="B361" s="177"/>
      <c r="C361" s="177"/>
      <c r="D361" s="177"/>
      <c r="E361" s="177"/>
      <c r="F361" s="177"/>
      <c r="G361" s="177"/>
      <c r="H361" s="177"/>
      <c r="I361" s="177"/>
      <c r="J361" s="177"/>
      <c r="K361" s="177"/>
      <c r="L361" s="177"/>
      <c r="M361" s="177"/>
      <c r="N361" s="177"/>
      <c r="O361" s="177"/>
      <c r="P361" s="177"/>
      <c r="Q361" s="177"/>
      <c r="R361" s="177"/>
      <c r="S361" s="177"/>
      <c r="T361" s="177"/>
      <c r="U361" s="177"/>
      <c r="V361" s="177"/>
      <c r="W361" s="177"/>
      <c r="X361" s="177"/>
      <c r="Y361" s="177"/>
      <c r="Z361" s="177"/>
    </row>
    <row r="362" spans="1:26" ht="10.5" customHeight="1" x14ac:dyDescent="0.2">
      <c r="A362" s="177"/>
      <c r="B362" s="177"/>
      <c r="C362" s="177"/>
      <c r="D362" s="177"/>
      <c r="E362" s="177"/>
      <c r="F362" s="177"/>
      <c r="G362" s="177"/>
      <c r="H362" s="177"/>
      <c r="I362" s="177"/>
      <c r="J362" s="177"/>
      <c r="K362" s="177"/>
      <c r="L362" s="177"/>
      <c r="M362" s="177"/>
      <c r="N362" s="177"/>
      <c r="O362" s="177"/>
      <c r="P362" s="177"/>
      <c r="Q362" s="177"/>
      <c r="R362" s="177"/>
      <c r="S362" s="177"/>
      <c r="T362" s="177"/>
      <c r="U362" s="177"/>
      <c r="V362" s="177"/>
      <c r="W362" s="177"/>
      <c r="X362" s="177"/>
      <c r="Y362" s="177"/>
      <c r="Z362" s="177"/>
    </row>
    <row r="363" spans="1:26" ht="10.5" customHeight="1" x14ac:dyDescent="0.2">
      <c r="A363" s="177"/>
      <c r="B363" s="177"/>
      <c r="C363" s="177"/>
      <c r="D363" s="177"/>
      <c r="E363" s="177"/>
      <c r="F363" s="177"/>
      <c r="G363" s="177"/>
      <c r="H363" s="177"/>
      <c r="I363" s="177"/>
      <c r="J363" s="177"/>
      <c r="K363" s="177"/>
      <c r="L363" s="177"/>
      <c r="M363" s="177"/>
      <c r="N363" s="177"/>
      <c r="O363" s="177"/>
      <c r="P363" s="177"/>
      <c r="Q363" s="177"/>
      <c r="R363" s="177"/>
      <c r="S363" s="177"/>
      <c r="T363" s="177"/>
      <c r="U363" s="177"/>
      <c r="V363" s="177"/>
      <c r="W363" s="177"/>
      <c r="X363" s="177"/>
      <c r="Y363" s="177"/>
      <c r="Z363" s="177"/>
    </row>
    <row r="364" spans="1:26" ht="10.5" customHeight="1" x14ac:dyDescent="0.2">
      <c r="A364" s="177"/>
      <c r="B364" s="177"/>
      <c r="C364" s="177"/>
      <c r="D364" s="177"/>
      <c r="E364" s="177"/>
      <c r="F364" s="177"/>
      <c r="G364" s="177"/>
      <c r="H364" s="177"/>
      <c r="I364" s="177"/>
      <c r="J364" s="177"/>
      <c r="K364" s="177"/>
      <c r="L364" s="177"/>
      <c r="M364" s="177"/>
      <c r="N364" s="177"/>
      <c r="O364" s="177"/>
      <c r="P364" s="177"/>
      <c r="Q364" s="177"/>
      <c r="R364" s="177"/>
      <c r="S364" s="177"/>
      <c r="T364" s="177"/>
      <c r="U364" s="177"/>
      <c r="V364" s="177"/>
      <c r="W364" s="177"/>
      <c r="X364" s="177"/>
      <c r="Y364" s="177"/>
      <c r="Z364" s="177"/>
    </row>
    <row r="365" spans="1:26" ht="10.5" customHeight="1" x14ac:dyDescent="0.2">
      <c r="A365" s="177"/>
      <c r="B365" s="177"/>
      <c r="C365" s="177"/>
      <c r="D365" s="177"/>
      <c r="E365" s="177"/>
      <c r="F365" s="177"/>
      <c r="G365" s="177"/>
      <c r="H365" s="177"/>
      <c r="I365" s="177"/>
      <c r="J365" s="177"/>
      <c r="K365" s="177"/>
      <c r="L365" s="177"/>
      <c r="M365" s="177"/>
      <c r="N365" s="177"/>
      <c r="O365" s="177"/>
      <c r="P365" s="177"/>
      <c r="Q365" s="177"/>
      <c r="R365" s="177"/>
      <c r="S365" s="177"/>
      <c r="T365" s="177"/>
      <c r="U365" s="177"/>
      <c r="V365" s="177"/>
      <c r="W365" s="177"/>
      <c r="X365" s="177"/>
      <c r="Y365" s="177"/>
      <c r="Z365" s="177"/>
    </row>
    <row r="366" spans="1:26" ht="10.5" customHeight="1" x14ac:dyDescent="0.2">
      <c r="A366" s="177"/>
      <c r="B366" s="177"/>
      <c r="C366" s="177"/>
      <c r="D366" s="177"/>
      <c r="E366" s="177"/>
      <c r="F366" s="177"/>
      <c r="G366" s="177"/>
      <c r="H366" s="177"/>
      <c r="I366" s="177"/>
      <c r="J366" s="177"/>
      <c r="K366" s="177"/>
      <c r="L366" s="177"/>
      <c r="M366" s="177"/>
      <c r="N366" s="177"/>
      <c r="O366" s="177"/>
      <c r="P366" s="177"/>
      <c r="Q366" s="177"/>
      <c r="R366" s="177"/>
      <c r="S366" s="177"/>
      <c r="T366" s="177"/>
      <c r="U366" s="177"/>
      <c r="V366" s="177"/>
      <c r="W366" s="177"/>
      <c r="X366" s="177"/>
      <c r="Y366" s="177"/>
      <c r="Z366" s="177"/>
    </row>
    <row r="367" spans="1:26" ht="10.5" customHeight="1" x14ac:dyDescent="0.2">
      <c r="A367" s="177"/>
      <c r="B367" s="177"/>
      <c r="C367" s="177"/>
      <c r="D367" s="177"/>
      <c r="E367" s="177"/>
      <c r="F367" s="177"/>
      <c r="G367" s="177"/>
      <c r="H367" s="177"/>
      <c r="I367" s="177"/>
      <c r="J367" s="177"/>
      <c r="K367" s="177"/>
      <c r="L367" s="177"/>
      <c r="M367" s="177"/>
      <c r="N367" s="177"/>
      <c r="O367" s="177"/>
      <c r="P367" s="177"/>
      <c r="Q367" s="177"/>
      <c r="R367" s="177"/>
      <c r="S367" s="177"/>
      <c r="T367" s="177"/>
      <c r="U367" s="177"/>
      <c r="V367" s="177"/>
      <c r="W367" s="177"/>
      <c r="X367" s="177"/>
      <c r="Y367" s="177"/>
      <c r="Z367" s="177"/>
    </row>
    <row r="368" spans="1:26" ht="10.5" customHeight="1" x14ac:dyDescent="0.2">
      <c r="A368" s="177"/>
      <c r="B368" s="177"/>
      <c r="C368" s="177"/>
      <c r="D368" s="177"/>
      <c r="E368" s="177"/>
      <c r="F368" s="177"/>
      <c r="G368" s="177"/>
      <c r="H368" s="177"/>
      <c r="I368" s="177"/>
      <c r="J368" s="177"/>
      <c r="K368" s="177"/>
      <c r="L368" s="177"/>
      <c r="M368" s="177"/>
      <c r="N368" s="177"/>
      <c r="O368" s="177"/>
      <c r="P368" s="177"/>
      <c r="Q368" s="177"/>
      <c r="R368" s="177"/>
      <c r="S368" s="177"/>
      <c r="T368" s="177"/>
      <c r="U368" s="177"/>
      <c r="V368" s="177"/>
      <c r="W368" s="177"/>
      <c r="X368" s="177"/>
      <c r="Y368" s="177"/>
      <c r="Z368" s="177"/>
    </row>
    <row r="369" spans="1:26" ht="10.5" customHeight="1" x14ac:dyDescent="0.2">
      <c r="A369" s="177"/>
      <c r="B369" s="177"/>
      <c r="C369" s="177"/>
      <c r="D369" s="177"/>
      <c r="E369" s="177"/>
      <c r="F369" s="177"/>
      <c r="G369" s="177"/>
      <c r="H369" s="177"/>
      <c r="I369" s="177"/>
      <c r="J369" s="177"/>
      <c r="K369" s="177"/>
      <c r="L369" s="177"/>
      <c r="M369" s="177"/>
      <c r="N369" s="177"/>
      <c r="O369" s="177"/>
      <c r="P369" s="177"/>
      <c r="Q369" s="177"/>
      <c r="R369" s="177"/>
      <c r="S369" s="177"/>
      <c r="T369" s="177"/>
      <c r="U369" s="177"/>
      <c r="V369" s="177"/>
      <c r="W369" s="177"/>
      <c r="X369" s="177"/>
      <c r="Y369" s="177"/>
      <c r="Z369" s="177"/>
    </row>
    <row r="370" spans="1:26" ht="10.5" customHeight="1" x14ac:dyDescent="0.2">
      <c r="A370" s="177"/>
      <c r="B370" s="177"/>
      <c r="C370" s="177"/>
      <c r="D370" s="177"/>
      <c r="E370" s="177"/>
      <c r="F370" s="177"/>
      <c r="G370" s="177"/>
      <c r="H370" s="177"/>
      <c r="I370" s="177"/>
      <c r="J370" s="177"/>
      <c r="K370" s="177"/>
      <c r="L370" s="177"/>
      <c r="M370" s="177"/>
      <c r="N370" s="177"/>
      <c r="O370" s="177"/>
      <c r="P370" s="177"/>
      <c r="Q370" s="177"/>
      <c r="R370" s="177"/>
      <c r="S370" s="177"/>
      <c r="T370" s="177"/>
      <c r="U370" s="177"/>
      <c r="V370" s="177"/>
      <c r="W370" s="177"/>
      <c r="X370" s="177"/>
      <c r="Y370" s="177"/>
      <c r="Z370" s="177"/>
    </row>
    <row r="371" spans="1:26" ht="10.5" customHeight="1" x14ac:dyDescent="0.2">
      <c r="A371" s="177"/>
      <c r="B371" s="177"/>
      <c r="C371" s="177"/>
      <c r="D371" s="177"/>
      <c r="E371" s="177"/>
      <c r="F371" s="177"/>
      <c r="G371" s="177"/>
      <c r="H371" s="177"/>
      <c r="I371" s="177"/>
      <c r="J371" s="177"/>
      <c r="K371" s="177"/>
      <c r="L371" s="177"/>
      <c r="M371" s="177"/>
      <c r="N371" s="177"/>
      <c r="O371" s="177"/>
      <c r="P371" s="177"/>
      <c r="Q371" s="177"/>
      <c r="R371" s="177"/>
      <c r="S371" s="177"/>
      <c r="T371" s="177"/>
      <c r="U371" s="177"/>
      <c r="V371" s="177"/>
      <c r="W371" s="177"/>
      <c r="X371" s="177"/>
      <c r="Y371" s="177"/>
      <c r="Z371" s="177"/>
    </row>
    <row r="372" spans="1:26" ht="10.5" customHeight="1" x14ac:dyDescent="0.2">
      <c r="A372" s="177"/>
      <c r="B372" s="177"/>
      <c r="C372" s="177"/>
      <c r="D372" s="177"/>
      <c r="E372" s="177"/>
      <c r="F372" s="177"/>
      <c r="G372" s="177"/>
      <c r="H372" s="177"/>
      <c r="I372" s="177"/>
      <c r="J372" s="177"/>
      <c r="K372" s="177"/>
      <c r="L372" s="177"/>
      <c r="M372" s="177"/>
      <c r="N372" s="177"/>
      <c r="O372" s="177"/>
      <c r="P372" s="177"/>
      <c r="Q372" s="177"/>
      <c r="R372" s="177"/>
      <c r="S372" s="177"/>
      <c r="T372" s="177"/>
      <c r="U372" s="177"/>
      <c r="V372" s="177"/>
      <c r="W372" s="177"/>
      <c r="X372" s="177"/>
      <c r="Y372" s="177"/>
      <c r="Z372" s="177"/>
    </row>
    <row r="373" spans="1:26" ht="10.5" customHeight="1" x14ac:dyDescent="0.2">
      <c r="A373" s="177"/>
      <c r="B373" s="177"/>
      <c r="C373" s="177"/>
      <c r="D373" s="177"/>
      <c r="E373" s="177"/>
      <c r="F373" s="177"/>
      <c r="G373" s="177"/>
      <c r="H373" s="177"/>
      <c r="I373" s="177"/>
      <c r="J373" s="177"/>
      <c r="K373" s="177"/>
      <c r="L373" s="177"/>
      <c r="M373" s="177"/>
      <c r="N373" s="177"/>
      <c r="O373" s="177"/>
      <c r="P373" s="177"/>
      <c r="Q373" s="177"/>
      <c r="R373" s="177"/>
      <c r="S373" s="177"/>
      <c r="T373" s="177"/>
      <c r="U373" s="177"/>
      <c r="V373" s="177"/>
      <c r="W373" s="177"/>
      <c r="X373" s="177"/>
      <c r="Y373" s="177"/>
      <c r="Z373" s="177"/>
    </row>
    <row r="374" spans="1:26" ht="10.5" customHeight="1" x14ac:dyDescent="0.2">
      <c r="A374" s="177"/>
      <c r="B374" s="177"/>
      <c r="C374" s="177"/>
      <c r="D374" s="177"/>
      <c r="E374" s="177"/>
      <c r="F374" s="177"/>
      <c r="G374" s="177"/>
      <c r="H374" s="177"/>
      <c r="I374" s="177"/>
      <c r="J374" s="177"/>
      <c r="K374" s="177"/>
      <c r="L374" s="177"/>
      <c r="M374" s="177"/>
      <c r="N374" s="177"/>
      <c r="O374" s="177"/>
      <c r="P374" s="177"/>
      <c r="Q374" s="177"/>
      <c r="R374" s="177"/>
      <c r="S374" s="177"/>
      <c r="T374" s="177"/>
      <c r="U374" s="177"/>
      <c r="V374" s="177"/>
      <c r="W374" s="177"/>
      <c r="X374" s="177"/>
      <c r="Y374" s="177"/>
      <c r="Z374" s="177"/>
    </row>
    <row r="375" spans="1:26" ht="10.5" customHeight="1" x14ac:dyDescent="0.2">
      <c r="A375" s="177"/>
      <c r="B375" s="177"/>
      <c r="C375" s="177"/>
      <c r="D375" s="177"/>
      <c r="E375" s="177"/>
      <c r="F375" s="177"/>
      <c r="G375" s="177"/>
      <c r="H375" s="177"/>
      <c r="I375" s="177"/>
      <c r="J375" s="177"/>
      <c r="K375" s="177"/>
      <c r="L375" s="177"/>
      <c r="M375" s="177"/>
      <c r="N375" s="177"/>
      <c r="O375" s="177"/>
      <c r="P375" s="177"/>
      <c r="Q375" s="177"/>
      <c r="R375" s="177"/>
      <c r="S375" s="177"/>
      <c r="T375" s="177"/>
      <c r="U375" s="177"/>
      <c r="V375" s="177"/>
      <c r="W375" s="177"/>
      <c r="X375" s="177"/>
      <c r="Y375" s="177"/>
      <c r="Z375" s="177"/>
    </row>
    <row r="376" spans="1:26" ht="10.5" customHeight="1" x14ac:dyDescent="0.2">
      <c r="A376" s="177"/>
      <c r="B376" s="177"/>
      <c r="C376" s="177"/>
      <c r="D376" s="177"/>
      <c r="E376" s="177"/>
      <c r="F376" s="177"/>
      <c r="G376" s="177"/>
      <c r="H376" s="177"/>
      <c r="I376" s="177"/>
      <c r="J376" s="177"/>
      <c r="K376" s="177"/>
      <c r="L376" s="177"/>
      <c r="M376" s="177"/>
      <c r="N376" s="177"/>
      <c r="O376" s="177"/>
      <c r="P376" s="177"/>
      <c r="Q376" s="177"/>
      <c r="R376" s="177"/>
      <c r="S376" s="177"/>
      <c r="T376" s="177"/>
      <c r="U376" s="177"/>
      <c r="V376" s="177"/>
      <c r="W376" s="177"/>
      <c r="X376" s="177"/>
      <c r="Y376" s="177"/>
      <c r="Z376" s="177"/>
    </row>
    <row r="377" spans="1:26" ht="10.5" customHeight="1" x14ac:dyDescent="0.2">
      <c r="A377" s="177"/>
      <c r="B377" s="177"/>
      <c r="C377" s="177"/>
      <c r="D377" s="177"/>
      <c r="E377" s="177"/>
      <c r="F377" s="177"/>
      <c r="G377" s="177"/>
      <c r="H377" s="177"/>
      <c r="I377" s="177"/>
      <c r="J377" s="177"/>
      <c r="K377" s="177"/>
      <c r="L377" s="177"/>
      <c r="M377" s="177"/>
      <c r="N377" s="177"/>
      <c r="O377" s="177"/>
      <c r="P377" s="177"/>
      <c r="Q377" s="177"/>
      <c r="R377" s="177"/>
      <c r="S377" s="177"/>
      <c r="T377" s="177"/>
      <c r="U377" s="177"/>
      <c r="V377" s="177"/>
      <c r="W377" s="177"/>
      <c r="X377" s="177"/>
      <c r="Y377" s="177"/>
      <c r="Z377" s="177"/>
    </row>
    <row r="378" spans="1:26" ht="10.5" customHeight="1" x14ac:dyDescent="0.2">
      <c r="A378" s="177"/>
      <c r="B378" s="177"/>
      <c r="C378" s="177"/>
      <c r="D378" s="177"/>
      <c r="E378" s="177"/>
      <c r="F378" s="177"/>
      <c r="G378" s="177"/>
      <c r="H378" s="177"/>
      <c r="I378" s="177"/>
      <c r="J378" s="177"/>
      <c r="K378" s="177"/>
      <c r="L378" s="177"/>
      <c r="M378" s="177"/>
      <c r="N378" s="177"/>
      <c r="O378" s="177"/>
      <c r="P378" s="177"/>
      <c r="Q378" s="177"/>
      <c r="R378" s="177"/>
      <c r="S378" s="177"/>
      <c r="T378" s="177"/>
      <c r="U378" s="177"/>
      <c r="V378" s="177"/>
      <c r="W378" s="177"/>
      <c r="X378" s="177"/>
      <c r="Y378" s="177"/>
      <c r="Z378" s="177"/>
    </row>
    <row r="379" spans="1:26" ht="10.5" customHeight="1" x14ac:dyDescent="0.2">
      <c r="A379" s="177"/>
      <c r="B379" s="177"/>
      <c r="C379" s="177"/>
      <c r="D379" s="177"/>
      <c r="E379" s="177"/>
      <c r="F379" s="177"/>
      <c r="G379" s="177"/>
      <c r="H379" s="177"/>
      <c r="I379" s="177"/>
      <c r="J379" s="177"/>
      <c r="K379" s="177"/>
      <c r="L379" s="177"/>
      <c r="M379" s="177"/>
      <c r="N379" s="177"/>
      <c r="O379" s="177"/>
      <c r="P379" s="177"/>
      <c r="Q379" s="177"/>
      <c r="R379" s="177"/>
      <c r="S379" s="177"/>
      <c r="T379" s="177"/>
      <c r="U379" s="177"/>
      <c r="V379" s="177"/>
      <c r="W379" s="177"/>
      <c r="X379" s="177"/>
      <c r="Y379" s="177"/>
      <c r="Z379" s="177"/>
    </row>
    <row r="380" spans="1:26" ht="10.5" customHeight="1" x14ac:dyDescent="0.2">
      <c r="A380" s="177"/>
      <c r="B380" s="177"/>
      <c r="C380" s="177"/>
      <c r="D380" s="177"/>
      <c r="E380" s="177"/>
      <c r="F380" s="177"/>
      <c r="G380" s="177"/>
      <c r="H380" s="177"/>
      <c r="I380" s="177"/>
      <c r="J380" s="177"/>
      <c r="K380" s="177"/>
      <c r="L380" s="177"/>
      <c r="M380" s="177"/>
      <c r="N380" s="177"/>
      <c r="O380" s="177"/>
      <c r="P380" s="177"/>
      <c r="Q380" s="177"/>
      <c r="R380" s="177"/>
      <c r="S380" s="177"/>
      <c r="T380" s="177"/>
      <c r="U380" s="177"/>
      <c r="V380" s="177"/>
      <c r="W380" s="177"/>
      <c r="X380" s="177"/>
      <c r="Y380" s="177"/>
      <c r="Z380" s="177"/>
    </row>
    <row r="381" spans="1:26" ht="10.5" customHeight="1" x14ac:dyDescent="0.2">
      <c r="A381" s="177"/>
      <c r="B381" s="177"/>
      <c r="C381" s="177"/>
      <c r="D381" s="177"/>
      <c r="E381" s="177"/>
      <c r="F381" s="177"/>
      <c r="G381" s="177"/>
      <c r="H381" s="177"/>
      <c r="I381" s="177"/>
      <c r="J381" s="177"/>
      <c r="K381" s="177"/>
      <c r="L381" s="177"/>
      <c r="M381" s="177"/>
      <c r="N381" s="177"/>
      <c r="O381" s="177"/>
      <c r="P381" s="177"/>
      <c r="Q381" s="177"/>
      <c r="R381" s="177"/>
      <c r="S381" s="177"/>
      <c r="T381" s="177"/>
      <c r="U381" s="177"/>
      <c r="V381" s="177"/>
      <c r="W381" s="177"/>
      <c r="X381" s="177"/>
      <c r="Y381" s="177"/>
      <c r="Z381" s="177"/>
    </row>
    <row r="382" spans="1:26" ht="10.5" customHeight="1" x14ac:dyDescent="0.2">
      <c r="A382" s="177"/>
      <c r="B382" s="177"/>
      <c r="C382" s="177"/>
      <c r="D382" s="177"/>
      <c r="E382" s="177"/>
      <c r="F382" s="177"/>
      <c r="G382" s="177"/>
      <c r="H382" s="177"/>
      <c r="I382" s="177"/>
      <c r="J382" s="177"/>
      <c r="K382" s="177"/>
      <c r="L382" s="177"/>
      <c r="M382" s="177"/>
      <c r="N382" s="177"/>
      <c r="O382" s="177"/>
      <c r="P382" s="177"/>
      <c r="Q382" s="177"/>
      <c r="R382" s="177"/>
      <c r="S382" s="177"/>
      <c r="T382" s="177"/>
      <c r="U382" s="177"/>
      <c r="V382" s="177"/>
      <c r="W382" s="177"/>
      <c r="X382" s="177"/>
      <c r="Y382" s="177"/>
      <c r="Z382" s="177"/>
    </row>
    <row r="383" spans="1:26" ht="10.5" customHeight="1" x14ac:dyDescent="0.2">
      <c r="A383" s="177"/>
      <c r="B383" s="177"/>
      <c r="C383" s="177"/>
      <c r="D383" s="177"/>
      <c r="E383" s="177"/>
      <c r="F383" s="177"/>
      <c r="G383" s="177"/>
      <c r="H383" s="177"/>
      <c r="I383" s="177"/>
      <c r="J383" s="177"/>
      <c r="K383" s="177"/>
      <c r="L383" s="177"/>
      <c r="M383" s="177"/>
      <c r="N383" s="177"/>
      <c r="O383" s="177"/>
      <c r="P383" s="177"/>
      <c r="Q383" s="177"/>
      <c r="R383" s="177"/>
      <c r="S383" s="177"/>
      <c r="T383" s="177"/>
      <c r="U383" s="177"/>
      <c r="V383" s="177"/>
      <c r="W383" s="177"/>
      <c r="X383" s="177"/>
      <c r="Y383" s="177"/>
      <c r="Z383" s="177"/>
    </row>
    <row r="384" spans="1:26" ht="10.5" customHeight="1" x14ac:dyDescent="0.2">
      <c r="A384" s="177"/>
      <c r="B384" s="177"/>
      <c r="C384" s="177"/>
      <c r="D384" s="177"/>
      <c r="E384" s="177"/>
      <c r="F384" s="177"/>
      <c r="G384" s="177"/>
      <c r="H384" s="177"/>
      <c r="I384" s="177"/>
      <c r="J384" s="177"/>
      <c r="K384" s="177"/>
      <c r="L384" s="177"/>
      <c r="M384" s="177"/>
      <c r="N384" s="177"/>
      <c r="O384" s="177"/>
      <c r="P384" s="177"/>
      <c r="Q384" s="177"/>
      <c r="R384" s="177"/>
      <c r="S384" s="177"/>
      <c r="T384" s="177"/>
      <c r="U384" s="177"/>
      <c r="V384" s="177"/>
      <c r="W384" s="177"/>
      <c r="X384" s="177"/>
      <c r="Y384" s="177"/>
      <c r="Z384" s="177"/>
    </row>
    <row r="385" spans="1:26" ht="10.5" customHeight="1" x14ac:dyDescent="0.2">
      <c r="A385" s="177"/>
      <c r="B385" s="177"/>
      <c r="C385" s="177"/>
      <c r="D385" s="177"/>
      <c r="E385" s="177"/>
      <c r="F385" s="177"/>
      <c r="G385" s="177"/>
      <c r="H385" s="177"/>
      <c r="I385" s="177"/>
      <c r="J385" s="177"/>
      <c r="K385" s="177"/>
      <c r="L385" s="177"/>
      <c r="M385" s="177"/>
      <c r="N385" s="177"/>
      <c r="O385" s="177"/>
      <c r="P385" s="177"/>
      <c r="Q385" s="177"/>
      <c r="R385" s="177"/>
      <c r="S385" s="177"/>
      <c r="T385" s="177"/>
      <c r="U385" s="177"/>
      <c r="V385" s="177"/>
      <c r="W385" s="177"/>
      <c r="X385" s="177"/>
      <c r="Y385" s="177"/>
      <c r="Z385" s="177"/>
    </row>
    <row r="386" spans="1:26" ht="10.5" customHeight="1" x14ac:dyDescent="0.2">
      <c r="A386" s="177"/>
      <c r="B386" s="177"/>
      <c r="C386" s="177"/>
      <c r="D386" s="177"/>
      <c r="E386" s="177"/>
      <c r="F386" s="177"/>
      <c r="G386" s="177"/>
      <c r="H386" s="177"/>
      <c r="I386" s="177"/>
      <c r="J386" s="177"/>
      <c r="K386" s="177"/>
      <c r="L386" s="177"/>
      <c r="M386" s="177"/>
      <c r="N386" s="177"/>
      <c r="O386" s="177"/>
      <c r="P386" s="177"/>
      <c r="Q386" s="177"/>
      <c r="R386" s="177"/>
      <c r="S386" s="177"/>
      <c r="T386" s="177"/>
      <c r="U386" s="177"/>
      <c r="V386" s="177"/>
      <c r="W386" s="177"/>
      <c r="X386" s="177"/>
      <c r="Y386" s="177"/>
      <c r="Z386" s="177"/>
    </row>
    <row r="387" spans="1:26" ht="10.5" customHeight="1" x14ac:dyDescent="0.2">
      <c r="A387" s="177"/>
      <c r="B387" s="177"/>
      <c r="C387" s="177"/>
      <c r="D387" s="177"/>
      <c r="E387" s="177"/>
      <c r="F387" s="177"/>
      <c r="G387" s="177"/>
      <c r="H387" s="177"/>
      <c r="I387" s="177"/>
      <c r="J387" s="177"/>
      <c r="K387" s="177"/>
      <c r="L387" s="177"/>
      <c r="M387" s="177"/>
      <c r="N387" s="177"/>
      <c r="O387" s="177"/>
      <c r="P387" s="177"/>
      <c r="Q387" s="177"/>
      <c r="R387" s="177"/>
      <c r="S387" s="177"/>
      <c r="T387" s="177"/>
      <c r="U387" s="177"/>
      <c r="V387" s="177"/>
      <c r="W387" s="177"/>
      <c r="X387" s="177"/>
      <c r="Y387" s="177"/>
      <c r="Z387" s="177"/>
    </row>
    <row r="388" spans="1:26" ht="10.5" customHeight="1" x14ac:dyDescent="0.2">
      <c r="A388" s="177"/>
      <c r="B388" s="177"/>
      <c r="C388" s="177"/>
      <c r="D388" s="177"/>
      <c r="E388" s="177"/>
      <c r="F388" s="177"/>
      <c r="G388" s="177"/>
      <c r="H388" s="177"/>
      <c r="I388" s="177"/>
      <c r="J388" s="177"/>
      <c r="K388" s="177"/>
      <c r="L388" s="177"/>
      <c r="M388" s="177"/>
      <c r="N388" s="177"/>
      <c r="O388" s="177"/>
      <c r="P388" s="177"/>
      <c r="Q388" s="177"/>
      <c r="R388" s="177"/>
      <c r="S388" s="177"/>
      <c r="T388" s="177"/>
      <c r="U388" s="177"/>
      <c r="V388" s="177"/>
      <c r="W388" s="177"/>
      <c r="X388" s="177"/>
      <c r="Y388" s="177"/>
      <c r="Z388" s="177"/>
    </row>
    <row r="389" spans="1:26" ht="10.5" customHeight="1" x14ac:dyDescent="0.2">
      <c r="A389" s="177"/>
      <c r="B389" s="177"/>
      <c r="C389" s="177"/>
      <c r="D389" s="177"/>
      <c r="E389" s="177"/>
      <c r="F389" s="177"/>
      <c r="G389" s="177"/>
      <c r="H389" s="177"/>
      <c r="I389" s="177"/>
      <c r="J389" s="177"/>
      <c r="K389" s="177"/>
      <c r="L389" s="177"/>
      <c r="M389" s="177"/>
      <c r="N389" s="177"/>
      <c r="O389" s="177"/>
      <c r="P389" s="177"/>
      <c r="Q389" s="177"/>
      <c r="R389" s="177"/>
      <c r="S389" s="177"/>
      <c r="T389" s="177"/>
      <c r="U389" s="177"/>
      <c r="V389" s="177"/>
      <c r="W389" s="177"/>
      <c r="X389" s="177"/>
      <c r="Y389" s="177"/>
      <c r="Z389" s="177"/>
    </row>
    <row r="390" spans="1:26" ht="10.5" customHeight="1" x14ac:dyDescent="0.2">
      <c r="A390" s="177"/>
      <c r="B390" s="177"/>
      <c r="C390" s="177"/>
      <c r="D390" s="177"/>
      <c r="E390" s="177"/>
      <c r="F390" s="177"/>
      <c r="G390" s="177"/>
      <c r="H390" s="177"/>
      <c r="I390" s="177"/>
      <c r="J390" s="177"/>
      <c r="K390" s="177"/>
      <c r="L390" s="177"/>
      <c r="M390" s="177"/>
      <c r="N390" s="177"/>
      <c r="O390" s="177"/>
      <c r="P390" s="177"/>
      <c r="Q390" s="177"/>
      <c r="R390" s="177"/>
      <c r="S390" s="177"/>
      <c r="T390" s="177"/>
      <c r="U390" s="177"/>
      <c r="V390" s="177"/>
      <c r="W390" s="177"/>
      <c r="X390" s="177"/>
      <c r="Y390" s="177"/>
      <c r="Z390" s="177"/>
    </row>
    <row r="391" spans="1:26" ht="10.5" customHeight="1" x14ac:dyDescent="0.2">
      <c r="A391" s="177"/>
      <c r="B391" s="177"/>
      <c r="C391" s="177"/>
      <c r="D391" s="177"/>
      <c r="E391" s="177"/>
      <c r="F391" s="177"/>
      <c r="G391" s="177"/>
      <c r="H391" s="177"/>
      <c r="I391" s="177"/>
      <c r="J391" s="177"/>
      <c r="K391" s="177"/>
      <c r="L391" s="177"/>
      <c r="M391" s="177"/>
      <c r="N391" s="177"/>
      <c r="O391" s="177"/>
      <c r="P391" s="177"/>
      <c r="Q391" s="177"/>
      <c r="R391" s="177"/>
      <c r="S391" s="177"/>
      <c r="T391" s="177"/>
      <c r="U391" s="177"/>
      <c r="V391" s="177"/>
      <c r="W391" s="177"/>
      <c r="X391" s="177"/>
      <c r="Y391" s="177"/>
      <c r="Z391" s="177"/>
    </row>
    <row r="392" spans="1:26" ht="10.5" customHeight="1" x14ac:dyDescent="0.2">
      <c r="A392" s="177"/>
      <c r="B392" s="177"/>
      <c r="C392" s="177"/>
      <c r="D392" s="177"/>
      <c r="E392" s="177"/>
      <c r="F392" s="177"/>
      <c r="G392" s="177"/>
      <c r="H392" s="177"/>
      <c r="I392" s="177"/>
      <c r="J392" s="177"/>
      <c r="K392" s="177"/>
      <c r="L392" s="177"/>
      <c r="M392" s="177"/>
      <c r="N392" s="177"/>
      <c r="O392" s="177"/>
      <c r="P392" s="177"/>
      <c r="Q392" s="177"/>
      <c r="R392" s="177"/>
      <c r="S392" s="177"/>
      <c r="T392" s="177"/>
      <c r="U392" s="177"/>
      <c r="V392" s="177"/>
      <c r="W392" s="177"/>
      <c r="X392" s="177"/>
      <c r="Y392" s="177"/>
      <c r="Z392" s="177"/>
    </row>
    <row r="393" spans="1:26" ht="10.5" customHeight="1" x14ac:dyDescent="0.2">
      <c r="A393" s="177"/>
      <c r="B393" s="177"/>
      <c r="C393" s="177"/>
      <c r="D393" s="177"/>
      <c r="E393" s="177"/>
      <c r="F393" s="177"/>
      <c r="G393" s="177"/>
      <c r="H393" s="177"/>
      <c r="I393" s="177"/>
      <c r="J393" s="177"/>
      <c r="K393" s="177"/>
      <c r="L393" s="177"/>
      <c r="M393" s="177"/>
      <c r="N393" s="177"/>
      <c r="O393" s="177"/>
      <c r="P393" s="177"/>
      <c r="Q393" s="177"/>
      <c r="R393" s="177"/>
      <c r="S393" s="177"/>
      <c r="T393" s="177"/>
      <c r="U393" s="177"/>
      <c r="V393" s="177"/>
      <c r="W393" s="177"/>
      <c r="X393" s="177"/>
      <c r="Y393" s="177"/>
      <c r="Z393" s="177"/>
    </row>
    <row r="394" spans="1:26" ht="10.5" customHeight="1" x14ac:dyDescent="0.2">
      <c r="A394" s="177"/>
      <c r="B394" s="177"/>
      <c r="C394" s="177"/>
      <c r="D394" s="177"/>
      <c r="E394" s="177"/>
      <c r="F394" s="177"/>
      <c r="G394" s="177"/>
      <c r="H394" s="177"/>
      <c r="I394" s="177"/>
      <c r="J394" s="177"/>
      <c r="K394" s="177"/>
      <c r="L394" s="177"/>
      <c r="M394" s="177"/>
      <c r="N394" s="177"/>
      <c r="O394" s="177"/>
      <c r="P394" s="177"/>
      <c r="Q394" s="177"/>
      <c r="R394" s="177"/>
      <c r="S394" s="177"/>
      <c r="T394" s="177"/>
      <c r="U394" s="177"/>
      <c r="V394" s="177"/>
      <c r="W394" s="177"/>
      <c r="X394" s="177"/>
      <c r="Y394" s="177"/>
      <c r="Z394" s="177"/>
    </row>
    <row r="395" spans="1:26" ht="10.5" customHeight="1" x14ac:dyDescent="0.2">
      <c r="A395" s="177"/>
      <c r="B395" s="177"/>
      <c r="C395" s="177"/>
      <c r="D395" s="177"/>
      <c r="E395" s="177"/>
      <c r="F395" s="177"/>
      <c r="G395" s="177"/>
      <c r="H395" s="177"/>
      <c r="I395" s="177"/>
      <c r="J395" s="177"/>
      <c r="K395" s="177"/>
      <c r="L395" s="177"/>
      <c r="M395" s="177"/>
      <c r="N395" s="177"/>
      <c r="O395" s="177"/>
      <c r="P395" s="177"/>
      <c r="Q395" s="177"/>
      <c r="R395" s="177"/>
      <c r="S395" s="177"/>
      <c r="T395" s="177"/>
      <c r="U395" s="177"/>
      <c r="V395" s="177"/>
      <c r="W395" s="177"/>
      <c r="X395" s="177"/>
      <c r="Y395" s="177"/>
      <c r="Z395" s="177"/>
    </row>
    <row r="396" spans="1:26" ht="10.5" customHeight="1" x14ac:dyDescent="0.2">
      <c r="A396" s="177"/>
      <c r="B396" s="177"/>
      <c r="C396" s="177"/>
      <c r="D396" s="177"/>
      <c r="E396" s="177"/>
      <c r="F396" s="177"/>
      <c r="G396" s="177"/>
      <c r="H396" s="177"/>
      <c r="I396" s="177"/>
      <c r="J396" s="177"/>
      <c r="K396" s="177"/>
      <c r="L396" s="177"/>
      <c r="M396" s="177"/>
      <c r="N396" s="177"/>
      <c r="O396" s="177"/>
      <c r="P396" s="177"/>
      <c r="Q396" s="177"/>
      <c r="R396" s="177"/>
      <c r="S396" s="177"/>
      <c r="T396" s="177"/>
      <c r="U396" s="177"/>
      <c r="V396" s="177"/>
      <c r="W396" s="177"/>
      <c r="X396" s="177"/>
      <c r="Y396" s="177"/>
      <c r="Z396" s="177"/>
    </row>
    <row r="397" spans="1:26" ht="10.5" customHeight="1" x14ac:dyDescent="0.2">
      <c r="A397" s="177"/>
      <c r="B397" s="177"/>
      <c r="C397" s="177"/>
      <c r="D397" s="177"/>
      <c r="E397" s="177"/>
      <c r="F397" s="177"/>
      <c r="G397" s="177"/>
      <c r="H397" s="177"/>
      <c r="I397" s="177"/>
      <c r="J397" s="177"/>
      <c r="K397" s="177"/>
      <c r="L397" s="177"/>
      <c r="M397" s="177"/>
      <c r="N397" s="177"/>
      <c r="O397" s="177"/>
      <c r="P397" s="177"/>
      <c r="Q397" s="177"/>
      <c r="R397" s="177"/>
      <c r="S397" s="177"/>
      <c r="T397" s="177"/>
      <c r="U397" s="177"/>
      <c r="V397" s="177"/>
      <c r="W397" s="177"/>
      <c r="X397" s="177"/>
      <c r="Y397" s="177"/>
      <c r="Z397" s="177"/>
    </row>
    <row r="398" spans="1:26" ht="10.5" customHeight="1" x14ac:dyDescent="0.2">
      <c r="A398" s="177"/>
      <c r="B398" s="177"/>
      <c r="C398" s="177"/>
      <c r="D398" s="177"/>
      <c r="E398" s="177"/>
      <c r="F398" s="177"/>
      <c r="G398" s="177"/>
      <c r="H398" s="177"/>
      <c r="I398" s="177"/>
      <c r="J398" s="177"/>
      <c r="K398" s="177"/>
      <c r="L398" s="177"/>
      <c r="M398" s="177"/>
      <c r="N398" s="177"/>
      <c r="O398" s="177"/>
      <c r="P398" s="177"/>
      <c r="Q398" s="177"/>
      <c r="R398" s="177"/>
      <c r="S398" s="177"/>
      <c r="T398" s="177"/>
      <c r="U398" s="177"/>
      <c r="V398" s="177"/>
      <c r="W398" s="177"/>
      <c r="X398" s="177"/>
      <c r="Y398" s="177"/>
      <c r="Z398" s="177"/>
    </row>
    <row r="399" spans="1:26" ht="10.5" customHeight="1" x14ac:dyDescent="0.2">
      <c r="A399" s="177"/>
      <c r="B399" s="177"/>
      <c r="C399" s="177"/>
      <c r="D399" s="177"/>
      <c r="E399" s="177"/>
      <c r="F399" s="177"/>
      <c r="G399" s="177"/>
      <c r="H399" s="177"/>
      <c r="I399" s="177"/>
      <c r="J399" s="177"/>
      <c r="K399" s="177"/>
      <c r="L399" s="177"/>
      <c r="M399" s="177"/>
      <c r="N399" s="177"/>
      <c r="O399" s="177"/>
      <c r="P399" s="177"/>
      <c r="Q399" s="177"/>
      <c r="R399" s="177"/>
      <c r="S399" s="177"/>
      <c r="T399" s="177"/>
      <c r="U399" s="177"/>
      <c r="V399" s="177"/>
      <c r="W399" s="177"/>
      <c r="X399" s="177"/>
      <c r="Y399" s="177"/>
      <c r="Z399" s="177"/>
    </row>
    <row r="400" spans="1:26" ht="10.5" customHeight="1" x14ac:dyDescent="0.2">
      <c r="A400" s="177"/>
      <c r="B400" s="177"/>
      <c r="C400" s="177"/>
      <c r="D400" s="177"/>
      <c r="E400" s="177"/>
      <c r="F400" s="177"/>
      <c r="G400" s="177"/>
      <c r="H400" s="177"/>
      <c r="I400" s="177"/>
      <c r="J400" s="177"/>
      <c r="K400" s="177"/>
      <c r="L400" s="177"/>
      <c r="M400" s="177"/>
      <c r="N400" s="177"/>
      <c r="O400" s="177"/>
      <c r="P400" s="177"/>
      <c r="Q400" s="177"/>
      <c r="R400" s="177"/>
      <c r="S400" s="177"/>
      <c r="T400" s="177"/>
      <c r="U400" s="177"/>
      <c r="V400" s="177"/>
      <c r="W400" s="177"/>
      <c r="X400" s="177"/>
      <c r="Y400" s="177"/>
      <c r="Z400" s="177"/>
    </row>
    <row r="401" spans="1:26" ht="10.5" customHeight="1" x14ac:dyDescent="0.2">
      <c r="A401" s="177"/>
      <c r="B401" s="177"/>
      <c r="C401" s="177"/>
      <c r="D401" s="177"/>
      <c r="E401" s="177"/>
      <c r="F401" s="177"/>
      <c r="G401" s="177"/>
      <c r="H401" s="177"/>
      <c r="I401" s="177"/>
      <c r="J401" s="177"/>
      <c r="K401" s="177"/>
      <c r="L401" s="177"/>
      <c r="M401" s="177"/>
      <c r="N401" s="177"/>
      <c r="O401" s="177"/>
      <c r="P401" s="177"/>
      <c r="Q401" s="177"/>
      <c r="R401" s="177"/>
      <c r="S401" s="177"/>
      <c r="T401" s="177"/>
      <c r="U401" s="177"/>
      <c r="V401" s="177"/>
      <c r="W401" s="177"/>
      <c r="X401" s="177"/>
      <c r="Y401" s="177"/>
      <c r="Z401" s="177"/>
    </row>
    <row r="402" spans="1:26" ht="10.5" customHeight="1" x14ac:dyDescent="0.2">
      <c r="A402" s="177"/>
      <c r="B402" s="177"/>
      <c r="C402" s="177"/>
      <c r="D402" s="177"/>
      <c r="E402" s="177"/>
      <c r="F402" s="177"/>
      <c r="G402" s="177"/>
      <c r="H402" s="177"/>
      <c r="I402" s="177"/>
      <c r="J402" s="177"/>
      <c r="K402" s="177"/>
      <c r="L402" s="177"/>
      <c r="M402" s="177"/>
      <c r="N402" s="177"/>
      <c r="O402" s="177"/>
      <c r="P402" s="177"/>
      <c r="Q402" s="177"/>
      <c r="R402" s="177"/>
      <c r="S402" s="177"/>
      <c r="T402" s="177"/>
      <c r="U402" s="177"/>
      <c r="V402" s="177"/>
      <c r="W402" s="177"/>
      <c r="X402" s="177"/>
      <c r="Y402" s="177"/>
      <c r="Z402" s="177"/>
    </row>
    <row r="403" spans="1:26" ht="10.5" customHeight="1" x14ac:dyDescent="0.2">
      <c r="A403" s="177"/>
      <c r="B403" s="177"/>
      <c r="C403" s="177"/>
      <c r="D403" s="177"/>
      <c r="E403" s="177"/>
      <c r="F403" s="177"/>
      <c r="G403" s="177"/>
      <c r="H403" s="177"/>
      <c r="I403" s="177"/>
      <c r="J403" s="177"/>
      <c r="K403" s="177"/>
      <c r="L403" s="177"/>
      <c r="M403" s="177"/>
      <c r="N403" s="177"/>
      <c r="O403" s="177"/>
      <c r="P403" s="177"/>
      <c r="Q403" s="177"/>
      <c r="R403" s="177"/>
      <c r="S403" s="177"/>
      <c r="T403" s="177"/>
      <c r="U403" s="177"/>
      <c r="V403" s="177"/>
      <c r="W403" s="177"/>
      <c r="X403" s="177"/>
      <c r="Y403" s="177"/>
      <c r="Z403" s="177"/>
    </row>
    <row r="404" spans="1:26" ht="10.5" customHeight="1" x14ac:dyDescent="0.2">
      <c r="A404" s="177"/>
      <c r="B404" s="177"/>
      <c r="C404" s="177"/>
      <c r="D404" s="177"/>
      <c r="E404" s="177"/>
      <c r="F404" s="177"/>
      <c r="G404" s="177"/>
      <c r="H404" s="177"/>
      <c r="I404" s="177"/>
      <c r="J404" s="177"/>
      <c r="K404" s="177"/>
      <c r="L404" s="177"/>
      <c r="M404" s="177"/>
      <c r="N404" s="177"/>
      <c r="O404" s="177"/>
      <c r="P404" s="177"/>
      <c r="Q404" s="177"/>
      <c r="R404" s="177"/>
      <c r="S404" s="177"/>
      <c r="T404" s="177"/>
      <c r="U404" s="177"/>
      <c r="V404" s="177"/>
      <c r="W404" s="177"/>
      <c r="X404" s="177"/>
      <c r="Y404" s="177"/>
      <c r="Z404" s="177"/>
    </row>
    <row r="405" spans="1:26" ht="10.5" customHeight="1" x14ac:dyDescent="0.2">
      <c r="A405" s="177"/>
      <c r="B405" s="177"/>
      <c r="C405" s="177"/>
      <c r="D405" s="177"/>
      <c r="E405" s="177"/>
      <c r="F405" s="177"/>
      <c r="G405" s="177"/>
      <c r="H405" s="177"/>
      <c r="I405" s="177"/>
      <c r="J405" s="177"/>
      <c r="K405" s="177"/>
      <c r="L405" s="177"/>
      <c r="M405" s="177"/>
      <c r="N405" s="177"/>
      <c r="O405" s="177"/>
      <c r="P405" s="177"/>
      <c r="Q405" s="177"/>
      <c r="R405" s="177"/>
      <c r="S405" s="177"/>
      <c r="T405" s="177"/>
      <c r="U405" s="177"/>
      <c r="V405" s="177"/>
      <c r="W405" s="177"/>
      <c r="X405" s="177"/>
      <c r="Y405" s="177"/>
      <c r="Z405" s="177"/>
    </row>
    <row r="406" spans="1:26" ht="10.5" customHeight="1" x14ac:dyDescent="0.2">
      <c r="A406" s="177"/>
      <c r="B406" s="177"/>
      <c r="C406" s="177"/>
      <c r="D406" s="177"/>
      <c r="E406" s="177"/>
      <c r="F406" s="177"/>
      <c r="G406" s="177"/>
      <c r="H406" s="177"/>
      <c r="I406" s="177"/>
      <c r="J406" s="177"/>
      <c r="K406" s="177"/>
      <c r="L406" s="177"/>
      <c r="M406" s="177"/>
      <c r="N406" s="177"/>
      <c r="O406" s="177"/>
      <c r="P406" s="177"/>
      <c r="Q406" s="177"/>
      <c r="R406" s="177"/>
      <c r="S406" s="177"/>
      <c r="T406" s="177"/>
      <c r="U406" s="177"/>
      <c r="V406" s="177"/>
      <c r="W406" s="177"/>
      <c r="X406" s="177"/>
      <c r="Y406" s="177"/>
      <c r="Z406" s="177"/>
    </row>
    <row r="407" spans="1:26" ht="10.5" customHeight="1" x14ac:dyDescent="0.2">
      <c r="A407" s="177"/>
      <c r="B407" s="177"/>
      <c r="C407" s="177"/>
      <c r="D407" s="177"/>
      <c r="E407" s="177"/>
      <c r="F407" s="177"/>
      <c r="G407" s="177"/>
      <c r="H407" s="177"/>
      <c r="I407" s="177"/>
      <c r="J407" s="177"/>
      <c r="K407" s="177"/>
      <c r="L407" s="177"/>
      <c r="M407" s="177"/>
      <c r="N407" s="177"/>
      <c r="O407" s="177"/>
      <c r="P407" s="177"/>
      <c r="Q407" s="177"/>
      <c r="R407" s="177"/>
      <c r="S407" s="177"/>
      <c r="T407" s="177"/>
      <c r="U407" s="177"/>
      <c r="V407" s="177"/>
      <c r="W407" s="177"/>
      <c r="X407" s="177"/>
      <c r="Y407" s="177"/>
      <c r="Z407" s="177"/>
    </row>
    <row r="408" spans="1:26" ht="10.5" customHeight="1" x14ac:dyDescent="0.2">
      <c r="A408" s="177"/>
      <c r="B408" s="177"/>
      <c r="C408" s="177"/>
      <c r="D408" s="177"/>
      <c r="E408" s="177"/>
      <c r="F408" s="177"/>
      <c r="G408" s="177"/>
      <c r="H408" s="177"/>
      <c r="I408" s="177"/>
      <c r="J408" s="177"/>
      <c r="K408" s="177"/>
      <c r="L408" s="177"/>
      <c r="M408" s="177"/>
      <c r="N408" s="177"/>
      <c r="O408" s="177"/>
      <c r="P408" s="177"/>
      <c r="Q408" s="177"/>
      <c r="R408" s="177"/>
      <c r="S408" s="177"/>
      <c r="T408" s="177"/>
      <c r="U408" s="177"/>
      <c r="V408" s="177"/>
      <c r="W408" s="177"/>
      <c r="X408" s="177"/>
      <c r="Y408" s="177"/>
      <c r="Z408" s="177"/>
    </row>
    <row r="409" spans="1:26" ht="10.5" customHeight="1" x14ac:dyDescent="0.2">
      <c r="A409" s="177"/>
      <c r="B409" s="177"/>
      <c r="C409" s="177"/>
      <c r="D409" s="177"/>
      <c r="E409" s="177"/>
      <c r="F409" s="177"/>
      <c r="G409" s="177"/>
      <c r="H409" s="177"/>
      <c r="I409" s="177"/>
      <c r="J409" s="177"/>
      <c r="K409" s="177"/>
      <c r="L409" s="177"/>
      <c r="M409" s="177"/>
      <c r="N409" s="177"/>
      <c r="O409" s="177"/>
      <c r="P409" s="177"/>
      <c r="Q409" s="177"/>
      <c r="R409" s="177"/>
      <c r="S409" s="177"/>
      <c r="T409" s="177"/>
      <c r="U409" s="177"/>
      <c r="V409" s="177"/>
      <c r="W409" s="177"/>
      <c r="X409" s="177"/>
      <c r="Y409" s="177"/>
      <c r="Z409" s="177"/>
    </row>
    <row r="410" spans="1:26" ht="10.5" customHeight="1" x14ac:dyDescent="0.2">
      <c r="A410" s="177"/>
      <c r="B410" s="177"/>
      <c r="C410" s="177"/>
      <c r="D410" s="177"/>
      <c r="E410" s="177"/>
      <c r="F410" s="177"/>
      <c r="G410" s="177"/>
      <c r="H410" s="177"/>
      <c r="I410" s="177"/>
      <c r="J410" s="177"/>
      <c r="K410" s="177"/>
      <c r="L410" s="177"/>
      <c r="M410" s="177"/>
      <c r="N410" s="177"/>
      <c r="O410" s="177"/>
      <c r="P410" s="177"/>
      <c r="Q410" s="177"/>
      <c r="R410" s="177"/>
      <c r="S410" s="177"/>
      <c r="T410" s="177"/>
      <c r="U410" s="177"/>
      <c r="V410" s="177"/>
      <c r="W410" s="177"/>
      <c r="X410" s="177"/>
      <c r="Y410" s="177"/>
      <c r="Z410" s="177"/>
    </row>
    <row r="411" spans="1:26" ht="10.5" customHeight="1" x14ac:dyDescent="0.2">
      <c r="A411" s="177"/>
      <c r="B411" s="177"/>
      <c r="C411" s="177"/>
      <c r="D411" s="177"/>
      <c r="E411" s="177"/>
      <c r="F411" s="177"/>
      <c r="G411" s="177"/>
      <c r="H411" s="177"/>
      <c r="I411" s="177"/>
      <c r="J411" s="177"/>
      <c r="K411" s="177"/>
      <c r="L411" s="177"/>
      <c r="M411" s="177"/>
      <c r="N411" s="177"/>
      <c r="O411" s="177"/>
      <c r="P411" s="177"/>
      <c r="Q411" s="177"/>
      <c r="R411" s="177"/>
      <c r="S411" s="177"/>
      <c r="T411" s="177"/>
      <c r="U411" s="177"/>
      <c r="V411" s="177"/>
      <c r="W411" s="177"/>
      <c r="X411" s="177"/>
      <c r="Y411" s="177"/>
      <c r="Z411" s="177"/>
    </row>
    <row r="412" spans="1:26" ht="10.5" customHeight="1" x14ac:dyDescent="0.2">
      <c r="A412" s="177"/>
      <c r="B412" s="177"/>
      <c r="C412" s="177"/>
      <c r="D412" s="177"/>
      <c r="E412" s="177"/>
      <c r="F412" s="177"/>
      <c r="G412" s="177"/>
      <c r="H412" s="177"/>
      <c r="I412" s="177"/>
      <c r="J412" s="177"/>
      <c r="K412" s="177"/>
      <c r="L412" s="177"/>
      <c r="M412" s="177"/>
      <c r="N412" s="177"/>
      <c r="O412" s="177"/>
      <c r="P412" s="177"/>
      <c r="Q412" s="177"/>
      <c r="R412" s="177"/>
      <c r="S412" s="177"/>
      <c r="T412" s="177"/>
      <c r="U412" s="177"/>
      <c r="V412" s="177"/>
      <c r="W412" s="177"/>
      <c r="X412" s="177"/>
      <c r="Y412" s="177"/>
      <c r="Z412" s="177"/>
    </row>
    <row r="413" spans="1:26" ht="10.5" customHeight="1" x14ac:dyDescent="0.2">
      <c r="A413" s="177"/>
      <c r="B413" s="177"/>
      <c r="C413" s="177"/>
      <c r="D413" s="177"/>
      <c r="E413" s="177"/>
      <c r="F413" s="177"/>
      <c r="G413" s="177"/>
      <c r="H413" s="177"/>
      <c r="I413" s="177"/>
      <c r="J413" s="177"/>
      <c r="K413" s="177"/>
      <c r="L413" s="177"/>
      <c r="M413" s="177"/>
      <c r="N413" s="177"/>
      <c r="O413" s="177"/>
      <c r="P413" s="177"/>
      <c r="Q413" s="177"/>
      <c r="R413" s="177"/>
      <c r="S413" s="177"/>
      <c r="T413" s="177"/>
      <c r="U413" s="177"/>
      <c r="V413" s="177"/>
      <c r="W413" s="177"/>
      <c r="X413" s="177"/>
      <c r="Y413" s="177"/>
      <c r="Z413" s="177"/>
    </row>
    <row r="414" spans="1:26" ht="10.5" customHeight="1" x14ac:dyDescent="0.2">
      <c r="A414" s="177"/>
      <c r="B414" s="177"/>
      <c r="C414" s="177"/>
      <c r="D414" s="177"/>
      <c r="E414" s="177"/>
      <c r="F414" s="177"/>
      <c r="G414" s="177"/>
      <c r="H414" s="177"/>
      <c r="I414" s="177"/>
      <c r="J414" s="177"/>
      <c r="K414" s="177"/>
      <c r="L414" s="177"/>
      <c r="M414" s="177"/>
      <c r="N414" s="177"/>
      <c r="O414" s="177"/>
      <c r="P414" s="177"/>
      <c r="Q414" s="177"/>
      <c r="R414" s="177"/>
      <c r="S414" s="177"/>
      <c r="T414" s="177"/>
      <c r="U414" s="177"/>
      <c r="V414" s="177"/>
      <c r="W414" s="177"/>
      <c r="X414" s="177"/>
      <c r="Y414" s="177"/>
      <c r="Z414" s="177"/>
    </row>
    <row r="415" spans="1:26" ht="10.5" customHeight="1" x14ac:dyDescent="0.2">
      <c r="A415" s="177"/>
      <c r="B415" s="177"/>
      <c r="C415" s="177"/>
      <c r="D415" s="177"/>
      <c r="E415" s="177"/>
      <c r="F415" s="177"/>
      <c r="G415" s="177"/>
      <c r="H415" s="177"/>
      <c r="I415" s="177"/>
      <c r="J415" s="177"/>
      <c r="K415" s="177"/>
      <c r="L415" s="177"/>
      <c r="M415" s="177"/>
      <c r="N415" s="177"/>
      <c r="O415" s="177"/>
      <c r="P415" s="177"/>
      <c r="Q415" s="177"/>
      <c r="R415" s="177"/>
      <c r="S415" s="177"/>
      <c r="T415" s="177"/>
      <c r="U415" s="177"/>
      <c r="V415" s="177"/>
      <c r="W415" s="177"/>
      <c r="X415" s="177"/>
      <c r="Y415" s="177"/>
      <c r="Z415" s="177"/>
    </row>
    <row r="416" spans="1:26" ht="10.5" customHeight="1" x14ac:dyDescent="0.2">
      <c r="A416" s="177"/>
      <c r="B416" s="177"/>
      <c r="C416" s="177"/>
      <c r="D416" s="177"/>
      <c r="E416" s="177"/>
      <c r="F416" s="177"/>
      <c r="G416" s="177"/>
      <c r="H416" s="177"/>
      <c r="I416" s="177"/>
      <c r="J416" s="177"/>
      <c r="K416" s="177"/>
      <c r="L416" s="177"/>
      <c r="M416" s="177"/>
      <c r="N416" s="177"/>
      <c r="O416" s="177"/>
      <c r="P416" s="177"/>
      <c r="Q416" s="177"/>
      <c r="R416" s="177"/>
      <c r="S416" s="177"/>
      <c r="T416" s="177"/>
      <c r="U416" s="177"/>
      <c r="V416" s="177"/>
      <c r="W416" s="177"/>
      <c r="X416" s="177"/>
      <c r="Y416" s="177"/>
      <c r="Z416" s="177"/>
    </row>
    <row r="417" spans="1:26" ht="10.5" customHeight="1" x14ac:dyDescent="0.2">
      <c r="A417" s="177"/>
      <c r="B417" s="177"/>
      <c r="C417" s="177"/>
      <c r="D417" s="177"/>
      <c r="E417" s="177"/>
      <c r="F417" s="177"/>
      <c r="G417" s="177"/>
      <c r="H417" s="177"/>
      <c r="I417" s="177"/>
      <c r="J417" s="177"/>
      <c r="K417" s="177"/>
      <c r="L417" s="177"/>
      <c r="M417" s="177"/>
      <c r="N417" s="177"/>
      <c r="O417" s="177"/>
      <c r="P417" s="177"/>
      <c r="Q417" s="177"/>
      <c r="R417" s="177"/>
      <c r="S417" s="177"/>
      <c r="T417" s="177"/>
      <c r="U417" s="177"/>
      <c r="V417" s="177"/>
      <c r="W417" s="177"/>
      <c r="X417" s="177"/>
      <c r="Y417" s="177"/>
      <c r="Z417" s="177"/>
    </row>
    <row r="418" spans="1:26" ht="10.5" customHeight="1" x14ac:dyDescent="0.2">
      <c r="A418" s="177"/>
      <c r="B418" s="177"/>
      <c r="C418" s="177"/>
      <c r="D418" s="177"/>
      <c r="E418" s="177"/>
      <c r="F418" s="177"/>
      <c r="G418" s="177"/>
      <c r="H418" s="177"/>
      <c r="I418" s="177"/>
      <c r="J418" s="177"/>
      <c r="K418" s="177"/>
      <c r="L418" s="177"/>
      <c r="M418" s="177"/>
      <c r="N418" s="177"/>
      <c r="O418" s="177"/>
      <c r="P418" s="177"/>
      <c r="Q418" s="177"/>
      <c r="R418" s="177"/>
      <c r="S418" s="177"/>
      <c r="T418" s="177"/>
      <c r="U418" s="177"/>
      <c r="V418" s="177"/>
      <c r="W418" s="177"/>
      <c r="X418" s="177"/>
      <c r="Y418" s="177"/>
      <c r="Z418" s="177"/>
    </row>
    <row r="419" spans="1:26" ht="10.5" customHeight="1" x14ac:dyDescent="0.2">
      <c r="A419" s="177"/>
      <c r="B419" s="177"/>
      <c r="C419" s="177"/>
      <c r="D419" s="177"/>
      <c r="E419" s="177"/>
      <c r="F419" s="177"/>
      <c r="G419" s="177"/>
      <c r="H419" s="177"/>
      <c r="I419" s="177"/>
      <c r="J419" s="177"/>
      <c r="K419" s="177"/>
      <c r="L419" s="177"/>
      <c r="M419" s="177"/>
      <c r="N419" s="177"/>
      <c r="O419" s="177"/>
      <c r="P419" s="177"/>
      <c r="Q419" s="177"/>
      <c r="R419" s="177"/>
      <c r="S419" s="177"/>
      <c r="T419" s="177"/>
      <c r="U419" s="177"/>
      <c r="V419" s="177"/>
      <c r="W419" s="177"/>
      <c r="X419" s="177"/>
      <c r="Y419" s="177"/>
      <c r="Z419" s="177"/>
    </row>
    <row r="420" spans="1:26" ht="10.5" customHeight="1" x14ac:dyDescent="0.2">
      <c r="A420" s="177"/>
      <c r="B420" s="177"/>
      <c r="C420" s="177"/>
      <c r="D420" s="177"/>
      <c r="E420" s="177"/>
      <c r="F420" s="177"/>
      <c r="G420" s="177"/>
      <c r="H420" s="177"/>
      <c r="I420" s="177"/>
      <c r="J420" s="177"/>
      <c r="K420" s="177"/>
      <c r="L420" s="177"/>
      <c r="M420" s="177"/>
      <c r="N420" s="177"/>
      <c r="O420" s="177"/>
      <c r="P420" s="177"/>
      <c r="Q420" s="177"/>
      <c r="R420" s="177"/>
      <c r="S420" s="177"/>
      <c r="T420" s="177"/>
      <c r="U420" s="177"/>
      <c r="V420" s="177"/>
      <c r="W420" s="177"/>
      <c r="X420" s="177"/>
      <c r="Y420" s="177"/>
      <c r="Z420" s="177"/>
    </row>
    <row r="421" spans="1:26" ht="10.5" customHeight="1" x14ac:dyDescent="0.2">
      <c r="A421" s="177"/>
      <c r="B421" s="177"/>
      <c r="C421" s="177"/>
      <c r="D421" s="177"/>
      <c r="E421" s="177"/>
      <c r="F421" s="177"/>
      <c r="G421" s="177"/>
      <c r="H421" s="177"/>
      <c r="I421" s="177"/>
      <c r="J421" s="177"/>
      <c r="K421" s="177"/>
      <c r="L421" s="177"/>
      <c r="M421" s="177"/>
      <c r="N421" s="177"/>
      <c r="O421" s="177"/>
      <c r="P421" s="177"/>
      <c r="Q421" s="177"/>
      <c r="R421" s="177"/>
      <c r="S421" s="177"/>
      <c r="T421" s="177"/>
      <c r="U421" s="177"/>
      <c r="V421" s="177"/>
      <c r="W421" s="177"/>
      <c r="X421" s="177"/>
      <c r="Y421" s="177"/>
      <c r="Z421" s="177"/>
    </row>
    <row r="422" spans="1:26" ht="10.5" customHeight="1" x14ac:dyDescent="0.2">
      <c r="A422" s="177"/>
      <c r="B422" s="177"/>
      <c r="C422" s="177"/>
      <c r="D422" s="177"/>
      <c r="E422" s="177"/>
      <c r="F422" s="177"/>
      <c r="G422" s="177"/>
      <c r="H422" s="177"/>
      <c r="I422" s="177"/>
      <c r="J422" s="177"/>
      <c r="K422" s="177"/>
      <c r="L422" s="177"/>
      <c r="M422" s="177"/>
      <c r="N422" s="177"/>
      <c r="O422" s="177"/>
      <c r="P422" s="177"/>
      <c r="Q422" s="177"/>
      <c r="R422" s="177"/>
      <c r="S422" s="177"/>
      <c r="T422" s="177"/>
      <c r="U422" s="177"/>
      <c r="V422" s="177"/>
      <c r="W422" s="177"/>
      <c r="X422" s="177"/>
      <c r="Y422" s="177"/>
      <c r="Z422" s="177"/>
    </row>
    <row r="423" spans="1:26" ht="10.5" customHeight="1" x14ac:dyDescent="0.2">
      <c r="A423" s="177"/>
      <c r="B423" s="177"/>
      <c r="C423" s="177"/>
      <c r="D423" s="177"/>
      <c r="E423" s="177"/>
      <c r="F423" s="177"/>
      <c r="G423" s="177"/>
      <c r="H423" s="177"/>
      <c r="I423" s="177"/>
      <c r="J423" s="177"/>
      <c r="K423" s="177"/>
      <c r="L423" s="177"/>
      <c r="M423" s="177"/>
      <c r="N423" s="177"/>
      <c r="O423" s="177"/>
      <c r="P423" s="177"/>
      <c r="Q423" s="177"/>
      <c r="R423" s="177"/>
      <c r="S423" s="177"/>
      <c r="T423" s="177"/>
      <c r="U423" s="177"/>
      <c r="V423" s="177"/>
      <c r="W423" s="177"/>
      <c r="X423" s="177"/>
      <c r="Y423" s="177"/>
      <c r="Z423" s="177"/>
    </row>
    <row r="424" spans="1:26" ht="10.5" customHeight="1" x14ac:dyDescent="0.2">
      <c r="A424" s="177"/>
      <c r="B424" s="177"/>
      <c r="C424" s="177"/>
      <c r="D424" s="177"/>
      <c r="E424" s="177"/>
      <c r="F424" s="177"/>
      <c r="G424" s="177"/>
      <c r="H424" s="177"/>
      <c r="I424" s="177"/>
      <c r="J424" s="177"/>
      <c r="K424" s="177"/>
      <c r="L424" s="177"/>
      <c r="M424" s="177"/>
      <c r="N424" s="177"/>
      <c r="O424" s="177"/>
      <c r="P424" s="177"/>
      <c r="Q424" s="177"/>
      <c r="R424" s="177"/>
      <c r="S424" s="177"/>
      <c r="T424" s="177"/>
      <c r="U424" s="177"/>
      <c r="V424" s="177"/>
      <c r="W424" s="177"/>
      <c r="X424" s="177"/>
      <c r="Y424" s="177"/>
      <c r="Z424" s="177"/>
    </row>
    <row r="425" spans="1:26" ht="10.5" customHeight="1" x14ac:dyDescent="0.2">
      <c r="A425" s="177"/>
      <c r="B425" s="177"/>
      <c r="C425" s="177"/>
      <c r="D425" s="177"/>
      <c r="E425" s="177"/>
      <c r="F425" s="177"/>
      <c r="G425" s="177"/>
      <c r="H425" s="177"/>
      <c r="I425" s="177"/>
      <c r="J425" s="177"/>
      <c r="K425" s="177"/>
      <c r="L425" s="177"/>
      <c r="M425" s="177"/>
      <c r="N425" s="177"/>
      <c r="O425" s="177"/>
      <c r="P425" s="177"/>
      <c r="Q425" s="177"/>
      <c r="R425" s="177"/>
      <c r="S425" s="177"/>
      <c r="T425" s="177"/>
      <c r="U425" s="177"/>
      <c r="V425" s="177"/>
      <c r="W425" s="177"/>
      <c r="X425" s="177"/>
      <c r="Y425" s="177"/>
      <c r="Z425" s="177"/>
    </row>
    <row r="426" spans="1:26" ht="10.5" customHeight="1" x14ac:dyDescent="0.2">
      <c r="A426" s="177"/>
      <c r="B426" s="177"/>
      <c r="C426" s="177"/>
      <c r="D426" s="177"/>
      <c r="E426" s="177"/>
      <c r="F426" s="177"/>
      <c r="G426" s="177"/>
      <c r="H426" s="177"/>
      <c r="I426" s="177"/>
      <c r="J426" s="177"/>
      <c r="K426" s="177"/>
      <c r="L426" s="177"/>
      <c r="M426" s="177"/>
      <c r="N426" s="177"/>
      <c r="O426" s="177"/>
      <c r="P426" s="177"/>
      <c r="Q426" s="177"/>
      <c r="R426" s="177"/>
      <c r="S426" s="177"/>
      <c r="T426" s="177"/>
      <c r="U426" s="177"/>
      <c r="V426" s="177"/>
      <c r="W426" s="177"/>
      <c r="X426" s="177"/>
      <c r="Y426" s="177"/>
      <c r="Z426" s="177"/>
    </row>
    <row r="427" spans="1:26" ht="10.5" customHeight="1" x14ac:dyDescent="0.2">
      <c r="A427" s="177"/>
      <c r="B427" s="177"/>
      <c r="C427" s="177"/>
      <c r="D427" s="177"/>
      <c r="E427" s="177"/>
      <c r="F427" s="177"/>
      <c r="G427" s="177"/>
      <c r="H427" s="177"/>
      <c r="I427" s="177"/>
      <c r="J427" s="177"/>
      <c r="K427" s="177"/>
      <c r="L427" s="177"/>
      <c r="M427" s="177"/>
      <c r="N427" s="177"/>
      <c r="O427" s="177"/>
      <c r="P427" s="177"/>
      <c r="Q427" s="177"/>
      <c r="R427" s="177"/>
      <c r="S427" s="177"/>
      <c r="T427" s="177"/>
      <c r="U427" s="177"/>
      <c r="V427" s="177"/>
      <c r="W427" s="177"/>
      <c r="X427" s="177"/>
      <c r="Y427" s="177"/>
      <c r="Z427" s="177"/>
    </row>
    <row r="428" spans="1:26" ht="10.5" customHeight="1" x14ac:dyDescent="0.2">
      <c r="A428" s="177"/>
      <c r="B428" s="177"/>
      <c r="C428" s="177"/>
      <c r="D428" s="177"/>
      <c r="E428" s="177"/>
      <c r="F428" s="177"/>
      <c r="G428" s="177"/>
      <c r="H428" s="177"/>
      <c r="I428" s="177"/>
      <c r="J428" s="177"/>
      <c r="K428" s="177"/>
      <c r="L428" s="177"/>
      <c r="M428" s="177"/>
      <c r="N428" s="177"/>
      <c r="O428" s="177"/>
      <c r="P428" s="177"/>
      <c r="Q428" s="177"/>
      <c r="R428" s="177"/>
      <c r="S428" s="177"/>
      <c r="T428" s="177"/>
      <c r="U428" s="177"/>
      <c r="V428" s="177"/>
      <c r="W428" s="177"/>
      <c r="X428" s="177"/>
      <c r="Y428" s="177"/>
      <c r="Z428" s="177"/>
    </row>
    <row r="429" spans="1:26" ht="10.5" customHeight="1" x14ac:dyDescent="0.2">
      <c r="A429" s="177"/>
      <c r="B429" s="177"/>
      <c r="C429" s="177"/>
      <c r="D429" s="177"/>
      <c r="E429" s="177"/>
      <c r="F429" s="177"/>
      <c r="G429" s="177"/>
      <c r="H429" s="177"/>
      <c r="I429" s="177"/>
      <c r="J429" s="177"/>
      <c r="K429" s="177"/>
      <c r="L429" s="177"/>
      <c r="M429" s="177"/>
      <c r="N429" s="177"/>
      <c r="O429" s="177"/>
      <c r="P429" s="177"/>
      <c r="Q429" s="177"/>
      <c r="R429" s="177"/>
      <c r="S429" s="177"/>
      <c r="T429" s="177"/>
      <c r="U429" s="177"/>
      <c r="V429" s="177"/>
      <c r="W429" s="177"/>
      <c r="X429" s="177"/>
      <c r="Y429" s="177"/>
      <c r="Z429" s="177"/>
    </row>
    <row r="430" spans="1:26" ht="10.5" customHeight="1" x14ac:dyDescent="0.2">
      <c r="A430" s="177"/>
      <c r="B430" s="177"/>
      <c r="C430" s="177"/>
      <c r="D430" s="177"/>
      <c r="E430" s="177"/>
      <c r="F430" s="177"/>
      <c r="G430" s="177"/>
      <c r="H430" s="177"/>
      <c r="I430" s="177"/>
      <c r="J430" s="177"/>
      <c r="K430" s="177"/>
      <c r="L430" s="177"/>
      <c r="M430" s="177"/>
      <c r="N430" s="177"/>
      <c r="O430" s="177"/>
      <c r="P430" s="177"/>
      <c r="Q430" s="177"/>
      <c r="R430" s="177"/>
      <c r="S430" s="177"/>
      <c r="T430" s="177"/>
      <c r="U430" s="177"/>
      <c r="V430" s="177"/>
      <c r="W430" s="177"/>
      <c r="X430" s="177"/>
      <c r="Y430" s="177"/>
      <c r="Z430" s="177"/>
    </row>
    <row r="431" spans="1:26" ht="10.5" customHeight="1" x14ac:dyDescent="0.2">
      <c r="A431" s="177"/>
      <c r="B431" s="177"/>
      <c r="C431" s="177"/>
      <c r="D431" s="177"/>
      <c r="E431" s="177"/>
      <c r="F431" s="177"/>
      <c r="G431" s="177"/>
      <c r="H431" s="177"/>
      <c r="I431" s="177"/>
      <c r="J431" s="177"/>
      <c r="K431" s="177"/>
      <c r="L431" s="177"/>
      <c r="M431" s="177"/>
      <c r="N431" s="177"/>
      <c r="O431" s="177"/>
      <c r="P431" s="177"/>
      <c r="Q431" s="177"/>
      <c r="R431" s="177"/>
      <c r="S431" s="177"/>
      <c r="T431" s="177"/>
      <c r="U431" s="177"/>
      <c r="V431" s="177"/>
      <c r="W431" s="177"/>
      <c r="X431" s="177"/>
      <c r="Y431" s="177"/>
      <c r="Z431" s="177"/>
    </row>
    <row r="432" spans="1:26" ht="10.5" customHeight="1" x14ac:dyDescent="0.2">
      <c r="A432" s="177"/>
      <c r="B432" s="177"/>
      <c r="C432" s="177"/>
      <c r="D432" s="177"/>
      <c r="E432" s="177"/>
      <c r="F432" s="177"/>
      <c r="G432" s="177"/>
      <c r="H432" s="177"/>
      <c r="I432" s="177"/>
      <c r="J432" s="177"/>
      <c r="K432" s="177"/>
      <c r="L432" s="177"/>
      <c r="M432" s="177"/>
      <c r="N432" s="177"/>
      <c r="O432" s="177"/>
      <c r="P432" s="177"/>
      <c r="Q432" s="177"/>
      <c r="R432" s="177"/>
      <c r="S432" s="177"/>
      <c r="T432" s="177"/>
      <c r="U432" s="177"/>
      <c r="V432" s="177"/>
      <c r="W432" s="177"/>
      <c r="X432" s="177"/>
      <c r="Y432" s="177"/>
      <c r="Z432" s="177"/>
    </row>
    <row r="433" spans="1:26" ht="10.5" customHeight="1" x14ac:dyDescent="0.2">
      <c r="A433" s="177"/>
      <c r="B433" s="177"/>
      <c r="C433" s="177"/>
      <c r="D433" s="177"/>
      <c r="E433" s="177"/>
      <c r="F433" s="177"/>
      <c r="G433" s="177"/>
      <c r="H433" s="177"/>
      <c r="I433" s="177"/>
      <c r="J433" s="177"/>
      <c r="K433" s="177"/>
      <c r="L433" s="177"/>
      <c r="M433" s="177"/>
      <c r="N433" s="177"/>
      <c r="O433" s="177"/>
      <c r="P433" s="177"/>
      <c r="Q433" s="177"/>
      <c r="R433" s="177"/>
      <c r="S433" s="177"/>
      <c r="T433" s="177"/>
      <c r="U433" s="177"/>
      <c r="V433" s="177"/>
      <c r="W433" s="177"/>
      <c r="X433" s="177"/>
      <c r="Y433" s="177"/>
      <c r="Z433" s="177"/>
    </row>
    <row r="434" spans="1:26" ht="10.5" customHeight="1" x14ac:dyDescent="0.2">
      <c r="A434" s="177"/>
      <c r="B434" s="177"/>
      <c r="C434" s="177"/>
      <c r="D434" s="177"/>
      <c r="E434" s="177"/>
      <c r="F434" s="177"/>
      <c r="G434" s="177"/>
      <c r="H434" s="177"/>
      <c r="I434" s="177"/>
      <c r="J434" s="177"/>
      <c r="K434" s="177"/>
      <c r="L434" s="177"/>
      <c r="M434" s="177"/>
      <c r="N434" s="177"/>
      <c r="O434" s="177"/>
      <c r="P434" s="177"/>
      <c r="Q434" s="177"/>
      <c r="R434" s="177"/>
      <c r="S434" s="177"/>
      <c r="T434" s="177"/>
      <c r="U434" s="177"/>
      <c r="V434" s="177"/>
      <c r="W434" s="177"/>
      <c r="X434" s="177"/>
      <c r="Y434" s="177"/>
      <c r="Z434" s="177"/>
    </row>
    <row r="435" spans="1:26" ht="10.5" customHeight="1" x14ac:dyDescent="0.2">
      <c r="A435" s="177"/>
      <c r="B435" s="177"/>
      <c r="C435" s="177"/>
      <c r="D435" s="177"/>
      <c r="E435" s="177"/>
      <c r="F435" s="177"/>
      <c r="G435" s="177"/>
      <c r="H435" s="177"/>
      <c r="I435" s="177"/>
      <c r="J435" s="177"/>
      <c r="K435" s="177"/>
      <c r="L435" s="177"/>
      <c r="M435" s="177"/>
      <c r="N435" s="177"/>
      <c r="O435" s="177"/>
      <c r="P435" s="177"/>
      <c r="Q435" s="177"/>
      <c r="R435" s="177"/>
      <c r="S435" s="177"/>
      <c r="T435" s="177"/>
      <c r="U435" s="177"/>
      <c r="V435" s="177"/>
      <c r="W435" s="177"/>
      <c r="X435" s="177"/>
      <c r="Y435" s="177"/>
      <c r="Z435" s="177"/>
    </row>
    <row r="436" spans="1:26" ht="10.5" customHeight="1" x14ac:dyDescent="0.2">
      <c r="A436" s="177"/>
      <c r="B436" s="177"/>
      <c r="C436" s="177"/>
      <c r="D436" s="177"/>
      <c r="E436" s="177"/>
      <c r="F436" s="177"/>
      <c r="G436" s="177"/>
      <c r="H436" s="177"/>
      <c r="I436" s="177"/>
      <c r="J436" s="177"/>
      <c r="K436" s="177"/>
      <c r="L436" s="177"/>
      <c r="M436" s="177"/>
      <c r="N436" s="177"/>
      <c r="O436" s="177"/>
      <c r="P436" s="177"/>
      <c r="Q436" s="177"/>
      <c r="R436" s="177"/>
      <c r="S436" s="177"/>
      <c r="T436" s="177"/>
      <c r="U436" s="177"/>
      <c r="V436" s="177"/>
      <c r="W436" s="177"/>
      <c r="X436" s="177"/>
      <c r="Y436" s="177"/>
      <c r="Z436" s="177"/>
    </row>
    <row r="437" spans="1:26" ht="10.5" customHeight="1" x14ac:dyDescent="0.2">
      <c r="A437" s="177"/>
      <c r="B437" s="177"/>
      <c r="C437" s="177"/>
      <c r="D437" s="177"/>
      <c r="E437" s="177"/>
      <c r="F437" s="177"/>
      <c r="G437" s="177"/>
      <c r="H437" s="177"/>
      <c r="I437" s="177"/>
      <c r="J437" s="177"/>
      <c r="K437" s="177"/>
      <c r="L437" s="177"/>
      <c r="M437" s="177"/>
      <c r="N437" s="177"/>
      <c r="O437" s="177"/>
      <c r="P437" s="177"/>
      <c r="Q437" s="177"/>
      <c r="R437" s="177"/>
      <c r="S437" s="177"/>
      <c r="T437" s="177"/>
      <c r="U437" s="177"/>
      <c r="V437" s="177"/>
      <c r="W437" s="177"/>
      <c r="X437" s="177"/>
      <c r="Y437" s="177"/>
      <c r="Z437" s="177"/>
    </row>
    <row r="438" spans="1:26" ht="10.5" customHeight="1" x14ac:dyDescent="0.2">
      <c r="A438" s="177"/>
      <c r="B438" s="177"/>
      <c r="C438" s="177"/>
      <c r="D438" s="177"/>
      <c r="E438" s="177"/>
      <c r="F438" s="177"/>
      <c r="G438" s="177"/>
      <c r="H438" s="177"/>
      <c r="I438" s="177"/>
      <c r="J438" s="177"/>
      <c r="K438" s="177"/>
      <c r="L438" s="177"/>
      <c r="M438" s="177"/>
      <c r="N438" s="177"/>
      <c r="O438" s="177"/>
      <c r="P438" s="177"/>
      <c r="Q438" s="177"/>
      <c r="R438" s="177"/>
      <c r="S438" s="177"/>
      <c r="T438" s="177"/>
      <c r="U438" s="177"/>
      <c r="V438" s="177"/>
      <c r="W438" s="177"/>
      <c r="X438" s="177"/>
      <c r="Y438" s="177"/>
      <c r="Z438" s="177"/>
    </row>
    <row r="439" spans="1:26" ht="10.5" customHeight="1" x14ac:dyDescent="0.2">
      <c r="A439" s="177"/>
      <c r="B439" s="177"/>
      <c r="C439" s="177"/>
      <c r="D439" s="177"/>
      <c r="E439" s="177"/>
      <c r="F439" s="177"/>
      <c r="G439" s="177"/>
      <c r="H439" s="177"/>
      <c r="I439" s="177"/>
      <c r="J439" s="177"/>
      <c r="K439" s="177"/>
      <c r="L439" s="177"/>
      <c r="M439" s="177"/>
      <c r="N439" s="177"/>
      <c r="O439" s="177"/>
      <c r="P439" s="177"/>
      <c r="Q439" s="177"/>
      <c r="R439" s="177"/>
      <c r="S439" s="177"/>
      <c r="T439" s="177"/>
      <c r="U439" s="177"/>
      <c r="V439" s="177"/>
      <c r="W439" s="177"/>
      <c r="X439" s="177"/>
      <c r="Y439" s="177"/>
      <c r="Z439" s="177"/>
    </row>
    <row r="440" spans="1:26" ht="10.5" customHeight="1" x14ac:dyDescent="0.2">
      <c r="A440" s="177"/>
      <c r="B440" s="177"/>
      <c r="C440" s="177"/>
      <c r="D440" s="177"/>
      <c r="E440" s="177"/>
      <c r="F440" s="177"/>
      <c r="G440" s="177"/>
      <c r="H440" s="177"/>
      <c r="I440" s="177"/>
      <c r="J440" s="177"/>
      <c r="K440" s="177"/>
      <c r="L440" s="177"/>
      <c r="M440" s="177"/>
      <c r="N440" s="177"/>
      <c r="O440" s="177"/>
      <c r="P440" s="177"/>
      <c r="Q440" s="177"/>
      <c r="R440" s="177"/>
      <c r="S440" s="177"/>
      <c r="T440" s="177"/>
      <c r="U440" s="177"/>
      <c r="V440" s="177"/>
      <c r="W440" s="177"/>
      <c r="X440" s="177"/>
      <c r="Y440" s="177"/>
      <c r="Z440" s="177"/>
    </row>
    <row r="441" spans="1:26" ht="10.5" customHeight="1" x14ac:dyDescent="0.2">
      <c r="A441" s="177"/>
      <c r="B441" s="177"/>
      <c r="C441" s="177"/>
      <c r="D441" s="177"/>
      <c r="E441" s="177"/>
      <c r="F441" s="177"/>
      <c r="G441" s="177"/>
      <c r="H441" s="177"/>
      <c r="I441" s="177"/>
      <c r="J441" s="177"/>
      <c r="K441" s="177"/>
      <c r="L441" s="177"/>
      <c r="M441" s="177"/>
      <c r="N441" s="177"/>
      <c r="O441" s="177"/>
      <c r="P441" s="177"/>
      <c r="Q441" s="177"/>
      <c r="R441" s="177"/>
      <c r="S441" s="177"/>
      <c r="T441" s="177"/>
      <c r="U441" s="177"/>
      <c r="V441" s="177"/>
      <c r="W441" s="177"/>
      <c r="X441" s="177"/>
      <c r="Y441" s="177"/>
      <c r="Z441" s="177"/>
    </row>
    <row r="442" spans="1:26" ht="10.5" customHeight="1" x14ac:dyDescent="0.2">
      <c r="A442" s="177"/>
      <c r="B442" s="177"/>
      <c r="C442" s="177"/>
      <c r="D442" s="177"/>
      <c r="E442" s="177"/>
      <c r="F442" s="177"/>
      <c r="G442" s="177"/>
      <c r="H442" s="177"/>
      <c r="I442" s="177"/>
      <c r="J442" s="177"/>
      <c r="K442" s="177"/>
      <c r="L442" s="177"/>
      <c r="M442" s="177"/>
      <c r="N442" s="177"/>
      <c r="O442" s="177"/>
      <c r="P442" s="177"/>
      <c r="Q442" s="177"/>
      <c r="R442" s="177"/>
      <c r="S442" s="177"/>
      <c r="T442" s="177"/>
      <c r="U442" s="177"/>
      <c r="V442" s="177"/>
      <c r="W442" s="177"/>
      <c r="X442" s="177"/>
      <c r="Y442" s="177"/>
      <c r="Z442" s="177"/>
    </row>
    <row r="443" spans="1:26" ht="10.5" customHeight="1" x14ac:dyDescent="0.2">
      <c r="A443" s="177"/>
      <c r="B443" s="177"/>
      <c r="C443" s="177"/>
      <c r="D443" s="177"/>
      <c r="E443" s="177"/>
      <c r="F443" s="177"/>
      <c r="G443" s="177"/>
      <c r="H443" s="177"/>
      <c r="I443" s="177"/>
      <c r="J443" s="177"/>
      <c r="K443" s="177"/>
      <c r="L443" s="177"/>
      <c r="M443" s="177"/>
      <c r="N443" s="177"/>
      <c r="O443" s="177"/>
      <c r="P443" s="177"/>
      <c r="Q443" s="177"/>
      <c r="R443" s="177"/>
      <c r="S443" s="177"/>
      <c r="T443" s="177"/>
      <c r="U443" s="177"/>
      <c r="V443" s="177"/>
      <c r="W443" s="177"/>
      <c r="X443" s="177"/>
      <c r="Y443" s="177"/>
      <c r="Z443" s="177"/>
    </row>
    <row r="444" spans="1:26" ht="10.5" customHeight="1" x14ac:dyDescent="0.2">
      <c r="A444" s="177"/>
      <c r="B444" s="177"/>
      <c r="C444" s="177"/>
      <c r="D444" s="177"/>
      <c r="E444" s="177"/>
      <c r="F444" s="177"/>
      <c r="G444" s="177"/>
      <c r="H444" s="177"/>
      <c r="I444" s="177"/>
      <c r="J444" s="177"/>
      <c r="K444" s="177"/>
      <c r="L444" s="177"/>
      <c r="M444" s="177"/>
      <c r="N444" s="177"/>
      <c r="O444" s="177"/>
      <c r="P444" s="177"/>
      <c r="Q444" s="177"/>
      <c r="R444" s="177"/>
      <c r="S444" s="177"/>
      <c r="T444" s="177"/>
      <c r="U444" s="177"/>
      <c r="V444" s="177"/>
      <c r="W444" s="177"/>
      <c r="X444" s="177"/>
      <c r="Y444" s="177"/>
      <c r="Z444" s="177"/>
    </row>
    <row r="445" spans="1:26" ht="10.5" customHeight="1" x14ac:dyDescent="0.2">
      <c r="A445" s="177"/>
      <c r="B445" s="177"/>
      <c r="C445" s="177"/>
      <c r="D445" s="177"/>
      <c r="E445" s="177"/>
      <c r="F445" s="177"/>
      <c r="G445" s="177"/>
      <c r="H445" s="177"/>
      <c r="I445" s="177"/>
      <c r="J445" s="177"/>
      <c r="K445" s="177"/>
      <c r="L445" s="177"/>
      <c r="M445" s="177"/>
      <c r="N445" s="177"/>
      <c r="O445" s="177"/>
      <c r="P445" s="177"/>
      <c r="Q445" s="177"/>
      <c r="R445" s="177"/>
      <c r="S445" s="177"/>
      <c r="T445" s="177"/>
      <c r="U445" s="177"/>
      <c r="V445" s="177"/>
      <c r="W445" s="177"/>
      <c r="X445" s="177"/>
      <c r="Y445" s="177"/>
      <c r="Z445" s="177"/>
    </row>
    <row r="446" spans="1:26" ht="10.5" customHeight="1" x14ac:dyDescent="0.2">
      <c r="A446" s="177"/>
      <c r="B446" s="177"/>
      <c r="C446" s="177"/>
      <c r="D446" s="177"/>
      <c r="E446" s="177"/>
      <c r="F446" s="177"/>
      <c r="G446" s="177"/>
      <c r="H446" s="177"/>
      <c r="I446" s="177"/>
      <c r="J446" s="177"/>
      <c r="K446" s="177"/>
      <c r="L446" s="177"/>
      <c r="M446" s="177"/>
      <c r="N446" s="177"/>
      <c r="O446" s="177"/>
      <c r="P446" s="177"/>
      <c r="Q446" s="177"/>
      <c r="R446" s="177"/>
      <c r="S446" s="177"/>
      <c r="T446" s="177"/>
      <c r="U446" s="177"/>
      <c r="V446" s="177"/>
      <c r="W446" s="177"/>
      <c r="X446" s="177"/>
      <c r="Y446" s="177"/>
      <c r="Z446" s="177"/>
    </row>
    <row r="447" spans="1:26" ht="10.5" customHeight="1" x14ac:dyDescent="0.2">
      <c r="A447" s="177"/>
      <c r="B447" s="177"/>
      <c r="C447" s="177"/>
      <c r="D447" s="177"/>
      <c r="E447" s="177"/>
      <c r="F447" s="177"/>
      <c r="G447" s="177"/>
      <c r="H447" s="177"/>
      <c r="I447" s="177"/>
      <c r="J447" s="177"/>
      <c r="K447" s="177"/>
      <c r="L447" s="177"/>
      <c r="M447" s="177"/>
      <c r="N447" s="177"/>
      <c r="O447" s="177"/>
      <c r="P447" s="177"/>
      <c r="Q447" s="177"/>
      <c r="R447" s="177"/>
      <c r="S447" s="177"/>
      <c r="T447" s="177"/>
      <c r="U447" s="177"/>
      <c r="V447" s="177"/>
      <c r="W447" s="177"/>
      <c r="X447" s="177"/>
      <c r="Y447" s="177"/>
      <c r="Z447" s="177"/>
    </row>
    <row r="448" spans="1:26" ht="10.5" customHeight="1" x14ac:dyDescent="0.2">
      <c r="A448" s="177"/>
      <c r="B448" s="177"/>
      <c r="C448" s="177"/>
      <c r="D448" s="177"/>
      <c r="E448" s="177"/>
      <c r="F448" s="177"/>
      <c r="G448" s="177"/>
      <c r="H448" s="177"/>
      <c r="I448" s="177"/>
      <c r="J448" s="177"/>
      <c r="K448" s="177"/>
      <c r="L448" s="177"/>
      <c r="M448" s="177"/>
      <c r="N448" s="177"/>
      <c r="O448" s="177"/>
      <c r="P448" s="177"/>
      <c r="Q448" s="177"/>
      <c r="R448" s="177"/>
      <c r="S448" s="177"/>
      <c r="T448" s="177"/>
      <c r="U448" s="177"/>
      <c r="V448" s="177"/>
      <c r="W448" s="177"/>
      <c r="X448" s="177"/>
      <c r="Y448" s="177"/>
      <c r="Z448" s="177"/>
    </row>
    <row r="449" spans="1:26" ht="10.5" customHeight="1" x14ac:dyDescent="0.2">
      <c r="A449" s="177"/>
      <c r="B449" s="177"/>
      <c r="C449" s="177"/>
      <c r="D449" s="177"/>
      <c r="E449" s="177"/>
      <c r="F449" s="177"/>
      <c r="G449" s="177"/>
      <c r="H449" s="177"/>
      <c r="I449" s="177"/>
      <c r="J449" s="177"/>
      <c r="K449" s="177"/>
      <c r="L449" s="177"/>
      <c r="M449" s="177"/>
      <c r="N449" s="177"/>
      <c r="O449" s="177"/>
      <c r="P449" s="177"/>
      <c r="Q449" s="177"/>
      <c r="R449" s="177"/>
      <c r="S449" s="177"/>
      <c r="T449" s="177"/>
      <c r="U449" s="177"/>
      <c r="V449" s="177"/>
      <c r="W449" s="177"/>
      <c r="X449" s="177"/>
      <c r="Y449" s="177"/>
      <c r="Z449" s="177"/>
    </row>
    <row r="450" spans="1:26" ht="10.5" customHeight="1" x14ac:dyDescent="0.2">
      <c r="A450" s="177"/>
      <c r="B450" s="177"/>
      <c r="C450" s="177"/>
      <c r="D450" s="177"/>
      <c r="E450" s="177"/>
      <c r="F450" s="177"/>
      <c r="G450" s="177"/>
      <c r="H450" s="177"/>
      <c r="I450" s="177"/>
      <c r="J450" s="177"/>
      <c r="K450" s="177"/>
      <c r="L450" s="177"/>
      <c r="M450" s="177"/>
      <c r="N450" s="177"/>
      <c r="O450" s="177"/>
      <c r="P450" s="177"/>
      <c r="Q450" s="177"/>
      <c r="R450" s="177"/>
      <c r="S450" s="177"/>
      <c r="T450" s="177"/>
      <c r="U450" s="177"/>
      <c r="V450" s="177"/>
      <c r="W450" s="177"/>
      <c r="X450" s="177"/>
      <c r="Y450" s="177"/>
      <c r="Z450" s="177"/>
    </row>
    <row r="451" spans="1:26" ht="10.5" customHeight="1" x14ac:dyDescent="0.2">
      <c r="A451" s="177"/>
      <c r="B451" s="177"/>
      <c r="C451" s="177"/>
      <c r="D451" s="177"/>
      <c r="E451" s="177"/>
      <c r="F451" s="177"/>
      <c r="G451" s="177"/>
      <c r="H451" s="177"/>
      <c r="I451" s="177"/>
      <c r="J451" s="177"/>
      <c r="K451" s="177"/>
      <c r="L451" s="177"/>
      <c r="M451" s="177"/>
      <c r="N451" s="177"/>
      <c r="O451" s="177"/>
      <c r="P451" s="177"/>
      <c r="Q451" s="177"/>
      <c r="R451" s="177"/>
      <c r="S451" s="177"/>
      <c r="T451" s="177"/>
      <c r="U451" s="177"/>
      <c r="V451" s="177"/>
      <c r="W451" s="177"/>
      <c r="X451" s="177"/>
      <c r="Y451" s="177"/>
      <c r="Z451" s="177"/>
    </row>
    <row r="452" spans="1:26" ht="10.5" customHeight="1" x14ac:dyDescent="0.2">
      <c r="A452" s="177"/>
      <c r="B452" s="177"/>
      <c r="C452" s="177"/>
      <c r="D452" s="177"/>
      <c r="E452" s="177"/>
      <c r="F452" s="177"/>
      <c r="G452" s="177"/>
      <c r="H452" s="177"/>
      <c r="I452" s="177"/>
      <c r="J452" s="177"/>
      <c r="K452" s="177"/>
      <c r="L452" s="177"/>
      <c r="M452" s="177"/>
      <c r="N452" s="177"/>
      <c r="O452" s="177"/>
      <c r="P452" s="177"/>
      <c r="Q452" s="177"/>
      <c r="R452" s="177"/>
      <c r="S452" s="177"/>
      <c r="T452" s="177"/>
      <c r="U452" s="177"/>
      <c r="V452" s="177"/>
      <c r="W452" s="177"/>
      <c r="X452" s="177"/>
      <c r="Y452" s="177"/>
      <c r="Z452" s="177"/>
    </row>
    <row r="453" spans="1:26" ht="10.5" customHeight="1" x14ac:dyDescent="0.2">
      <c r="A453" s="177"/>
      <c r="B453" s="177"/>
      <c r="C453" s="177"/>
      <c r="D453" s="177"/>
      <c r="E453" s="177"/>
      <c r="F453" s="177"/>
      <c r="G453" s="177"/>
      <c r="H453" s="177"/>
      <c r="I453" s="177"/>
      <c r="J453" s="177"/>
      <c r="K453" s="177"/>
      <c r="L453" s="177"/>
      <c r="M453" s="177"/>
      <c r="N453" s="177"/>
      <c r="O453" s="177"/>
      <c r="P453" s="177"/>
      <c r="Q453" s="177"/>
      <c r="R453" s="177"/>
      <c r="S453" s="177"/>
      <c r="T453" s="177"/>
      <c r="U453" s="177"/>
      <c r="V453" s="177"/>
      <c r="W453" s="177"/>
      <c r="X453" s="177"/>
      <c r="Y453" s="177"/>
      <c r="Z453" s="177"/>
    </row>
    <row r="454" spans="1:26" ht="10.5" customHeight="1" x14ac:dyDescent="0.2">
      <c r="A454" s="177"/>
      <c r="B454" s="177"/>
      <c r="C454" s="177"/>
      <c r="D454" s="177"/>
      <c r="E454" s="177"/>
      <c r="F454" s="177"/>
      <c r="G454" s="177"/>
      <c r="H454" s="177"/>
      <c r="I454" s="177"/>
      <c r="J454" s="177"/>
      <c r="K454" s="177"/>
      <c r="L454" s="177"/>
      <c r="M454" s="177"/>
      <c r="N454" s="177"/>
      <c r="O454" s="177"/>
      <c r="P454" s="177"/>
      <c r="Q454" s="177"/>
      <c r="R454" s="177"/>
      <c r="S454" s="177"/>
      <c r="T454" s="177"/>
      <c r="U454" s="177"/>
      <c r="V454" s="177"/>
      <c r="W454" s="177"/>
      <c r="X454" s="177"/>
      <c r="Y454" s="177"/>
      <c r="Z454" s="177"/>
    </row>
    <row r="455" spans="1:26" ht="10.5" customHeight="1" x14ac:dyDescent="0.2">
      <c r="A455" s="177"/>
      <c r="B455" s="177"/>
      <c r="C455" s="177"/>
      <c r="D455" s="177"/>
      <c r="E455" s="177"/>
      <c r="F455" s="177"/>
      <c r="G455" s="177"/>
      <c r="H455" s="177"/>
      <c r="I455" s="177"/>
      <c r="J455" s="177"/>
      <c r="K455" s="177"/>
      <c r="L455" s="177"/>
      <c r="M455" s="177"/>
      <c r="N455" s="177"/>
      <c r="O455" s="177"/>
      <c r="P455" s="177"/>
      <c r="Q455" s="177"/>
      <c r="R455" s="177"/>
      <c r="S455" s="177"/>
      <c r="T455" s="177"/>
      <c r="U455" s="177"/>
      <c r="V455" s="177"/>
      <c r="W455" s="177"/>
      <c r="X455" s="177"/>
      <c r="Y455" s="177"/>
      <c r="Z455" s="177"/>
    </row>
    <row r="456" spans="1:26" ht="10.5" customHeight="1" x14ac:dyDescent="0.2">
      <c r="A456" s="177"/>
      <c r="B456" s="177"/>
      <c r="C456" s="177"/>
      <c r="D456" s="177"/>
      <c r="E456" s="177"/>
      <c r="F456" s="177"/>
      <c r="G456" s="177"/>
      <c r="H456" s="177"/>
      <c r="I456" s="177"/>
      <c r="J456" s="177"/>
      <c r="K456" s="177"/>
      <c r="L456" s="177"/>
      <c r="M456" s="177"/>
      <c r="N456" s="177"/>
      <c r="O456" s="177"/>
      <c r="P456" s="177"/>
      <c r="Q456" s="177"/>
      <c r="R456" s="177"/>
      <c r="S456" s="177"/>
      <c r="T456" s="177"/>
      <c r="U456" s="177"/>
      <c r="V456" s="177"/>
      <c r="W456" s="177"/>
      <c r="X456" s="177"/>
      <c r="Y456" s="177"/>
      <c r="Z456" s="177"/>
    </row>
    <row r="457" spans="1:26" ht="10.5" customHeight="1" x14ac:dyDescent="0.2">
      <c r="A457" s="177"/>
      <c r="B457" s="177"/>
      <c r="C457" s="177"/>
      <c r="D457" s="177"/>
      <c r="E457" s="177"/>
      <c r="F457" s="177"/>
      <c r="G457" s="177"/>
      <c r="H457" s="177"/>
      <c r="I457" s="177"/>
      <c r="J457" s="177"/>
      <c r="K457" s="177"/>
      <c r="L457" s="177"/>
      <c r="M457" s="177"/>
      <c r="N457" s="177"/>
      <c r="O457" s="177"/>
      <c r="P457" s="177"/>
      <c r="Q457" s="177"/>
      <c r="R457" s="177"/>
      <c r="S457" s="177"/>
      <c r="T457" s="177"/>
      <c r="U457" s="177"/>
      <c r="V457" s="177"/>
      <c r="W457" s="177"/>
      <c r="X457" s="177"/>
      <c r="Y457" s="177"/>
      <c r="Z457" s="177"/>
    </row>
    <row r="458" spans="1:26" ht="10.5" customHeight="1" x14ac:dyDescent="0.2">
      <c r="A458" s="177"/>
      <c r="B458" s="177"/>
      <c r="C458" s="177"/>
      <c r="D458" s="177"/>
      <c r="E458" s="177"/>
      <c r="F458" s="177"/>
      <c r="G458" s="177"/>
      <c r="H458" s="177"/>
      <c r="I458" s="177"/>
      <c r="J458" s="177"/>
      <c r="K458" s="177"/>
      <c r="L458" s="177"/>
      <c r="M458" s="177"/>
      <c r="N458" s="177"/>
      <c r="O458" s="177"/>
      <c r="P458" s="177"/>
      <c r="Q458" s="177"/>
      <c r="R458" s="177"/>
      <c r="S458" s="177"/>
      <c r="T458" s="177"/>
      <c r="U458" s="177"/>
      <c r="V458" s="177"/>
      <c r="W458" s="177"/>
      <c r="X458" s="177"/>
      <c r="Y458" s="177"/>
      <c r="Z458" s="177"/>
    </row>
    <row r="459" spans="1:26" ht="10.5" customHeight="1" x14ac:dyDescent="0.2">
      <c r="A459" s="177"/>
      <c r="B459" s="177"/>
      <c r="C459" s="177"/>
      <c r="D459" s="177"/>
      <c r="E459" s="177"/>
      <c r="F459" s="177"/>
      <c r="G459" s="177"/>
      <c r="H459" s="177"/>
      <c r="I459" s="177"/>
      <c r="J459" s="177"/>
      <c r="K459" s="177"/>
      <c r="L459" s="177"/>
      <c r="M459" s="177"/>
      <c r="N459" s="177"/>
      <c r="O459" s="177"/>
      <c r="P459" s="177"/>
      <c r="Q459" s="177"/>
      <c r="R459" s="177"/>
      <c r="S459" s="177"/>
      <c r="T459" s="177"/>
      <c r="U459" s="177"/>
      <c r="V459" s="177"/>
      <c r="W459" s="177"/>
      <c r="X459" s="177"/>
      <c r="Y459" s="177"/>
      <c r="Z459" s="177"/>
    </row>
    <row r="460" spans="1:26" ht="10.5" customHeight="1" x14ac:dyDescent="0.2">
      <c r="A460" s="177"/>
      <c r="B460" s="177"/>
      <c r="C460" s="177"/>
      <c r="D460" s="177"/>
      <c r="E460" s="177"/>
      <c r="F460" s="177"/>
      <c r="G460" s="177"/>
      <c r="H460" s="177"/>
      <c r="I460" s="177"/>
      <c r="J460" s="177"/>
      <c r="K460" s="177"/>
      <c r="L460" s="177"/>
      <c r="M460" s="177"/>
      <c r="N460" s="177"/>
      <c r="O460" s="177"/>
      <c r="P460" s="177"/>
      <c r="Q460" s="177"/>
      <c r="R460" s="177"/>
      <c r="S460" s="177"/>
      <c r="T460" s="177"/>
      <c r="U460" s="177"/>
      <c r="V460" s="177"/>
      <c r="W460" s="177"/>
      <c r="X460" s="177"/>
      <c r="Y460" s="177"/>
      <c r="Z460" s="177"/>
    </row>
    <row r="461" spans="1:26" ht="10.5" customHeight="1" x14ac:dyDescent="0.2">
      <c r="A461" s="177"/>
      <c r="B461" s="177"/>
      <c r="C461" s="177"/>
      <c r="D461" s="177"/>
      <c r="E461" s="177"/>
      <c r="F461" s="177"/>
      <c r="G461" s="177"/>
      <c r="H461" s="177"/>
      <c r="I461" s="177"/>
      <c r="J461" s="177"/>
      <c r="K461" s="177"/>
      <c r="L461" s="177"/>
      <c r="M461" s="177"/>
      <c r="N461" s="177"/>
      <c r="O461" s="177"/>
      <c r="P461" s="177"/>
      <c r="Q461" s="177"/>
      <c r="R461" s="177"/>
      <c r="S461" s="177"/>
      <c r="T461" s="177"/>
      <c r="U461" s="177"/>
      <c r="V461" s="177"/>
      <c r="W461" s="177"/>
      <c r="X461" s="177"/>
      <c r="Y461" s="177"/>
      <c r="Z461" s="177"/>
    </row>
    <row r="462" spans="1:26" ht="10.5" customHeight="1" x14ac:dyDescent="0.2">
      <c r="A462" s="177"/>
      <c r="B462" s="177"/>
      <c r="C462" s="177"/>
      <c r="D462" s="177"/>
      <c r="E462" s="177"/>
      <c r="F462" s="177"/>
      <c r="G462" s="177"/>
      <c r="H462" s="177"/>
      <c r="I462" s="177"/>
      <c r="J462" s="177"/>
      <c r="K462" s="177"/>
      <c r="L462" s="177"/>
      <c r="M462" s="177"/>
      <c r="N462" s="177"/>
      <c r="O462" s="177"/>
      <c r="P462" s="177"/>
      <c r="Q462" s="177"/>
      <c r="R462" s="177"/>
      <c r="S462" s="177"/>
      <c r="T462" s="177"/>
      <c r="U462" s="177"/>
      <c r="V462" s="177"/>
      <c r="W462" s="177"/>
      <c r="X462" s="177"/>
      <c r="Y462" s="177"/>
      <c r="Z462" s="177"/>
    </row>
    <row r="463" spans="1:26" ht="10.5" customHeight="1" x14ac:dyDescent="0.2">
      <c r="A463" s="177"/>
      <c r="B463" s="177"/>
      <c r="C463" s="177"/>
      <c r="D463" s="177"/>
      <c r="E463" s="177"/>
      <c r="F463" s="177"/>
      <c r="G463" s="177"/>
      <c r="H463" s="177"/>
      <c r="I463" s="177"/>
      <c r="J463" s="177"/>
      <c r="K463" s="177"/>
      <c r="L463" s="177"/>
      <c r="M463" s="177"/>
      <c r="N463" s="177"/>
      <c r="O463" s="177"/>
      <c r="P463" s="177"/>
      <c r="Q463" s="177"/>
      <c r="R463" s="177"/>
      <c r="S463" s="177"/>
      <c r="T463" s="177"/>
      <c r="U463" s="177"/>
      <c r="V463" s="177"/>
      <c r="W463" s="177"/>
      <c r="X463" s="177"/>
      <c r="Y463" s="177"/>
      <c r="Z463" s="177"/>
    </row>
    <row r="464" spans="1:26" ht="10.5" customHeight="1" x14ac:dyDescent="0.2">
      <c r="A464" s="177"/>
      <c r="B464" s="177"/>
      <c r="C464" s="177"/>
      <c r="D464" s="177"/>
      <c r="E464" s="177"/>
      <c r="F464" s="177"/>
      <c r="G464" s="177"/>
      <c r="H464" s="177"/>
      <c r="I464" s="177"/>
      <c r="J464" s="177"/>
      <c r="K464" s="177"/>
      <c r="L464" s="177"/>
      <c r="M464" s="177"/>
      <c r="N464" s="177"/>
      <c r="O464" s="177"/>
      <c r="P464" s="177"/>
      <c r="Q464" s="177"/>
      <c r="R464" s="177"/>
      <c r="S464" s="177"/>
      <c r="T464" s="177"/>
      <c r="U464" s="177"/>
      <c r="V464" s="177"/>
      <c r="W464" s="177"/>
      <c r="X464" s="177"/>
      <c r="Y464" s="177"/>
      <c r="Z464" s="177"/>
    </row>
    <row r="465" spans="1:26" ht="10.5" customHeight="1" x14ac:dyDescent="0.2">
      <c r="A465" s="177"/>
      <c r="B465" s="177"/>
      <c r="C465" s="177"/>
      <c r="D465" s="177"/>
      <c r="E465" s="177"/>
      <c r="F465" s="177"/>
      <c r="G465" s="177"/>
      <c r="H465" s="177"/>
      <c r="I465" s="177"/>
      <c r="J465" s="177"/>
      <c r="K465" s="177"/>
      <c r="L465" s="177"/>
      <c r="M465" s="177"/>
      <c r="N465" s="177"/>
      <c r="O465" s="177"/>
      <c r="P465" s="177"/>
      <c r="Q465" s="177"/>
      <c r="R465" s="177"/>
      <c r="S465" s="177"/>
      <c r="T465" s="177"/>
      <c r="U465" s="177"/>
      <c r="V465" s="177"/>
      <c r="W465" s="177"/>
      <c r="X465" s="177"/>
      <c r="Y465" s="177"/>
      <c r="Z465" s="177"/>
    </row>
    <row r="466" spans="1:26" ht="10.5" customHeight="1" x14ac:dyDescent="0.2">
      <c r="A466" s="177"/>
      <c r="B466" s="177"/>
      <c r="C466" s="177"/>
      <c r="D466" s="177"/>
      <c r="E466" s="177"/>
      <c r="F466" s="177"/>
      <c r="G466" s="177"/>
      <c r="H466" s="177"/>
      <c r="I466" s="177"/>
      <c r="J466" s="177"/>
      <c r="K466" s="177"/>
      <c r="L466" s="177"/>
      <c r="M466" s="177"/>
      <c r="N466" s="177"/>
      <c r="O466" s="177"/>
      <c r="P466" s="177"/>
      <c r="Q466" s="177"/>
      <c r="R466" s="177"/>
      <c r="S466" s="177"/>
      <c r="T466" s="177"/>
      <c r="U466" s="177"/>
      <c r="V466" s="177"/>
      <c r="W466" s="177"/>
      <c r="X466" s="177"/>
      <c r="Y466" s="177"/>
      <c r="Z466" s="177"/>
    </row>
    <row r="467" spans="1:26" ht="10.5" customHeight="1" x14ac:dyDescent="0.2">
      <c r="A467" s="177"/>
      <c r="B467" s="177"/>
      <c r="C467" s="177"/>
      <c r="D467" s="177"/>
      <c r="E467" s="177"/>
      <c r="F467" s="177"/>
      <c r="G467" s="177"/>
      <c r="H467" s="177"/>
      <c r="I467" s="177"/>
      <c r="J467" s="177"/>
      <c r="K467" s="177"/>
      <c r="L467" s="177"/>
      <c r="M467" s="177"/>
      <c r="N467" s="177"/>
      <c r="O467" s="177"/>
      <c r="P467" s="177"/>
      <c r="Q467" s="177"/>
      <c r="R467" s="177"/>
      <c r="S467" s="177"/>
      <c r="T467" s="177"/>
      <c r="U467" s="177"/>
      <c r="V467" s="177"/>
      <c r="W467" s="177"/>
      <c r="X467" s="177"/>
      <c r="Y467" s="177"/>
      <c r="Z467" s="177"/>
    </row>
    <row r="468" spans="1:26" ht="10.5" customHeight="1" x14ac:dyDescent="0.2">
      <c r="A468" s="177"/>
      <c r="B468" s="177"/>
      <c r="C468" s="177"/>
      <c r="D468" s="177"/>
      <c r="E468" s="177"/>
      <c r="F468" s="177"/>
      <c r="G468" s="177"/>
      <c r="H468" s="177"/>
      <c r="I468" s="177"/>
      <c r="J468" s="177"/>
      <c r="K468" s="177"/>
      <c r="L468" s="177"/>
      <c r="M468" s="177"/>
      <c r="N468" s="177"/>
      <c r="O468" s="177"/>
      <c r="P468" s="177"/>
      <c r="Q468" s="177"/>
      <c r="R468" s="177"/>
      <c r="S468" s="177"/>
      <c r="T468" s="177"/>
      <c r="U468" s="177"/>
      <c r="V468" s="177"/>
      <c r="W468" s="177"/>
      <c r="X468" s="177"/>
      <c r="Y468" s="177"/>
      <c r="Z468" s="177"/>
    </row>
    <row r="469" spans="1:26" ht="10.5" customHeight="1" x14ac:dyDescent="0.2">
      <c r="A469" s="177"/>
      <c r="B469" s="177"/>
      <c r="C469" s="177"/>
      <c r="D469" s="177"/>
      <c r="E469" s="177"/>
      <c r="F469" s="177"/>
      <c r="G469" s="177"/>
      <c r="H469" s="177"/>
      <c r="I469" s="177"/>
      <c r="J469" s="177"/>
      <c r="K469" s="177"/>
      <c r="L469" s="177"/>
      <c r="M469" s="177"/>
      <c r="N469" s="177"/>
      <c r="O469" s="177"/>
      <c r="P469" s="177"/>
      <c r="Q469" s="177"/>
      <c r="R469" s="177"/>
      <c r="S469" s="177"/>
      <c r="T469" s="177"/>
      <c r="U469" s="177"/>
      <c r="V469" s="177"/>
      <c r="W469" s="177"/>
      <c r="X469" s="177"/>
      <c r="Y469" s="177"/>
      <c r="Z469" s="177"/>
    </row>
    <row r="470" spans="1:26" ht="10.5" customHeight="1" x14ac:dyDescent="0.2">
      <c r="A470" s="177"/>
      <c r="B470" s="177"/>
      <c r="C470" s="177"/>
      <c r="D470" s="177"/>
      <c r="E470" s="177"/>
      <c r="F470" s="177"/>
      <c r="G470" s="177"/>
      <c r="H470" s="177"/>
      <c r="I470" s="177"/>
      <c r="J470" s="177"/>
      <c r="K470" s="177"/>
      <c r="L470" s="177"/>
      <c r="M470" s="177"/>
      <c r="N470" s="177"/>
      <c r="O470" s="177"/>
      <c r="P470" s="177"/>
      <c r="Q470" s="177"/>
      <c r="R470" s="177"/>
      <c r="S470" s="177"/>
      <c r="T470" s="177"/>
      <c r="U470" s="177"/>
      <c r="V470" s="177"/>
      <c r="W470" s="177"/>
      <c r="X470" s="177"/>
      <c r="Y470" s="177"/>
      <c r="Z470" s="177"/>
    </row>
    <row r="471" spans="1:26" ht="10.5" customHeight="1" x14ac:dyDescent="0.2">
      <c r="A471" s="177"/>
      <c r="B471" s="177"/>
      <c r="C471" s="177"/>
      <c r="D471" s="177"/>
      <c r="E471" s="177"/>
      <c r="F471" s="177"/>
      <c r="G471" s="177"/>
      <c r="H471" s="177"/>
      <c r="I471" s="177"/>
      <c r="J471" s="177"/>
      <c r="K471" s="177"/>
      <c r="L471" s="177"/>
      <c r="M471" s="177"/>
      <c r="N471" s="177"/>
      <c r="O471" s="177"/>
      <c r="P471" s="177"/>
      <c r="Q471" s="177"/>
      <c r="R471" s="177"/>
      <c r="S471" s="177"/>
      <c r="T471" s="177"/>
      <c r="U471" s="177"/>
      <c r="V471" s="177"/>
      <c r="W471" s="177"/>
      <c r="X471" s="177"/>
      <c r="Y471" s="177"/>
      <c r="Z471" s="177"/>
    </row>
    <row r="472" spans="1:26" ht="10.5" customHeight="1" x14ac:dyDescent="0.2">
      <c r="A472" s="177"/>
      <c r="B472" s="177"/>
      <c r="C472" s="177"/>
      <c r="D472" s="177"/>
      <c r="E472" s="177"/>
      <c r="F472" s="177"/>
      <c r="G472" s="177"/>
      <c r="H472" s="177"/>
      <c r="I472" s="177"/>
      <c r="J472" s="177"/>
      <c r="K472" s="177"/>
      <c r="L472" s="177"/>
      <c r="M472" s="177"/>
      <c r="N472" s="177"/>
      <c r="O472" s="177"/>
      <c r="P472" s="177"/>
      <c r="Q472" s="177"/>
      <c r="R472" s="177"/>
      <c r="S472" s="177"/>
      <c r="T472" s="177"/>
      <c r="U472" s="177"/>
      <c r="V472" s="177"/>
      <c r="W472" s="177"/>
      <c r="X472" s="177"/>
      <c r="Y472" s="177"/>
      <c r="Z472" s="177"/>
    </row>
    <row r="473" spans="1:26" ht="10.5" customHeight="1" x14ac:dyDescent="0.2">
      <c r="A473" s="177"/>
      <c r="B473" s="177"/>
      <c r="C473" s="177"/>
      <c r="D473" s="177"/>
      <c r="E473" s="177"/>
      <c r="F473" s="177"/>
      <c r="G473" s="177"/>
      <c r="H473" s="177"/>
      <c r="I473" s="177"/>
      <c r="J473" s="177"/>
      <c r="K473" s="177"/>
      <c r="L473" s="177"/>
      <c r="M473" s="177"/>
      <c r="N473" s="177"/>
      <c r="O473" s="177"/>
      <c r="P473" s="177"/>
      <c r="Q473" s="177"/>
      <c r="R473" s="177"/>
      <c r="S473" s="177"/>
      <c r="T473" s="177"/>
      <c r="U473" s="177"/>
      <c r="V473" s="177"/>
      <c r="W473" s="177"/>
      <c r="X473" s="177"/>
      <c r="Y473" s="177"/>
      <c r="Z473" s="177"/>
    </row>
    <row r="474" spans="1:26" ht="10.5" customHeight="1" x14ac:dyDescent="0.2">
      <c r="A474" s="177"/>
      <c r="B474" s="177"/>
      <c r="C474" s="177"/>
      <c r="D474" s="177"/>
      <c r="E474" s="177"/>
      <c r="F474" s="177"/>
      <c r="G474" s="177"/>
      <c r="H474" s="177"/>
      <c r="I474" s="177"/>
      <c r="J474" s="177"/>
      <c r="K474" s="177"/>
      <c r="L474" s="177"/>
      <c r="M474" s="177"/>
      <c r="N474" s="177"/>
      <c r="O474" s="177"/>
      <c r="P474" s="177"/>
      <c r="Q474" s="177"/>
      <c r="R474" s="177"/>
      <c r="S474" s="177"/>
      <c r="T474" s="177"/>
      <c r="U474" s="177"/>
      <c r="V474" s="177"/>
      <c r="W474" s="177"/>
      <c r="X474" s="177"/>
      <c r="Y474" s="177"/>
      <c r="Z474" s="177"/>
    </row>
    <row r="475" spans="1:26" ht="10.5" customHeight="1" x14ac:dyDescent="0.2">
      <c r="A475" s="177"/>
      <c r="B475" s="177"/>
      <c r="C475" s="177"/>
      <c r="D475" s="177"/>
      <c r="E475" s="177"/>
      <c r="F475" s="177"/>
      <c r="G475" s="177"/>
      <c r="H475" s="177"/>
      <c r="I475" s="177"/>
      <c r="J475" s="177"/>
      <c r="K475" s="177"/>
      <c r="L475" s="177"/>
      <c r="M475" s="177"/>
      <c r="N475" s="177"/>
      <c r="O475" s="177"/>
      <c r="P475" s="177"/>
      <c r="Q475" s="177"/>
      <c r="R475" s="177"/>
      <c r="S475" s="177"/>
      <c r="T475" s="177"/>
      <c r="U475" s="177"/>
      <c r="V475" s="177"/>
      <c r="W475" s="177"/>
      <c r="X475" s="177"/>
      <c r="Y475" s="177"/>
      <c r="Z475" s="177"/>
    </row>
    <row r="476" spans="1:26" ht="10.5" customHeight="1" x14ac:dyDescent="0.2">
      <c r="A476" s="177"/>
      <c r="B476" s="177"/>
      <c r="C476" s="177"/>
      <c r="D476" s="177"/>
      <c r="E476" s="177"/>
      <c r="F476" s="177"/>
      <c r="G476" s="177"/>
      <c r="H476" s="177"/>
      <c r="I476" s="177"/>
      <c r="J476" s="177"/>
      <c r="K476" s="177"/>
      <c r="L476" s="177"/>
      <c r="M476" s="177"/>
      <c r="N476" s="177"/>
      <c r="O476" s="177"/>
      <c r="P476" s="177"/>
      <c r="Q476" s="177"/>
      <c r="R476" s="177"/>
      <c r="S476" s="177"/>
      <c r="T476" s="177"/>
      <c r="U476" s="177"/>
      <c r="V476" s="177"/>
      <c r="W476" s="177"/>
      <c r="X476" s="177"/>
      <c r="Y476" s="177"/>
      <c r="Z476" s="177"/>
    </row>
    <row r="477" spans="1:26" ht="10.5" customHeight="1" x14ac:dyDescent="0.2">
      <c r="A477" s="177"/>
      <c r="B477" s="177"/>
      <c r="C477" s="177"/>
      <c r="D477" s="177"/>
      <c r="E477" s="177"/>
      <c r="F477" s="177"/>
      <c r="G477" s="177"/>
      <c r="H477" s="177"/>
      <c r="I477" s="177"/>
      <c r="J477" s="177"/>
      <c r="K477" s="177"/>
      <c r="L477" s="177"/>
      <c r="M477" s="177"/>
      <c r="N477" s="177"/>
      <c r="O477" s="177"/>
      <c r="P477" s="177"/>
      <c r="Q477" s="177"/>
      <c r="R477" s="177"/>
      <c r="S477" s="177"/>
      <c r="T477" s="177"/>
      <c r="U477" s="177"/>
      <c r="V477" s="177"/>
      <c r="W477" s="177"/>
      <c r="X477" s="177"/>
      <c r="Y477" s="177"/>
      <c r="Z477" s="177"/>
    </row>
    <row r="478" spans="1:26" ht="10.5" customHeight="1" x14ac:dyDescent="0.2">
      <c r="A478" s="177"/>
      <c r="B478" s="177"/>
      <c r="C478" s="177"/>
      <c r="D478" s="177"/>
      <c r="E478" s="177"/>
      <c r="F478" s="177"/>
      <c r="G478" s="177"/>
      <c r="H478" s="177"/>
      <c r="I478" s="177"/>
      <c r="J478" s="177"/>
      <c r="K478" s="177"/>
      <c r="L478" s="177"/>
      <c r="M478" s="177"/>
      <c r="N478" s="177"/>
      <c r="O478" s="177"/>
      <c r="P478" s="177"/>
      <c r="Q478" s="177"/>
      <c r="R478" s="177"/>
      <c r="S478" s="177"/>
      <c r="T478" s="177"/>
      <c r="U478" s="177"/>
      <c r="V478" s="177"/>
      <c r="W478" s="177"/>
      <c r="X478" s="177"/>
      <c r="Y478" s="177"/>
      <c r="Z478" s="177"/>
    </row>
    <row r="479" spans="1:26" ht="10.5" customHeight="1" x14ac:dyDescent="0.2">
      <c r="A479" s="177"/>
      <c r="B479" s="177"/>
      <c r="C479" s="177"/>
      <c r="D479" s="177"/>
      <c r="E479" s="177"/>
      <c r="F479" s="177"/>
      <c r="G479" s="177"/>
      <c r="H479" s="177"/>
      <c r="I479" s="177"/>
      <c r="J479" s="177"/>
      <c r="K479" s="177"/>
      <c r="L479" s="177"/>
      <c r="M479" s="177"/>
      <c r="N479" s="177"/>
      <c r="O479" s="177"/>
      <c r="P479" s="177"/>
      <c r="Q479" s="177"/>
      <c r="R479" s="177"/>
      <c r="S479" s="177"/>
      <c r="T479" s="177"/>
      <c r="U479" s="177"/>
      <c r="V479" s="177"/>
      <c r="W479" s="177"/>
      <c r="X479" s="177"/>
      <c r="Y479" s="177"/>
      <c r="Z479" s="177"/>
    </row>
    <row r="480" spans="1:26" ht="10.5" customHeight="1" x14ac:dyDescent="0.2">
      <c r="A480" s="177"/>
      <c r="B480" s="177"/>
      <c r="C480" s="177"/>
      <c r="D480" s="177"/>
      <c r="E480" s="177"/>
      <c r="F480" s="177"/>
      <c r="G480" s="177"/>
      <c r="H480" s="177"/>
      <c r="I480" s="177"/>
      <c r="J480" s="177"/>
      <c r="K480" s="177"/>
      <c r="L480" s="177"/>
      <c r="M480" s="177"/>
      <c r="N480" s="177"/>
      <c r="O480" s="177"/>
      <c r="P480" s="177"/>
      <c r="Q480" s="177"/>
      <c r="R480" s="177"/>
      <c r="S480" s="177"/>
      <c r="T480" s="177"/>
      <c r="U480" s="177"/>
      <c r="V480" s="177"/>
      <c r="W480" s="177"/>
      <c r="X480" s="177"/>
      <c r="Y480" s="177"/>
      <c r="Z480" s="177"/>
    </row>
    <row r="481" spans="1:26" ht="10.5" customHeight="1" x14ac:dyDescent="0.2">
      <c r="A481" s="177"/>
      <c r="B481" s="177"/>
      <c r="C481" s="177"/>
      <c r="D481" s="177"/>
      <c r="E481" s="177"/>
      <c r="F481" s="177"/>
      <c r="G481" s="177"/>
      <c r="H481" s="177"/>
      <c r="I481" s="177"/>
      <c r="J481" s="177"/>
      <c r="K481" s="177"/>
      <c r="L481" s="177"/>
      <c r="M481" s="177"/>
      <c r="N481" s="177"/>
      <c r="O481" s="177"/>
      <c r="P481" s="177"/>
      <c r="Q481" s="177"/>
      <c r="R481" s="177"/>
      <c r="S481" s="177"/>
      <c r="T481" s="177"/>
      <c r="U481" s="177"/>
      <c r="V481" s="177"/>
      <c r="W481" s="177"/>
      <c r="X481" s="177"/>
      <c r="Y481" s="177"/>
      <c r="Z481" s="177"/>
    </row>
    <row r="482" spans="1:26" ht="10.5" customHeight="1" x14ac:dyDescent="0.2">
      <c r="A482" s="177"/>
      <c r="B482" s="177"/>
      <c r="C482" s="177"/>
      <c r="D482" s="177"/>
      <c r="E482" s="177"/>
      <c r="F482" s="177"/>
      <c r="G482" s="177"/>
      <c r="H482" s="177"/>
      <c r="I482" s="177"/>
      <c r="J482" s="177"/>
      <c r="K482" s="177"/>
      <c r="L482" s="177"/>
      <c r="M482" s="177"/>
      <c r="N482" s="177"/>
      <c r="O482" s="177"/>
      <c r="P482" s="177"/>
      <c r="Q482" s="177"/>
      <c r="R482" s="177"/>
      <c r="S482" s="177"/>
      <c r="T482" s="177"/>
      <c r="U482" s="177"/>
      <c r="V482" s="177"/>
      <c r="W482" s="177"/>
      <c r="X482" s="177"/>
      <c r="Y482" s="177"/>
      <c r="Z482" s="177"/>
    </row>
    <row r="483" spans="1:26" ht="10.5" customHeight="1" x14ac:dyDescent="0.2">
      <c r="A483" s="177"/>
      <c r="B483" s="177"/>
      <c r="C483" s="177"/>
      <c r="D483" s="177"/>
      <c r="E483" s="177"/>
      <c r="F483" s="177"/>
      <c r="G483" s="177"/>
      <c r="H483" s="177"/>
      <c r="I483" s="177"/>
      <c r="J483" s="177"/>
      <c r="K483" s="177"/>
      <c r="L483" s="177"/>
      <c r="M483" s="177"/>
      <c r="N483" s="177"/>
      <c r="O483" s="177"/>
      <c r="P483" s="177"/>
      <c r="Q483" s="177"/>
      <c r="R483" s="177"/>
      <c r="S483" s="177"/>
      <c r="T483" s="177"/>
      <c r="U483" s="177"/>
      <c r="V483" s="177"/>
      <c r="W483" s="177"/>
      <c r="X483" s="177"/>
      <c r="Y483" s="177"/>
      <c r="Z483" s="177"/>
    </row>
    <row r="484" spans="1:26" ht="10.5" customHeight="1" x14ac:dyDescent="0.2">
      <c r="A484" s="177"/>
      <c r="B484" s="177"/>
      <c r="C484" s="177"/>
      <c r="D484" s="177"/>
      <c r="E484" s="177"/>
      <c r="F484" s="177"/>
      <c r="G484" s="177"/>
      <c r="H484" s="177"/>
      <c r="I484" s="177"/>
      <c r="J484" s="177"/>
      <c r="K484" s="177"/>
      <c r="L484" s="177"/>
      <c r="M484" s="177"/>
      <c r="N484" s="177"/>
      <c r="O484" s="177"/>
      <c r="P484" s="177"/>
      <c r="Q484" s="177"/>
      <c r="R484" s="177"/>
      <c r="S484" s="177"/>
      <c r="T484" s="177"/>
      <c r="U484" s="177"/>
      <c r="V484" s="177"/>
      <c r="W484" s="177"/>
      <c r="X484" s="177"/>
      <c r="Y484" s="177"/>
      <c r="Z484" s="177"/>
    </row>
    <row r="485" spans="1:26" ht="10.5" customHeight="1" x14ac:dyDescent="0.2">
      <c r="A485" s="177"/>
      <c r="B485" s="177"/>
      <c r="C485" s="177"/>
      <c r="D485" s="177"/>
      <c r="E485" s="177"/>
      <c r="F485" s="177"/>
      <c r="G485" s="177"/>
      <c r="H485" s="177"/>
      <c r="I485" s="177"/>
      <c r="J485" s="177"/>
      <c r="K485" s="177"/>
      <c r="L485" s="177"/>
      <c r="M485" s="177"/>
      <c r="N485" s="177"/>
      <c r="O485" s="177"/>
      <c r="P485" s="177"/>
      <c r="Q485" s="177"/>
      <c r="R485" s="177"/>
      <c r="S485" s="177"/>
      <c r="T485" s="177"/>
      <c r="U485" s="177"/>
      <c r="V485" s="177"/>
      <c r="W485" s="177"/>
      <c r="X485" s="177"/>
      <c r="Y485" s="177"/>
      <c r="Z485" s="177"/>
    </row>
    <row r="486" spans="1:26" ht="10.5" customHeight="1" x14ac:dyDescent="0.2">
      <c r="A486" s="177"/>
      <c r="B486" s="177"/>
      <c r="C486" s="177"/>
      <c r="D486" s="177"/>
      <c r="E486" s="177"/>
      <c r="F486" s="177"/>
      <c r="G486" s="177"/>
      <c r="H486" s="177"/>
      <c r="I486" s="177"/>
      <c r="J486" s="177"/>
      <c r="K486" s="177"/>
      <c r="L486" s="177"/>
      <c r="M486" s="177"/>
      <c r="N486" s="177"/>
      <c r="O486" s="177"/>
      <c r="P486" s="177"/>
      <c r="Q486" s="177"/>
      <c r="R486" s="177"/>
      <c r="S486" s="177"/>
      <c r="T486" s="177"/>
      <c r="U486" s="177"/>
      <c r="V486" s="177"/>
      <c r="W486" s="177"/>
      <c r="X486" s="177"/>
      <c r="Y486" s="177"/>
      <c r="Z486" s="177"/>
    </row>
    <row r="487" spans="1:26" ht="10.5" customHeight="1" x14ac:dyDescent="0.2">
      <c r="A487" s="177"/>
      <c r="B487" s="177"/>
      <c r="C487" s="177"/>
      <c r="D487" s="177"/>
      <c r="E487" s="177"/>
      <c r="F487" s="177"/>
      <c r="G487" s="177"/>
      <c r="H487" s="177"/>
      <c r="I487" s="177"/>
      <c r="J487" s="177"/>
      <c r="K487" s="177"/>
      <c r="L487" s="177"/>
      <c r="M487" s="177"/>
      <c r="N487" s="177"/>
      <c r="O487" s="177"/>
      <c r="P487" s="177"/>
      <c r="Q487" s="177"/>
      <c r="R487" s="177"/>
      <c r="S487" s="177"/>
      <c r="T487" s="177"/>
      <c r="U487" s="177"/>
      <c r="V487" s="177"/>
      <c r="W487" s="177"/>
      <c r="X487" s="177"/>
      <c r="Y487" s="177"/>
      <c r="Z487" s="177"/>
    </row>
    <row r="488" spans="1:26" ht="10.5" customHeight="1" x14ac:dyDescent="0.2">
      <c r="A488" s="177"/>
      <c r="B488" s="177"/>
      <c r="C488" s="177"/>
      <c r="D488" s="177"/>
      <c r="E488" s="177"/>
      <c r="F488" s="177"/>
      <c r="G488" s="177"/>
      <c r="H488" s="177"/>
      <c r="I488" s="177"/>
      <c r="J488" s="177"/>
      <c r="K488" s="177"/>
      <c r="L488" s="177"/>
      <c r="M488" s="177"/>
      <c r="N488" s="177"/>
      <c r="O488" s="177"/>
      <c r="P488" s="177"/>
      <c r="Q488" s="177"/>
      <c r="R488" s="177"/>
      <c r="S488" s="177"/>
      <c r="T488" s="177"/>
      <c r="U488" s="177"/>
      <c r="V488" s="177"/>
      <c r="W488" s="177"/>
      <c r="X488" s="177"/>
      <c r="Y488" s="177"/>
      <c r="Z488" s="177"/>
    </row>
    <row r="489" spans="1:26" ht="10.5" customHeight="1" x14ac:dyDescent="0.2">
      <c r="A489" s="177"/>
      <c r="B489" s="177"/>
      <c r="C489" s="177"/>
      <c r="D489" s="177"/>
      <c r="E489" s="177"/>
      <c r="F489" s="177"/>
      <c r="G489" s="177"/>
      <c r="H489" s="177"/>
      <c r="I489" s="177"/>
      <c r="J489" s="177"/>
      <c r="K489" s="177"/>
      <c r="L489" s="177"/>
      <c r="M489" s="177"/>
      <c r="N489" s="177"/>
      <c r="O489" s="177"/>
      <c r="P489" s="177"/>
      <c r="Q489" s="177"/>
      <c r="R489" s="177"/>
      <c r="S489" s="177"/>
      <c r="T489" s="177"/>
      <c r="U489" s="177"/>
      <c r="V489" s="177"/>
      <c r="W489" s="177"/>
      <c r="X489" s="177"/>
      <c r="Y489" s="177"/>
      <c r="Z489" s="177"/>
    </row>
    <row r="490" spans="1:26" ht="10.5" customHeight="1" x14ac:dyDescent="0.2">
      <c r="A490" s="177"/>
      <c r="B490" s="177"/>
      <c r="C490" s="177"/>
      <c r="D490" s="177"/>
      <c r="E490" s="177"/>
      <c r="F490" s="177"/>
      <c r="G490" s="177"/>
      <c r="H490" s="177"/>
      <c r="I490" s="177"/>
      <c r="J490" s="177"/>
      <c r="K490" s="177"/>
      <c r="L490" s="177"/>
      <c r="M490" s="177"/>
      <c r="N490" s="177"/>
      <c r="O490" s="177"/>
      <c r="P490" s="177"/>
      <c r="Q490" s="177"/>
      <c r="R490" s="177"/>
      <c r="S490" s="177"/>
      <c r="T490" s="177"/>
      <c r="U490" s="177"/>
      <c r="V490" s="177"/>
      <c r="W490" s="177"/>
      <c r="X490" s="177"/>
      <c r="Y490" s="177"/>
      <c r="Z490" s="177"/>
    </row>
    <row r="491" spans="1:26" ht="10.5" customHeight="1" x14ac:dyDescent="0.2">
      <c r="A491" s="177"/>
      <c r="B491" s="177"/>
      <c r="C491" s="177"/>
      <c r="D491" s="177"/>
      <c r="E491" s="177"/>
      <c r="F491" s="177"/>
      <c r="G491" s="177"/>
      <c r="H491" s="177"/>
      <c r="I491" s="177"/>
      <c r="J491" s="177"/>
      <c r="K491" s="177"/>
      <c r="L491" s="177"/>
      <c r="M491" s="177"/>
      <c r="N491" s="177"/>
      <c r="O491" s="177"/>
      <c r="P491" s="177"/>
      <c r="Q491" s="177"/>
      <c r="R491" s="177"/>
      <c r="S491" s="177"/>
      <c r="T491" s="177"/>
      <c r="U491" s="177"/>
      <c r="V491" s="177"/>
      <c r="W491" s="177"/>
      <c r="X491" s="177"/>
      <c r="Y491" s="177"/>
      <c r="Z491" s="177"/>
    </row>
    <row r="492" spans="1:26" ht="10.5" customHeight="1" x14ac:dyDescent="0.2">
      <c r="A492" s="177"/>
      <c r="B492" s="177"/>
      <c r="C492" s="177"/>
      <c r="D492" s="177"/>
      <c r="E492" s="177"/>
      <c r="F492" s="177"/>
      <c r="G492" s="177"/>
      <c r="H492" s="177"/>
      <c r="I492" s="177"/>
      <c r="J492" s="177"/>
      <c r="K492" s="177"/>
      <c r="L492" s="177"/>
      <c r="M492" s="177"/>
      <c r="N492" s="177"/>
      <c r="O492" s="177"/>
      <c r="P492" s="177"/>
      <c r="Q492" s="177"/>
      <c r="R492" s="177"/>
      <c r="S492" s="177"/>
      <c r="T492" s="177"/>
      <c r="U492" s="177"/>
      <c r="V492" s="177"/>
      <c r="W492" s="177"/>
      <c r="X492" s="177"/>
      <c r="Y492" s="177"/>
      <c r="Z492" s="177"/>
    </row>
    <row r="493" spans="1:26" ht="10.5" customHeight="1" x14ac:dyDescent="0.2">
      <c r="A493" s="177"/>
      <c r="B493" s="177"/>
      <c r="C493" s="177"/>
      <c r="D493" s="177"/>
      <c r="E493" s="177"/>
      <c r="F493" s="177"/>
      <c r="G493" s="177"/>
      <c r="H493" s="177"/>
      <c r="I493" s="177"/>
      <c r="J493" s="177"/>
      <c r="K493" s="177"/>
      <c r="L493" s="177"/>
      <c r="M493" s="177"/>
      <c r="N493" s="177"/>
      <c r="O493" s="177"/>
      <c r="P493" s="177"/>
      <c r="Q493" s="177"/>
      <c r="R493" s="177"/>
      <c r="S493" s="177"/>
      <c r="T493" s="177"/>
      <c r="U493" s="177"/>
      <c r="V493" s="177"/>
      <c r="W493" s="177"/>
      <c r="X493" s="177"/>
      <c r="Y493" s="177"/>
      <c r="Z493" s="177"/>
    </row>
    <row r="494" spans="1:26" ht="10.5" customHeight="1" x14ac:dyDescent="0.2">
      <c r="A494" s="177"/>
      <c r="B494" s="177"/>
      <c r="C494" s="177"/>
      <c r="D494" s="177"/>
      <c r="E494" s="177"/>
      <c r="F494" s="177"/>
      <c r="G494" s="177"/>
      <c r="H494" s="177"/>
      <c r="I494" s="177"/>
      <c r="J494" s="177"/>
      <c r="K494" s="177"/>
      <c r="L494" s="177"/>
      <c r="M494" s="177"/>
      <c r="N494" s="177"/>
      <c r="O494" s="177"/>
      <c r="P494" s="177"/>
      <c r="Q494" s="177"/>
      <c r="R494" s="177"/>
      <c r="S494" s="177"/>
      <c r="T494" s="177"/>
      <c r="U494" s="177"/>
      <c r="V494" s="177"/>
      <c r="W494" s="177"/>
      <c r="X494" s="177"/>
      <c r="Y494" s="177"/>
      <c r="Z494" s="177"/>
    </row>
    <row r="495" spans="1:26" ht="10.5" customHeight="1" x14ac:dyDescent="0.2">
      <c r="A495" s="177"/>
      <c r="B495" s="177"/>
      <c r="C495" s="177"/>
      <c r="D495" s="177"/>
      <c r="E495" s="177"/>
      <c r="F495" s="177"/>
      <c r="G495" s="177"/>
      <c r="H495" s="177"/>
      <c r="I495" s="177"/>
      <c r="J495" s="177"/>
      <c r="K495" s="177"/>
      <c r="L495" s="177"/>
      <c r="M495" s="177"/>
      <c r="N495" s="177"/>
      <c r="O495" s="177"/>
      <c r="P495" s="177"/>
      <c r="Q495" s="177"/>
      <c r="R495" s="177"/>
      <c r="S495" s="177"/>
      <c r="T495" s="177"/>
      <c r="U495" s="177"/>
      <c r="V495" s="177"/>
      <c r="W495" s="177"/>
      <c r="X495" s="177"/>
      <c r="Y495" s="177"/>
      <c r="Z495" s="177"/>
    </row>
    <row r="496" spans="1:26" ht="10.5" customHeight="1" x14ac:dyDescent="0.2">
      <c r="A496" s="177"/>
      <c r="B496" s="177"/>
      <c r="C496" s="177"/>
      <c r="D496" s="177"/>
      <c r="E496" s="177"/>
      <c r="F496" s="177"/>
      <c r="G496" s="177"/>
      <c r="H496" s="177"/>
      <c r="I496" s="177"/>
      <c r="J496" s="177"/>
      <c r="K496" s="177"/>
      <c r="L496" s="177"/>
      <c r="M496" s="177"/>
      <c r="N496" s="177"/>
      <c r="O496" s="177"/>
      <c r="P496" s="177"/>
      <c r="Q496" s="177"/>
      <c r="R496" s="177"/>
      <c r="S496" s="177"/>
      <c r="T496" s="177"/>
      <c r="U496" s="177"/>
      <c r="V496" s="177"/>
      <c r="W496" s="177"/>
      <c r="X496" s="177"/>
      <c r="Y496" s="177"/>
      <c r="Z496" s="177"/>
    </row>
    <row r="497" spans="1:26" ht="10.5" customHeight="1" x14ac:dyDescent="0.2">
      <c r="A497" s="177"/>
      <c r="B497" s="177"/>
      <c r="C497" s="177"/>
      <c r="D497" s="177"/>
      <c r="E497" s="177"/>
      <c r="F497" s="177"/>
      <c r="G497" s="177"/>
      <c r="H497" s="177"/>
      <c r="I497" s="177"/>
      <c r="J497" s="177"/>
      <c r="K497" s="177"/>
      <c r="L497" s="177"/>
      <c r="M497" s="177"/>
      <c r="N497" s="177"/>
      <c r="O497" s="177"/>
      <c r="P497" s="177"/>
      <c r="Q497" s="177"/>
      <c r="R497" s="177"/>
      <c r="S497" s="177"/>
      <c r="T497" s="177"/>
      <c r="U497" s="177"/>
      <c r="V497" s="177"/>
      <c r="W497" s="177"/>
      <c r="X497" s="177"/>
      <c r="Y497" s="177"/>
      <c r="Z497" s="177"/>
    </row>
    <row r="498" spans="1:26" ht="10.5" customHeight="1" x14ac:dyDescent="0.2">
      <c r="A498" s="177"/>
      <c r="B498" s="177"/>
      <c r="C498" s="177"/>
      <c r="D498" s="177"/>
      <c r="E498" s="177"/>
      <c r="F498" s="177"/>
      <c r="G498" s="177"/>
      <c r="H498" s="177"/>
      <c r="I498" s="177"/>
      <c r="J498" s="177"/>
      <c r="K498" s="177"/>
      <c r="L498" s="177"/>
      <c r="M498" s="177"/>
      <c r="N498" s="177"/>
      <c r="O498" s="177"/>
      <c r="P498" s="177"/>
      <c r="Q498" s="177"/>
      <c r="R498" s="177"/>
      <c r="S498" s="177"/>
      <c r="T498" s="177"/>
      <c r="U498" s="177"/>
      <c r="V498" s="177"/>
      <c r="W498" s="177"/>
      <c r="X498" s="177"/>
      <c r="Y498" s="177"/>
      <c r="Z498" s="177"/>
    </row>
    <row r="499" spans="1:26" ht="10.5" customHeight="1" x14ac:dyDescent="0.2">
      <c r="A499" s="177"/>
      <c r="B499" s="177"/>
      <c r="C499" s="177"/>
      <c r="D499" s="177"/>
      <c r="E499" s="177"/>
      <c r="F499" s="177"/>
      <c r="G499" s="177"/>
      <c r="H499" s="177"/>
      <c r="I499" s="177"/>
      <c r="J499" s="177"/>
      <c r="K499" s="177"/>
      <c r="L499" s="177"/>
      <c r="M499" s="177"/>
      <c r="N499" s="177"/>
      <c r="O499" s="177"/>
      <c r="P499" s="177"/>
      <c r="Q499" s="177"/>
      <c r="R499" s="177"/>
      <c r="S499" s="177"/>
      <c r="T499" s="177"/>
      <c r="U499" s="177"/>
      <c r="V499" s="177"/>
      <c r="W499" s="177"/>
      <c r="X499" s="177"/>
      <c r="Y499" s="177"/>
      <c r="Z499" s="177"/>
    </row>
    <row r="500" spans="1:26" ht="10.5" customHeight="1" x14ac:dyDescent="0.2">
      <c r="A500" s="177"/>
      <c r="B500" s="177"/>
      <c r="C500" s="177"/>
      <c r="D500" s="177"/>
      <c r="E500" s="177"/>
      <c r="F500" s="177"/>
      <c r="G500" s="177"/>
      <c r="H500" s="177"/>
      <c r="I500" s="177"/>
      <c r="J500" s="177"/>
      <c r="K500" s="177"/>
      <c r="L500" s="177"/>
      <c r="M500" s="177"/>
      <c r="N500" s="177"/>
      <c r="O500" s="177"/>
      <c r="P500" s="177"/>
      <c r="Q500" s="177"/>
      <c r="R500" s="177"/>
      <c r="S500" s="177"/>
      <c r="T500" s="177"/>
      <c r="U500" s="177"/>
      <c r="V500" s="177"/>
      <c r="W500" s="177"/>
      <c r="X500" s="177"/>
      <c r="Y500" s="177"/>
      <c r="Z500" s="177"/>
    </row>
    <row r="501" spans="1:26" ht="10.5" customHeight="1" x14ac:dyDescent="0.2">
      <c r="A501" s="177"/>
      <c r="B501" s="177"/>
      <c r="C501" s="177"/>
      <c r="D501" s="177"/>
      <c r="E501" s="177"/>
      <c r="F501" s="177"/>
      <c r="G501" s="177"/>
      <c r="H501" s="177"/>
      <c r="I501" s="177"/>
      <c r="J501" s="177"/>
      <c r="K501" s="177"/>
      <c r="L501" s="177"/>
      <c r="M501" s="177"/>
      <c r="N501" s="177"/>
      <c r="O501" s="177"/>
      <c r="P501" s="177"/>
      <c r="Q501" s="177"/>
      <c r="R501" s="177"/>
      <c r="S501" s="177"/>
      <c r="T501" s="177"/>
      <c r="U501" s="177"/>
      <c r="V501" s="177"/>
      <c r="W501" s="177"/>
      <c r="X501" s="177"/>
      <c r="Y501" s="177"/>
      <c r="Z501" s="177"/>
    </row>
    <row r="502" spans="1:26" ht="10.5" customHeight="1" x14ac:dyDescent="0.2">
      <c r="A502" s="177"/>
      <c r="B502" s="177"/>
      <c r="C502" s="177"/>
      <c r="D502" s="177"/>
      <c r="E502" s="177"/>
      <c r="F502" s="177"/>
      <c r="G502" s="177"/>
      <c r="H502" s="177"/>
      <c r="I502" s="177"/>
      <c r="J502" s="177"/>
      <c r="K502" s="177"/>
      <c r="L502" s="177"/>
      <c r="M502" s="177"/>
      <c r="N502" s="177"/>
      <c r="O502" s="177"/>
      <c r="P502" s="177"/>
      <c r="Q502" s="177"/>
      <c r="R502" s="177"/>
      <c r="S502" s="177"/>
      <c r="T502" s="177"/>
      <c r="U502" s="177"/>
      <c r="V502" s="177"/>
      <c r="W502" s="177"/>
      <c r="X502" s="177"/>
      <c r="Y502" s="177"/>
      <c r="Z502" s="177"/>
    </row>
    <row r="503" spans="1:26" ht="10.5" customHeight="1" x14ac:dyDescent="0.2">
      <c r="A503" s="177"/>
      <c r="B503" s="177"/>
      <c r="C503" s="177"/>
      <c r="D503" s="177"/>
      <c r="E503" s="177"/>
      <c r="F503" s="177"/>
      <c r="G503" s="177"/>
      <c r="H503" s="177"/>
      <c r="I503" s="177"/>
      <c r="J503" s="177"/>
      <c r="K503" s="177"/>
      <c r="L503" s="177"/>
      <c r="M503" s="177"/>
      <c r="N503" s="177"/>
      <c r="O503" s="177"/>
      <c r="P503" s="177"/>
      <c r="Q503" s="177"/>
      <c r="R503" s="177"/>
      <c r="S503" s="177"/>
      <c r="T503" s="177"/>
      <c r="U503" s="177"/>
      <c r="V503" s="177"/>
      <c r="W503" s="177"/>
      <c r="X503" s="177"/>
      <c r="Y503" s="177"/>
      <c r="Z503" s="177"/>
    </row>
    <row r="504" spans="1:26" ht="10.5" customHeight="1" x14ac:dyDescent="0.2">
      <c r="A504" s="177"/>
      <c r="B504" s="177"/>
      <c r="C504" s="177"/>
      <c r="D504" s="177"/>
      <c r="E504" s="177"/>
      <c r="F504" s="177"/>
      <c r="G504" s="177"/>
      <c r="H504" s="177"/>
      <c r="I504" s="177"/>
      <c r="J504" s="177"/>
      <c r="K504" s="177"/>
      <c r="L504" s="177"/>
      <c r="M504" s="177"/>
      <c r="N504" s="177"/>
      <c r="O504" s="177"/>
      <c r="P504" s="177"/>
      <c r="Q504" s="177"/>
      <c r="R504" s="177"/>
      <c r="S504" s="177"/>
      <c r="T504" s="177"/>
      <c r="U504" s="177"/>
      <c r="V504" s="177"/>
      <c r="W504" s="177"/>
      <c r="X504" s="177"/>
      <c r="Y504" s="177"/>
      <c r="Z504" s="177"/>
    </row>
    <row r="505" spans="1:26" ht="10.5" customHeight="1" x14ac:dyDescent="0.2">
      <c r="A505" s="177"/>
      <c r="B505" s="177"/>
      <c r="C505" s="177"/>
      <c r="D505" s="177"/>
      <c r="E505" s="177"/>
      <c r="F505" s="177"/>
      <c r="G505" s="177"/>
      <c r="H505" s="177"/>
      <c r="I505" s="177"/>
      <c r="J505" s="177"/>
      <c r="K505" s="177"/>
      <c r="L505" s="177"/>
      <c r="M505" s="177"/>
      <c r="N505" s="177"/>
      <c r="O505" s="177"/>
      <c r="P505" s="177"/>
      <c r="Q505" s="177"/>
      <c r="R505" s="177"/>
      <c r="S505" s="177"/>
      <c r="T505" s="177"/>
      <c r="U505" s="177"/>
      <c r="V505" s="177"/>
      <c r="W505" s="177"/>
      <c r="X505" s="177"/>
      <c r="Y505" s="177"/>
      <c r="Z505" s="177"/>
    </row>
    <row r="506" spans="1:26" ht="10.5" customHeight="1" x14ac:dyDescent="0.2">
      <c r="A506" s="177"/>
      <c r="B506" s="177"/>
      <c r="C506" s="177"/>
      <c r="D506" s="177"/>
      <c r="E506" s="177"/>
      <c r="F506" s="177"/>
      <c r="G506" s="177"/>
      <c r="H506" s="177"/>
      <c r="I506" s="177"/>
      <c r="J506" s="177"/>
      <c r="K506" s="177"/>
      <c r="L506" s="177"/>
      <c r="M506" s="177"/>
      <c r="N506" s="177"/>
      <c r="O506" s="177"/>
      <c r="P506" s="177"/>
      <c r="Q506" s="177"/>
      <c r="R506" s="177"/>
      <c r="S506" s="177"/>
      <c r="T506" s="177"/>
      <c r="U506" s="177"/>
      <c r="V506" s="177"/>
      <c r="W506" s="177"/>
      <c r="X506" s="177"/>
      <c r="Y506" s="177"/>
      <c r="Z506" s="177"/>
    </row>
    <row r="507" spans="1:26" ht="10.5" customHeight="1" x14ac:dyDescent="0.2">
      <c r="A507" s="177"/>
      <c r="B507" s="177"/>
      <c r="C507" s="177"/>
      <c r="D507" s="177"/>
      <c r="E507" s="177"/>
      <c r="F507" s="177"/>
      <c r="G507" s="177"/>
      <c r="H507" s="177"/>
      <c r="I507" s="177"/>
      <c r="J507" s="177"/>
      <c r="K507" s="177"/>
      <c r="L507" s="177"/>
      <c r="M507" s="177"/>
      <c r="N507" s="177"/>
      <c r="O507" s="177"/>
      <c r="P507" s="177"/>
      <c r="Q507" s="177"/>
      <c r="R507" s="177"/>
      <c r="S507" s="177"/>
      <c r="T507" s="177"/>
      <c r="U507" s="177"/>
      <c r="V507" s="177"/>
      <c r="W507" s="177"/>
      <c r="X507" s="177"/>
      <c r="Y507" s="177"/>
      <c r="Z507" s="177"/>
    </row>
    <row r="508" spans="1:26" ht="10.5" customHeight="1" x14ac:dyDescent="0.2">
      <c r="A508" s="177"/>
      <c r="B508" s="177"/>
      <c r="C508" s="177"/>
      <c r="D508" s="177"/>
      <c r="E508" s="177"/>
      <c r="F508" s="177"/>
      <c r="G508" s="177"/>
      <c r="H508" s="177"/>
      <c r="I508" s="177"/>
      <c r="J508" s="177"/>
      <c r="K508" s="177"/>
      <c r="L508" s="177"/>
      <c r="M508" s="177"/>
      <c r="N508" s="177"/>
      <c r="O508" s="177"/>
      <c r="P508" s="177"/>
      <c r="Q508" s="177"/>
      <c r="R508" s="177"/>
      <c r="S508" s="177"/>
      <c r="T508" s="177"/>
      <c r="U508" s="177"/>
      <c r="V508" s="177"/>
      <c r="W508" s="177"/>
      <c r="X508" s="177"/>
      <c r="Y508" s="177"/>
      <c r="Z508" s="177"/>
    </row>
    <row r="509" spans="1:26" ht="10.5" customHeight="1" x14ac:dyDescent="0.2">
      <c r="A509" s="177"/>
      <c r="B509" s="177"/>
      <c r="C509" s="177"/>
      <c r="D509" s="177"/>
      <c r="E509" s="177"/>
      <c r="F509" s="177"/>
      <c r="G509" s="177"/>
      <c r="H509" s="177"/>
      <c r="I509" s="177"/>
      <c r="J509" s="177"/>
      <c r="K509" s="177"/>
      <c r="L509" s="177"/>
      <c r="M509" s="177"/>
      <c r="N509" s="177"/>
      <c r="O509" s="177"/>
      <c r="P509" s="177"/>
      <c r="Q509" s="177"/>
      <c r="R509" s="177"/>
      <c r="S509" s="177"/>
      <c r="T509" s="177"/>
      <c r="U509" s="177"/>
      <c r="V509" s="177"/>
      <c r="W509" s="177"/>
      <c r="X509" s="177"/>
      <c r="Y509" s="177"/>
      <c r="Z509" s="177"/>
    </row>
    <row r="510" spans="1:26" ht="10.5" customHeight="1" x14ac:dyDescent="0.2">
      <c r="A510" s="177"/>
      <c r="B510" s="177"/>
      <c r="C510" s="177"/>
      <c r="D510" s="177"/>
      <c r="E510" s="177"/>
      <c r="F510" s="177"/>
      <c r="G510" s="177"/>
      <c r="H510" s="177"/>
      <c r="I510" s="177"/>
      <c r="J510" s="177"/>
      <c r="K510" s="177"/>
      <c r="L510" s="177"/>
      <c r="M510" s="177"/>
      <c r="N510" s="177"/>
      <c r="O510" s="177"/>
      <c r="P510" s="177"/>
      <c r="Q510" s="177"/>
      <c r="R510" s="177"/>
      <c r="S510" s="177"/>
      <c r="T510" s="177"/>
      <c r="U510" s="177"/>
      <c r="V510" s="177"/>
      <c r="W510" s="177"/>
      <c r="X510" s="177"/>
      <c r="Y510" s="177"/>
      <c r="Z510" s="177"/>
    </row>
    <row r="511" spans="1:26" ht="10.5" customHeight="1" x14ac:dyDescent="0.2">
      <c r="A511" s="177"/>
      <c r="B511" s="177"/>
      <c r="C511" s="177"/>
      <c r="D511" s="177"/>
      <c r="E511" s="177"/>
      <c r="F511" s="177"/>
      <c r="G511" s="177"/>
      <c r="H511" s="177"/>
      <c r="I511" s="177"/>
      <c r="J511" s="177"/>
      <c r="K511" s="177"/>
      <c r="L511" s="177"/>
      <c r="M511" s="177"/>
      <c r="N511" s="177"/>
      <c r="O511" s="177"/>
      <c r="P511" s="177"/>
      <c r="Q511" s="177"/>
      <c r="R511" s="177"/>
      <c r="S511" s="177"/>
      <c r="T511" s="177"/>
      <c r="U511" s="177"/>
      <c r="V511" s="177"/>
      <c r="W511" s="177"/>
      <c r="X511" s="177"/>
      <c r="Y511" s="177"/>
      <c r="Z511" s="177"/>
    </row>
    <row r="512" spans="1:26" ht="10.5" customHeight="1" x14ac:dyDescent="0.2">
      <c r="A512" s="177"/>
      <c r="B512" s="177"/>
      <c r="C512" s="177"/>
      <c r="D512" s="177"/>
      <c r="E512" s="177"/>
      <c r="F512" s="177"/>
      <c r="G512" s="177"/>
      <c r="H512" s="177"/>
      <c r="I512" s="177"/>
      <c r="J512" s="177"/>
      <c r="K512" s="177"/>
      <c r="L512" s="177"/>
      <c r="M512" s="177"/>
      <c r="N512" s="177"/>
      <c r="O512" s="177"/>
      <c r="P512" s="177"/>
      <c r="Q512" s="177"/>
      <c r="R512" s="177"/>
      <c r="S512" s="177"/>
      <c r="T512" s="177"/>
      <c r="U512" s="177"/>
      <c r="V512" s="177"/>
      <c r="W512" s="177"/>
      <c r="X512" s="177"/>
      <c r="Y512" s="177"/>
      <c r="Z512" s="177"/>
    </row>
    <row r="513" spans="1:26" ht="10.5" customHeight="1" x14ac:dyDescent="0.2">
      <c r="A513" s="177"/>
      <c r="B513" s="177"/>
      <c r="C513" s="177"/>
      <c r="D513" s="177"/>
      <c r="E513" s="177"/>
      <c r="F513" s="177"/>
      <c r="G513" s="177"/>
      <c r="H513" s="177"/>
      <c r="I513" s="177"/>
      <c r="J513" s="177"/>
      <c r="K513" s="177"/>
      <c r="L513" s="177"/>
      <c r="M513" s="177"/>
      <c r="N513" s="177"/>
      <c r="O513" s="177"/>
      <c r="P513" s="177"/>
      <c r="Q513" s="177"/>
      <c r="R513" s="177"/>
      <c r="S513" s="177"/>
      <c r="T513" s="177"/>
      <c r="U513" s="177"/>
      <c r="V513" s="177"/>
      <c r="W513" s="177"/>
      <c r="X513" s="177"/>
      <c r="Y513" s="177"/>
      <c r="Z513" s="177"/>
    </row>
    <row r="514" spans="1:26" ht="10.5" customHeight="1" x14ac:dyDescent="0.2">
      <c r="A514" s="177"/>
      <c r="B514" s="177"/>
      <c r="C514" s="177"/>
      <c r="D514" s="177"/>
      <c r="E514" s="177"/>
      <c r="F514" s="177"/>
      <c r="G514" s="177"/>
      <c r="H514" s="177"/>
      <c r="I514" s="177"/>
      <c r="J514" s="177"/>
      <c r="K514" s="177"/>
      <c r="L514" s="177"/>
      <c r="M514" s="177"/>
      <c r="N514" s="177"/>
      <c r="O514" s="177"/>
      <c r="P514" s="177"/>
      <c r="Q514" s="177"/>
      <c r="R514" s="177"/>
      <c r="S514" s="177"/>
      <c r="T514" s="177"/>
      <c r="U514" s="177"/>
      <c r="V514" s="177"/>
      <c r="W514" s="177"/>
      <c r="X514" s="177"/>
      <c r="Y514" s="177"/>
      <c r="Z514" s="177"/>
    </row>
    <row r="515" spans="1:26" ht="10.5" customHeight="1" x14ac:dyDescent="0.2">
      <c r="A515" s="177"/>
      <c r="B515" s="177"/>
      <c r="C515" s="177"/>
      <c r="D515" s="177"/>
      <c r="E515" s="177"/>
      <c r="F515" s="177"/>
      <c r="G515" s="177"/>
      <c r="H515" s="177"/>
      <c r="I515" s="177"/>
      <c r="J515" s="177"/>
      <c r="K515" s="177"/>
      <c r="L515" s="177"/>
      <c r="M515" s="177"/>
      <c r="N515" s="177"/>
      <c r="O515" s="177"/>
      <c r="P515" s="177"/>
      <c r="Q515" s="177"/>
      <c r="R515" s="177"/>
      <c r="S515" s="177"/>
      <c r="T515" s="177"/>
      <c r="U515" s="177"/>
      <c r="V515" s="177"/>
      <c r="W515" s="177"/>
      <c r="X515" s="177"/>
      <c r="Y515" s="177"/>
      <c r="Z515" s="177"/>
    </row>
    <row r="516" spans="1:26" ht="10.5" customHeight="1" x14ac:dyDescent="0.2">
      <c r="A516" s="177"/>
      <c r="B516" s="177"/>
      <c r="C516" s="177"/>
      <c r="D516" s="177"/>
      <c r="E516" s="177"/>
      <c r="F516" s="177"/>
      <c r="G516" s="177"/>
      <c r="H516" s="177"/>
      <c r="I516" s="177"/>
      <c r="J516" s="177"/>
      <c r="K516" s="177"/>
      <c r="L516" s="177"/>
      <c r="M516" s="177"/>
      <c r="N516" s="177"/>
      <c r="O516" s="177"/>
      <c r="P516" s="177"/>
      <c r="Q516" s="177"/>
      <c r="R516" s="177"/>
      <c r="S516" s="177"/>
      <c r="T516" s="177"/>
      <c r="U516" s="177"/>
      <c r="V516" s="177"/>
      <c r="W516" s="177"/>
      <c r="X516" s="177"/>
      <c r="Y516" s="177"/>
      <c r="Z516" s="177"/>
    </row>
    <row r="517" spans="1:26" ht="10.5" customHeight="1" x14ac:dyDescent="0.2">
      <c r="A517" s="177"/>
      <c r="B517" s="177"/>
      <c r="C517" s="177"/>
      <c r="D517" s="177"/>
      <c r="E517" s="177"/>
      <c r="F517" s="177"/>
      <c r="G517" s="177"/>
      <c r="H517" s="177"/>
      <c r="I517" s="177"/>
      <c r="J517" s="177"/>
      <c r="K517" s="177"/>
      <c r="L517" s="177"/>
      <c r="M517" s="177"/>
      <c r="N517" s="177"/>
      <c r="O517" s="177"/>
      <c r="P517" s="177"/>
      <c r="Q517" s="177"/>
      <c r="R517" s="177"/>
      <c r="S517" s="177"/>
      <c r="T517" s="177"/>
      <c r="U517" s="177"/>
      <c r="V517" s="177"/>
      <c r="W517" s="177"/>
      <c r="X517" s="177"/>
      <c r="Y517" s="177"/>
      <c r="Z517" s="177"/>
    </row>
    <row r="518" spans="1:26" ht="10.5" customHeight="1" x14ac:dyDescent="0.2">
      <c r="A518" s="177"/>
      <c r="B518" s="177"/>
      <c r="C518" s="177"/>
      <c r="D518" s="177"/>
      <c r="E518" s="177"/>
      <c r="F518" s="177"/>
      <c r="G518" s="177"/>
      <c r="H518" s="177"/>
      <c r="I518" s="177"/>
      <c r="J518" s="177"/>
      <c r="K518" s="177"/>
      <c r="L518" s="177"/>
      <c r="M518" s="177"/>
      <c r="N518" s="177"/>
      <c r="O518" s="177"/>
      <c r="P518" s="177"/>
      <c r="Q518" s="177"/>
      <c r="R518" s="177"/>
      <c r="S518" s="177"/>
      <c r="T518" s="177"/>
      <c r="U518" s="177"/>
      <c r="V518" s="177"/>
      <c r="W518" s="177"/>
      <c r="X518" s="177"/>
      <c r="Y518" s="177"/>
      <c r="Z518" s="177"/>
    </row>
    <row r="519" spans="1:26" ht="10.5" customHeight="1" x14ac:dyDescent="0.2">
      <c r="A519" s="177"/>
      <c r="B519" s="177"/>
      <c r="C519" s="177"/>
      <c r="D519" s="177"/>
      <c r="E519" s="177"/>
      <c r="F519" s="177"/>
      <c r="G519" s="177"/>
      <c r="H519" s="177"/>
      <c r="I519" s="177"/>
      <c r="J519" s="177"/>
      <c r="K519" s="177"/>
      <c r="L519" s="177"/>
      <c r="M519" s="177"/>
      <c r="N519" s="177"/>
      <c r="O519" s="177"/>
      <c r="P519" s="177"/>
      <c r="Q519" s="177"/>
      <c r="R519" s="177"/>
      <c r="S519" s="177"/>
      <c r="T519" s="177"/>
      <c r="U519" s="177"/>
      <c r="V519" s="177"/>
      <c r="W519" s="177"/>
      <c r="X519" s="177"/>
      <c r="Y519" s="177"/>
      <c r="Z519" s="177"/>
    </row>
    <row r="520" spans="1:26" ht="10.5" customHeight="1" x14ac:dyDescent="0.2">
      <c r="A520" s="177"/>
      <c r="B520" s="177"/>
      <c r="C520" s="177"/>
      <c r="D520" s="177"/>
      <c r="E520" s="177"/>
      <c r="F520" s="177"/>
      <c r="G520" s="177"/>
      <c r="H520" s="177"/>
      <c r="I520" s="177"/>
      <c r="J520" s="177"/>
      <c r="K520" s="177"/>
      <c r="L520" s="177"/>
      <c r="M520" s="177"/>
      <c r="N520" s="177"/>
      <c r="O520" s="177"/>
      <c r="P520" s="177"/>
      <c r="Q520" s="177"/>
      <c r="R520" s="177"/>
      <c r="S520" s="177"/>
      <c r="T520" s="177"/>
      <c r="U520" s="177"/>
      <c r="V520" s="177"/>
      <c r="W520" s="177"/>
      <c r="X520" s="177"/>
      <c r="Y520" s="177"/>
      <c r="Z520" s="177"/>
    </row>
    <row r="521" spans="1:26" ht="10.5" customHeight="1" x14ac:dyDescent="0.2">
      <c r="A521" s="177"/>
      <c r="B521" s="177"/>
      <c r="C521" s="177"/>
      <c r="D521" s="177"/>
      <c r="E521" s="177"/>
      <c r="F521" s="177"/>
      <c r="G521" s="177"/>
      <c r="H521" s="177"/>
      <c r="I521" s="177"/>
      <c r="J521" s="177"/>
      <c r="K521" s="177"/>
      <c r="L521" s="177"/>
      <c r="M521" s="177"/>
      <c r="N521" s="177"/>
      <c r="O521" s="177"/>
      <c r="P521" s="177"/>
      <c r="Q521" s="177"/>
      <c r="R521" s="177"/>
      <c r="S521" s="177"/>
      <c r="T521" s="177"/>
      <c r="U521" s="177"/>
      <c r="V521" s="177"/>
      <c r="W521" s="177"/>
      <c r="X521" s="177"/>
      <c r="Y521" s="177"/>
      <c r="Z521" s="177"/>
    </row>
    <row r="522" spans="1:26" ht="10.5" customHeight="1" x14ac:dyDescent="0.2">
      <c r="A522" s="177"/>
      <c r="B522" s="177"/>
      <c r="C522" s="177"/>
      <c r="D522" s="177"/>
      <c r="E522" s="177"/>
      <c r="F522" s="177"/>
      <c r="G522" s="177"/>
      <c r="H522" s="177"/>
      <c r="I522" s="177"/>
      <c r="J522" s="177"/>
      <c r="K522" s="177"/>
      <c r="L522" s="177"/>
      <c r="M522" s="177"/>
      <c r="N522" s="177"/>
      <c r="O522" s="177"/>
      <c r="P522" s="177"/>
      <c r="Q522" s="177"/>
      <c r="R522" s="177"/>
      <c r="S522" s="177"/>
      <c r="T522" s="177"/>
      <c r="U522" s="177"/>
      <c r="V522" s="177"/>
      <c r="W522" s="177"/>
      <c r="X522" s="177"/>
      <c r="Y522" s="177"/>
      <c r="Z522" s="177"/>
    </row>
    <row r="523" spans="1:26" ht="10.5" customHeight="1" x14ac:dyDescent="0.2">
      <c r="A523" s="177"/>
      <c r="B523" s="177"/>
      <c r="C523" s="177"/>
      <c r="D523" s="177"/>
      <c r="E523" s="177"/>
      <c r="F523" s="177"/>
      <c r="G523" s="177"/>
      <c r="H523" s="177"/>
      <c r="I523" s="177"/>
      <c r="J523" s="177"/>
      <c r="K523" s="177"/>
      <c r="L523" s="177"/>
      <c r="M523" s="177"/>
      <c r="N523" s="177"/>
      <c r="O523" s="177"/>
      <c r="P523" s="177"/>
      <c r="Q523" s="177"/>
      <c r="R523" s="177"/>
      <c r="S523" s="177"/>
      <c r="T523" s="177"/>
      <c r="U523" s="177"/>
      <c r="V523" s="177"/>
      <c r="W523" s="177"/>
      <c r="X523" s="177"/>
      <c r="Y523" s="177"/>
      <c r="Z523" s="177"/>
    </row>
    <row r="524" spans="1:26" ht="10.5" customHeight="1" x14ac:dyDescent="0.2">
      <c r="A524" s="177"/>
      <c r="B524" s="177"/>
      <c r="C524" s="177"/>
      <c r="D524" s="177"/>
      <c r="E524" s="177"/>
      <c r="F524" s="177"/>
      <c r="G524" s="177"/>
      <c r="H524" s="177"/>
      <c r="I524" s="177"/>
      <c r="J524" s="177"/>
      <c r="K524" s="177"/>
      <c r="L524" s="177"/>
      <c r="M524" s="177"/>
      <c r="N524" s="177"/>
      <c r="O524" s="177"/>
      <c r="P524" s="177"/>
      <c r="Q524" s="177"/>
      <c r="R524" s="177"/>
      <c r="S524" s="177"/>
      <c r="T524" s="177"/>
      <c r="U524" s="177"/>
      <c r="V524" s="177"/>
      <c r="W524" s="177"/>
      <c r="X524" s="177"/>
      <c r="Y524" s="177"/>
      <c r="Z524" s="177"/>
    </row>
    <row r="525" spans="1:26" ht="10.5" customHeight="1" x14ac:dyDescent="0.2">
      <c r="A525" s="177"/>
      <c r="B525" s="177"/>
      <c r="C525" s="177"/>
      <c r="D525" s="177"/>
      <c r="E525" s="177"/>
      <c r="F525" s="177"/>
      <c r="G525" s="177"/>
      <c r="H525" s="177"/>
      <c r="I525" s="177"/>
      <c r="J525" s="177"/>
      <c r="K525" s="177"/>
      <c r="L525" s="177"/>
      <c r="M525" s="177"/>
      <c r="N525" s="177"/>
      <c r="O525" s="177"/>
      <c r="P525" s="177"/>
      <c r="Q525" s="177"/>
      <c r="R525" s="177"/>
      <c r="S525" s="177"/>
      <c r="T525" s="177"/>
      <c r="U525" s="177"/>
      <c r="V525" s="177"/>
      <c r="W525" s="177"/>
      <c r="X525" s="177"/>
      <c r="Y525" s="177"/>
      <c r="Z525" s="177"/>
    </row>
    <row r="526" spans="1:26" ht="10.5" customHeight="1" x14ac:dyDescent="0.2">
      <c r="A526" s="177"/>
      <c r="B526" s="177"/>
      <c r="C526" s="177"/>
      <c r="D526" s="177"/>
      <c r="E526" s="177"/>
      <c r="F526" s="177"/>
      <c r="G526" s="177"/>
      <c r="H526" s="177"/>
      <c r="I526" s="177"/>
      <c r="J526" s="177"/>
      <c r="K526" s="177"/>
      <c r="L526" s="177"/>
      <c r="M526" s="177"/>
      <c r="N526" s="177"/>
      <c r="O526" s="177"/>
      <c r="P526" s="177"/>
      <c r="Q526" s="177"/>
      <c r="R526" s="177"/>
      <c r="S526" s="177"/>
      <c r="T526" s="177"/>
      <c r="U526" s="177"/>
      <c r="V526" s="177"/>
      <c r="W526" s="177"/>
      <c r="X526" s="177"/>
      <c r="Y526" s="177"/>
      <c r="Z526" s="177"/>
    </row>
    <row r="527" spans="1:26" ht="10.5" customHeight="1" x14ac:dyDescent="0.2">
      <c r="A527" s="177"/>
      <c r="B527" s="177"/>
      <c r="C527" s="177"/>
      <c r="D527" s="177"/>
      <c r="E527" s="177"/>
      <c r="F527" s="177"/>
      <c r="G527" s="177"/>
      <c r="H527" s="177"/>
      <c r="I527" s="177"/>
      <c r="J527" s="177"/>
      <c r="K527" s="177"/>
      <c r="L527" s="177"/>
      <c r="M527" s="177"/>
      <c r="N527" s="177"/>
      <c r="O527" s="177"/>
      <c r="P527" s="177"/>
      <c r="Q527" s="177"/>
      <c r="R527" s="177"/>
      <c r="S527" s="177"/>
      <c r="T527" s="177"/>
      <c r="U527" s="177"/>
      <c r="V527" s="177"/>
      <c r="W527" s="177"/>
      <c r="X527" s="177"/>
      <c r="Y527" s="177"/>
      <c r="Z527" s="177"/>
    </row>
    <row r="528" spans="1:26" ht="10.5" customHeight="1" x14ac:dyDescent="0.2">
      <c r="A528" s="177"/>
      <c r="B528" s="177"/>
      <c r="C528" s="177"/>
      <c r="D528" s="177"/>
      <c r="E528" s="177"/>
      <c r="F528" s="177"/>
      <c r="G528" s="177"/>
      <c r="H528" s="177"/>
      <c r="I528" s="177"/>
      <c r="J528" s="177"/>
      <c r="K528" s="177"/>
      <c r="L528" s="177"/>
      <c r="M528" s="177"/>
      <c r="N528" s="177"/>
      <c r="O528" s="177"/>
      <c r="P528" s="177"/>
      <c r="Q528" s="177"/>
      <c r="R528" s="177"/>
      <c r="S528" s="177"/>
      <c r="T528" s="177"/>
      <c r="U528" s="177"/>
      <c r="V528" s="177"/>
      <c r="W528" s="177"/>
      <c r="X528" s="177"/>
      <c r="Y528" s="177"/>
      <c r="Z528" s="177"/>
    </row>
    <row r="529" spans="1:26" ht="10.5" customHeight="1" x14ac:dyDescent="0.2">
      <c r="A529" s="177"/>
      <c r="B529" s="177"/>
      <c r="C529" s="177"/>
      <c r="D529" s="177"/>
      <c r="E529" s="177"/>
      <c r="F529" s="177"/>
      <c r="G529" s="177"/>
      <c r="H529" s="177"/>
      <c r="I529" s="177"/>
      <c r="J529" s="177"/>
      <c r="K529" s="177"/>
      <c r="L529" s="177"/>
      <c r="M529" s="177"/>
      <c r="N529" s="177"/>
      <c r="O529" s="177"/>
      <c r="P529" s="177"/>
      <c r="Q529" s="177"/>
      <c r="R529" s="177"/>
      <c r="S529" s="177"/>
      <c r="T529" s="177"/>
      <c r="U529" s="177"/>
      <c r="V529" s="177"/>
      <c r="W529" s="177"/>
      <c r="X529" s="177"/>
      <c r="Y529" s="177"/>
      <c r="Z529" s="177"/>
    </row>
    <row r="530" spans="1:26" ht="10.5" customHeight="1" x14ac:dyDescent="0.2">
      <c r="A530" s="177"/>
      <c r="B530" s="177"/>
      <c r="C530" s="177"/>
      <c r="D530" s="177"/>
      <c r="E530" s="177"/>
      <c r="F530" s="177"/>
      <c r="G530" s="177"/>
      <c r="H530" s="177"/>
      <c r="I530" s="177"/>
      <c r="J530" s="177"/>
      <c r="K530" s="177"/>
      <c r="L530" s="177"/>
      <c r="M530" s="177"/>
      <c r="N530" s="177"/>
      <c r="O530" s="177"/>
      <c r="P530" s="177"/>
      <c r="Q530" s="177"/>
      <c r="R530" s="177"/>
      <c r="S530" s="177"/>
      <c r="T530" s="177"/>
      <c r="U530" s="177"/>
      <c r="V530" s="177"/>
      <c r="W530" s="177"/>
      <c r="X530" s="177"/>
      <c r="Y530" s="177"/>
      <c r="Z530" s="177"/>
    </row>
    <row r="531" spans="1:26" ht="10.5" customHeight="1" x14ac:dyDescent="0.2">
      <c r="A531" s="177"/>
      <c r="B531" s="177"/>
      <c r="C531" s="177"/>
      <c r="D531" s="177"/>
      <c r="E531" s="177"/>
      <c r="F531" s="177"/>
      <c r="G531" s="177"/>
      <c r="H531" s="177"/>
      <c r="I531" s="177"/>
      <c r="J531" s="177"/>
      <c r="K531" s="177"/>
      <c r="L531" s="177"/>
      <c r="M531" s="177"/>
      <c r="N531" s="177"/>
      <c r="O531" s="177"/>
      <c r="P531" s="177"/>
      <c r="Q531" s="177"/>
      <c r="R531" s="177"/>
      <c r="S531" s="177"/>
      <c r="T531" s="177"/>
      <c r="U531" s="177"/>
      <c r="V531" s="177"/>
      <c r="W531" s="177"/>
      <c r="X531" s="177"/>
      <c r="Y531" s="177"/>
      <c r="Z531" s="177"/>
    </row>
    <row r="532" spans="1:26" ht="10.5" customHeight="1" x14ac:dyDescent="0.2">
      <c r="A532" s="177"/>
      <c r="B532" s="177"/>
      <c r="C532" s="177"/>
      <c r="D532" s="177"/>
      <c r="E532" s="177"/>
      <c r="F532" s="177"/>
      <c r="G532" s="177"/>
      <c r="H532" s="177"/>
      <c r="I532" s="177"/>
      <c r="J532" s="177"/>
      <c r="K532" s="177"/>
      <c r="L532" s="177"/>
      <c r="M532" s="177"/>
      <c r="N532" s="177"/>
      <c r="O532" s="177"/>
      <c r="P532" s="177"/>
      <c r="Q532" s="177"/>
      <c r="R532" s="177"/>
      <c r="S532" s="177"/>
      <c r="T532" s="177"/>
      <c r="U532" s="177"/>
      <c r="V532" s="177"/>
      <c r="W532" s="177"/>
      <c r="X532" s="177"/>
      <c r="Y532" s="177"/>
      <c r="Z532" s="177"/>
    </row>
    <row r="533" spans="1:26" ht="10.5" customHeight="1" x14ac:dyDescent="0.2">
      <c r="A533" s="177"/>
      <c r="B533" s="177"/>
      <c r="C533" s="177"/>
      <c r="D533" s="177"/>
      <c r="E533" s="177"/>
      <c r="F533" s="177"/>
      <c r="G533" s="177"/>
      <c r="H533" s="177"/>
      <c r="I533" s="177"/>
      <c r="J533" s="177"/>
      <c r="K533" s="177"/>
      <c r="L533" s="177"/>
      <c r="M533" s="177"/>
      <c r="N533" s="177"/>
      <c r="O533" s="177"/>
      <c r="P533" s="177"/>
      <c r="Q533" s="177"/>
      <c r="R533" s="177"/>
      <c r="S533" s="177"/>
      <c r="T533" s="177"/>
      <c r="U533" s="177"/>
      <c r="V533" s="177"/>
      <c r="W533" s="177"/>
      <c r="X533" s="177"/>
      <c r="Y533" s="177"/>
      <c r="Z533" s="177"/>
    </row>
    <row r="534" spans="1:26" ht="10.5" customHeight="1" x14ac:dyDescent="0.2">
      <c r="A534" s="177"/>
      <c r="B534" s="177"/>
      <c r="C534" s="177"/>
      <c r="D534" s="177"/>
      <c r="E534" s="177"/>
      <c r="F534" s="177"/>
      <c r="G534" s="177"/>
      <c r="H534" s="177"/>
      <c r="I534" s="177"/>
      <c r="J534" s="177"/>
      <c r="K534" s="177"/>
      <c r="L534" s="177"/>
      <c r="M534" s="177"/>
      <c r="N534" s="177"/>
      <c r="O534" s="177"/>
      <c r="P534" s="177"/>
      <c r="Q534" s="177"/>
      <c r="R534" s="177"/>
      <c r="S534" s="177"/>
      <c r="T534" s="177"/>
      <c r="U534" s="177"/>
      <c r="V534" s="177"/>
      <c r="W534" s="177"/>
      <c r="X534" s="177"/>
      <c r="Y534" s="177"/>
      <c r="Z534" s="177"/>
    </row>
    <row r="535" spans="1:26" ht="10.5" customHeight="1" x14ac:dyDescent="0.2">
      <c r="A535" s="177"/>
      <c r="B535" s="177"/>
      <c r="C535" s="177"/>
      <c r="D535" s="177"/>
      <c r="E535" s="177"/>
      <c r="F535" s="177"/>
      <c r="G535" s="177"/>
      <c r="H535" s="177"/>
      <c r="I535" s="177"/>
      <c r="J535" s="177"/>
      <c r="K535" s="177"/>
      <c r="L535" s="177"/>
      <c r="M535" s="177"/>
      <c r="N535" s="177"/>
      <c r="O535" s="177"/>
      <c r="P535" s="177"/>
      <c r="Q535" s="177"/>
      <c r="R535" s="177"/>
      <c r="S535" s="177"/>
      <c r="T535" s="177"/>
      <c r="U535" s="177"/>
      <c r="V535" s="177"/>
      <c r="W535" s="177"/>
      <c r="X535" s="177"/>
      <c r="Y535" s="177"/>
      <c r="Z535" s="177"/>
    </row>
    <row r="536" spans="1:26" ht="10.5" customHeight="1" x14ac:dyDescent="0.2">
      <c r="A536" s="177"/>
      <c r="B536" s="177"/>
      <c r="C536" s="177"/>
      <c r="D536" s="177"/>
      <c r="E536" s="177"/>
      <c r="F536" s="177"/>
      <c r="G536" s="177"/>
      <c r="H536" s="177"/>
      <c r="I536" s="177"/>
      <c r="J536" s="177"/>
      <c r="K536" s="177"/>
      <c r="L536" s="177"/>
      <c r="M536" s="177"/>
      <c r="N536" s="177"/>
      <c r="O536" s="177"/>
      <c r="P536" s="177"/>
      <c r="Q536" s="177"/>
      <c r="R536" s="177"/>
      <c r="S536" s="177"/>
      <c r="T536" s="177"/>
      <c r="U536" s="177"/>
      <c r="V536" s="177"/>
      <c r="W536" s="177"/>
      <c r="X536" s="177"/>
      <c r="Y536" s="177"/>
      <c r="Z536" s="177"/>
    </row>
    <row r="537" spans="1:26" ht="10.5" customHeight="1" x14ac:dyDescent="0.2">
      <c r="A537" s="177"/>
      <c r="B537" s="177"/>
      <c r="C537" s="177"/>
      <c r="D537" s="177"/>
      <c r="E537" s="177"/>
      <c r="F537" s="177"/>
      <c r="G537" s="177"/>
      <c r="H537" s="177"/>
      <c r="I537" s="177"/>
      <c r="J537" s="177"/>
      <c r="K537" s="177"/>
      <c r="L537" s="177"/>
      <c r="M537" s="177"/>
      <c r="N537" s="177"/>
      <c r="O537" s="177"/>
      <c r="P537" s="177"/>
      <c r="Q537" s="177"/>
      <c r="R537" s="177"/>
      <c r="S537" s="177"/>
      <c r="T537" s="177"/>
      <c r="U537" s="177"/>
      <c r="V537" s="177"/>
      <c r="W537" s="177"/>
      <c r="X537" s="177"/>
      <c r="Y537" s="177"/>
      <c r="Z537" s="177"/>
    </row>
    <row r="538" spans="1:26" ht="10.5" customHeight="1" x14ac:dyDescent="0.2">
      <c r="A538" s="177"/>
      <c r="B538" s="177"/>
      <c r="C538" s="177"/>
      <c r="D538" s="177"/>
      <c r="E538" s="177"/>
      <c r="F538" s="177"/>
      <c r="G538" s="177"/>
      <c r="H538" s="177"/>
      <c r="I538" s="177"/>
      <c r="J538" s="177"/>
      <c r="K538" s="177"/>
      <c r="L538" s="177"/>
      <c r="M538" s="177"/>
      <c r="N538" s="177"/>
      <c r="O538" s="177"/>
      <c r="P538" s="177"/>
      <c r="Q538" s="177"/>
      <c r="R538" s="177"/>
      <c r="S538" s="177"/>
      <c r="T538" s="177"/>
      <c r="U538" s="177"/>
      <c r="V538" s="177"/>
      <c r="W538" s="177"/>
      <c r="X538" s="177"/>
      <c r="Y538" s="177"/>
      <c r="Z538" s="177"/>
    </row>
    <row r="539" spans="1:26" ht="10.5" customHeight="1" x14ac:dyDescent="0.2">
      <c r="A539" s="177"/>
      <c r="B539" s="177"/>
      <c r="C539" s="177"/>
      <c r="D539" s="177"/>
      <c r="E539" s="177"/>
      <c r="F539" s="177"/>
      <c r="G539" s="177"/>
      <c r="H539" s="177"/>
      <c r="I539" s="177"/>
      <c r="J539" s="177"/>
      <c r="K539" s="177"/>
      <c r="L539" s="177"/>
      <c r="M539" s="177"/>
      <c r="N539" s="177"/>
      <c r="O539" s="177"/>
      <c r="P539" s="177"/>
      <c r="Q539" s="177"/>
      <c r="R539" s="177"/>
      <c r="S539" s="177"/>
      <c r="T539" s="177"/>
      <c r="U539" s="177"/>
      <c r="V539" s="177"/>
      <c r="W539" s="177"/>
      <c r="X539" s="177"/>
      <c r="Y539" s="177"/>
      <c r="Z539" s="177"/>
    </row>
    <row r="540" spans="1:26" ht="10.5" customHeight="1" x14ac:dyDescent="0.2">
      <c r="A540" s="177"/>
      <c r="B540" s="177"/>
      <c r="C540" s="177"/>
      <c r="D540" s="177"/>
      <c r="E540" s="177"/>
      <c r="F540" s="177"/>
      <c r="G540" s="177"/>
      <c r="H540" s="177"/>
      <c r="I540" s="177"/>
      <c r="J540" s="177"/>
      <c r="K540" s="177"/>
      <c r="L540" s="177"/>
      <c r="M540" s="177"/>
      <c r="N540" s="177"/>
      <c r="O540" s="177"/>
      <c r="P540" s="177"/>
      <c r="Q540" s="177"/>
      <c r="R540" s="177"/>
      <c r="S540" s="177"/>
      <c r="T540" s="177"/>
      <c r="U540" s="177"/>
      <c r="V540" s="177"/>
      <c r="W540" s="177"/>
      <c r="X540" s="177"/>
      <c r="Y540" s="177"/>
      <c r="Z540" s="177"/>
    </row>
    <row r="541" spans="1:26" ht="10.5" customHeight="1" x14ac:dyDescent="0.2">
      <c r="A541" s="177"/>
      <c r="B541" s="177"/>
      <c r="C541" s="177"/>
      <c r="D541" s="177"/>
      <c r="E541" s="177"/>
      <c r="F541" s="177"/>
      <c r="G541" s="177"/>
      <c r="H541" s="177"/>
      <c r="I541" s="177"/>
      <c r="J541" s="177"/>
      <c r="K541" s="177"/>
      <c r="L541" s="177"/>
      <c r="M541" s="177"/>
      <c r="N541" s="177"/>
      <c r="O541" s="177"/>
      <c r="P541" s="177"/>
      <c r="Q541" s="177"/>
      <c r="R541" s="177"/>
      <c r="S541" s="177"/>
      <c r="T541" s="177"/>
      <c r="U541" s="177"/>
      <c r="V541" s="177"/>
      <c r="W541" s="177"/>
      <c r="X541" s="177"/>
      <c r="Y541" s="177"/>
      <c r="Z541" s="177"/>
    </row>
    <row r="542" spans="1:26" ht="10.5" customHeight="1" x14ac:dyDescent="0.2">
      <c r="A542" s="177"/>
      <c r="B542" s="177"/>
      <c r="C542" s="177"/>
      <c r="D542" s="177"/>
      <c r="E542" s="177"/>
      <c r="F542" s="177"/>
      <c r="G542" s="177"/>
      <c r="H542" s="177"/>
      <c r="I542" s="177"/>
      <c r="J542" s="177"/>
      <c r="K542" s="177"/>
      <c r="L542" s="177"/>
      <c r="M542" s="177"/>
      <c r="N542" s="177"/>
      <c r="O542" s="177"/>
      <c r="P542" s="177"/>
      <c r="Q542" s="177"/>
      <c r="R542" s="177"/>
      <c r="S542" s="177"/>
      <c r="T542" s="177"/>
      <c r="U542" s="177"/>
      <c r="V542" s="177"/>
      <c r="W542" s="177"/>
      <c r="X542" s="177"/>
      <c r="Y542" s="177"/>
      <c r="Z542" s="177"/>
    </row>
    <row r="543" spans="1:26" ht="10.5" customHeight="1" x14ac:dyDescent="0.2">
      <c r="A543" s="177"/>
      <c r="B543" s="177"/>
      <c r="C543" s="177"/>
      <c r="D543" s="177"/>
      <c r="E543" s="177"/>
      <c r="F543" s="177"/>
      <c r="G543" s="177"/>
      <c r="H543" s="177"/>
      <c r="I543" s="177"/>
      <c r="J543" s="177"/>
      <c r="K543" s="177"/>
      <c r="L543" s="177"/>
      <c r="M543" s="177"/>
      <c r="N543" s="177"/>
      <c r="O543" s="177"/>
      <c r="P543" s="177"/>
      <c r="Q543" s="177"/>
      <c r="R543" s="177"/>
      <c r="S543" s="177"/>
      <c r="T543" s="177"/>
      <c r="U543" s="177"/>
      <c r="V543" s="177"/>
      <c r="W543" s="177"/>
      <c r="X543" s="177"/>
      <c r="Y543" s="177"/>
      <c r="Z543" s="177"/>
    </row>
    <row r="544" spans="1:26" ht="10.5" customHeight="1" x14ac:dyDescent="0.2">
      <c r="A544" s="177"/>
      <c r="B544" s="177"/>
      <c r="C544" s="177"/>
      <c r="D544" s="177"/>
      <c r="E544" s="177"/>
      <c r="F544" s="177"/>
      <c r="G544" s="177"/>
      <c r="H544" s="177"/>
      <c r="I544" s="177"/>
      <c r="J544" s="177"/>
      <c r="K544" s="177"/>
      <c r="L544" s="177"/>
      <c r="M544" s="177"/>
      <c r="N544" s="177"/>
      <c r="O544" s="177"/>
      <c r="P544" s="177"/>
      <c r="Q544" s="177"/>
      <c r="R544" s="177"/>
      <c r="S544" s="177"/>
      <c r="T544" s="177"/>
      <c r="U544" s="177"/>
      <c r="V544" s="177"/>
      <c r="W544" s="177"/>
      <c r="X544" s="177"/>
      <c r="Y544" s="177"/>
      <c r="Z544" s="177"/>
    </row>
    <row r="545" spans="1:26" ht="10.5" customHeight="1" x14ac:dyDescent="0.2">
      <c r="A545" s="177"/>
      <c r="B545" s="177"/>
      <c r="C545" s="177"/>
      <c r="D545" s="177"/>
      <c r="E545" s="177"/>
      <c r="F545" s="177"/>
      <c r="G545" s="177"/>
      <c r="H545" s="177"/>
      <c r="I545" s="177"/>
      <c r="J545" s="177"/>
      <c r="K545" s="177"/>
      <c r="L545" s="177"/>
      <c r="M545" s="177"/>
      <c r="N545" s="177"/>
      <c r="O545" s="177"/>
      <c r="P545" s="177"/>
      <c r="Q545" s="177"/>
      <c r="R545" s="177"/>
      <c r="S545" s="177"/>
      <c r="T545" s="177"/>
      <c r="U545" s="177"/>
      <c r="V545" s="177"/>
      <c r="W545" s="177"/>
      <c r="X545" s="177"/>
      <c r="Y545" s="177"/>
      <c r="Z545" s="177"/>
    </row>
    <row r="546" spans="1:26" ht="10.5" customHeight="1" x14ac:dyDescent="0.2">
      <c r="A546" s="177"/>
      <c r="B546" s="177"/>
      <c r="C546" s="177"/>
      <c r="D546" s="177"/>
      <c r="E546" s="177"/>
      <c r="F546" s="177"/>
      <c r="G546" s="177"/>
      <c r="H546" s="177"/>
      <c r="I546" s="177"/>
      <c r="J546" s="177"/>
      <c r="K546" s="177"/>
      <c r="L546" s="177"/>
      <c r="M546" s="177"/>
      <c r="N546" s="177"/>
      <c r="O546" s="177"/>
      <c r="P546" s="177"/>
      <c r="Q546" s="177"/>
      <c r="R546" s="177"/>
      <c r="S546" s="177"/>
      <c r="T546" s="177"/>
      <c r="U546" s="177"/>
      <c r="V546" s="177"/>
      <c r="W546" s="177"/>
      <c r="X546" s="177"/>
      <c r="Y546" s="177"/>
      <c r="Z546" s="177"/>
    </row>
    <row r="547" spans="1:26" ht="10.5" customHeight="1" x14ac:dyDescent="0.2">
      <c r="A547" s="177"/>
      <c r="B547" s="177"/>
      <c r="C547" s="177"/>
      <c r="D547" s="177"/>
      <c r="E547" s="177"/>
      <c r="F547" s="177"/>
      <c r="G547" s="177"/>
      <c r="H547" s="177"/>
      <c r="I547" s="177"/>
      <c r="J547" s="177"/>
      <c r="K547" s="177"/>
      <c r="L547" s="177"/>
      <c r="M547" s="177"/>
      <c r="N547" s="177"/>
      <c r="O547" s="177"/>
      <c r="P547" s="177"/>
      <c r="Q547" s="177"/>
      <c r="R547" s="177"/>
      <c r="S547" s="177"/>
      <c r="T547" s="177"/>
      <c r="U547" s="177"/>
      <c r="V547" s="177"/>
      <c r="W547" s="177"/>
      <c r="X547" s="177"/>
      <c r="Y547" s="177"/>
      <c r="Z547" s="177"/>
    </row>
    <row r="548" spans="1:26" ht="10.5" customHeight="1" x14ac:dyDescent="0.2">
      <c r="A548" s="177"/>
      <c r="B548" s="177"/>
      <c r="C548" s="177"/>
      <c r="D548" s="177"/>
      <c r="E548" s="177"/>
      <c r="F548" s="177"/>
      <c r="G548" s="177"/>
      <c r="H548" s="177"/>
      <c r="I548" s="177"/>
      <c r="J548" s="177"/>
      <c r="K548" s="177"/>
      <c r="L548" s="177"/>
      <c r="M548" s="177"/>
      <c r="N548" s="177"/>
      <c r="O548" s="177"/>
      <c r="P548" s="177"/>
      <c r="Q548" s="177"/>
      <c r="R548" s="177"/>
      <c r="S548" s="177"/>
      <c r="T548" s="177"/>
      <c r="U548" s="177"/>
      <c r="V548" s="177"/>
      <c r="W548" s="177"/>
      <c r="X548" s="177"/>
      <c r="Y548" s="177"/>
      <c r="Z548" s="177"/>
    </row>
    <row r="549" spans="1:26" ht="10.5" customHeight="1" x14ac:dyDescent="0.2">
      <c r="A549" s="177"/>
      <c r="B549" s="177"/>
      <c r="C549" s="177"/>
      <c r="D549" s="177"/>
      <c r="E549" s="177"/>
      <c r="F549" s="177"/>
      <c r="G549" s="177"/>
      <c r="H549" s="177"/>
      <c r="I549" s="177"/>
      <c r="J549" s="177"/>
      <c r="K549" s="177"/>
      <c r="L549" s="177"/>
      <c r="M549" s="177"/>
      <c r="N549" s="177"/>
      <c r="O549" s="177"/>
      <c r="P549" s="177"/>
      <c r="Q549" s="177"/>
      <c r="R549" s="177"/>
      <c r="S549" s="177"/>
      <c r="T549" s="177"/>
      <c r="U549" s="177"/>
      <c r="V549" s="177"/>
      <c r="W549" s="177"/>
      <c r="X549" s="177"/>
      <c r="Y549" s="177"/>
      <c r="Z549" s="177"/>
    </row>
    <row r="550" spans="1:26" ht="10.5" customHeight="1" x14ac:dyDescent="0.2">
      <c r="A550" s="177"/>
      <c r="B550" s="177"/>
      <c r="C550" s="177"/>
      <c r="D550" s="177"/>
      <c r="E550" s="177"/>
      <c r="F550" s="177"/>
      <c r="G550" s="177"/>
      <c r="H550" s="177"/>
      <c r="I550" s="177"/>
      <c r="J550" s="177"/>
      <c r="K550" s="177"/>
      <c r="L550" s="177"/>
      <c r="M550" s="177"/>
      <c r="N550" s="177"/>
      <c r="O550" s="177"/>
      <c r="P550" s="177"/>
      <c r="Q550" s="177"/>
      <c r="R550" s="177"/>
      <c r="S550" s="177"/>
      <c r="T550" s="177"/>
      <c r="U550" s="177"/>
      <c r="V550" s="177"/>
      <c r="W550" s="177"/>
      <c r="X550" s="177"/>
      <c r="Y550" s="177"/>
      <c r="Z550" s="177"/>
    </row>
    <row r="551" spans="1:26" ht="10.5" customHeight="1" x14ac:dyDescent="0.2">
      <c r="A551" s="177"/>
      <c r="B551" s="177"/>
      <c r="C551" s="177"/>
      <c r="D551" s="177"/>
      <c r="E551" s="177"/>
      <c r="F551" s="177"/>
      <c r="G551" s="177"/>
      <c r="H551" s="177"/>
      <c r="I551" s="177"/>
      <c r="J551" s="177"/>
      <c r="K551" s="177"/>
      <c r="L551" s="177"/>
      <c r="M551" s="177"/>
      <c r="N551" s="177"/>
      <c r="O551" s="177"/>
      <c r="P551" s="177"/>
      <c r="Q551" s="177"/>
      <c r="R551" s="177"/>
      <c r="S551" s="177"/>
      <c r="T551" s="177"/>
      <c r="U551" s="177"/>
      <c r="V551" s="177"/>
      <c r="W551" s="177"/>
      <c r="X551" s="177"/>
      <c r="Y551" s="177"/>
      <c r="Z551" s="177"/>
    </row>
    <row r="552" spans="1:26" ht="10.5" customHeight="1" x14ac:dyDescent="0.2">
      <c r="A552" s="177"/>
      <c r="B552" s="177"/>
      <c r="C552" s="177"/>
      <c r="D552" s="177"/>
      <c r="E552" s="177"/>
      <c r="F552" s="177"/>
      <c r="G552" s="177"/>
      <c r="H552" s="177"/>
      <c r="I552" s="177"/>
      <c r="J552" s="177"/>
      <c r="K552" s="177"/>
      <c r="L552" s="177"/>
      <c r="M552" s="177"/>
      <c r="N552" s="177"/>
      <c r="O552" s="177"/>
      <c r="P552" s="177"/>
      <c r="Q552" s="177"/>
      <c r="R552" s="177"/>
      <c r="S552" s="177"/>
      <c r="T552" s="177"/>
      <c r="U552" s="177"/>
      <c r="V552" s="177"/>
      <c r="W552" s="177"/>
      <c r="X552" s="177"/>
      <c r="Y552" s="177"/>
      <c r="Z552" s="177"/>
    </row>
    <row r="553" spans="1:26" ht="10.5" customHeight="1" x14ac:dyDescent="0.2">
      <c r="A553" s="177"/>
      <c r="B553" s="177"/>
      <c r="C553" s="177"/>
      <c r="D553" s="177"/>
      <c r="E553" s="177"/>
      <c r="F553" s="177"/>
      <c r="G553" s="177"/>
      <c r="H553" s="177"/>
      <c r="I553" s="177"/>
      <c r="J553" s="177"/>
      <c r="K553" s="177"/>
      <c r="L553" s="177"/>
      <c r="M553" s="177"/>
      <c r="N553" s="177"/>
      <c r="O553" s="177"/>
      <c r="P553" s="177"/>
      <c r="Q553" s="177"/>
      <c r="R553" s="177"/>
      <c r="S553" s="177"/>
      <c r="T553" s="177"/>
      <c r="U553" s="177"/>
      <c r="V553" s="177"/>
      <c r="W553" s="177"/>
      <c r="X553" s="177"/>
      <c r="Y553" s="177"/>
      <c r="Z553" s="177"/>
    </row>
    <row r="554" spans="1:26" ht="10.5" customHeight="1" x14ac:dyDescent="0.2">
      <c r="A554" s="177"/>
      <c r="B554" s="177"/>
      <c r="C554" s="177"/>
      <c r="D554" s="177"/>
      <c r="E554" s="177"/>
      <c r="F554" s="177"/>
      <c r="G554" s="177"/>
      <c r="H554" s="177"/>
      <c r="I554" s="177"/>
      <c r="J554" s="177"/>
      <c r="K554" s="177"/>
      <c r="L554" s="177"/>
      <c r="M554" s="177"/>
      <c r="N554" s="177"/>
      <c r="O554" s="177"/>
      <c r="P554" s="177"/>
      <c r="Q554" s="177"/>
      <c r="R554" s="177"/>
      <c r="S554" s="177"/>
      <c r="T554" s="177"/>
      <c r="U554" s="177"/>
      <c r="V554" s="177"/>
      <c r="W554" s="177"/>
      <c r="X554" s="177"/>
      <c r="Y554" s="177"/>
      <c r="Z554" s="177"/>
    </row>
    <row r="555" spans="1:26" ht="10.5" customHeight="1" x14ac:dyDescent="0.2">
      <c r="A555" s="177"/>
      <c r="B555" s="177"/>
      <c r="C555" s="177"/>
      <c r="D555" s="177"/>
      <c r="E555" s="177"/>
      <c r="F555" s="177"/>
      <c r="G555" s="177"/>
      <c r="H555" s="177"/>
      <c r="I555" s="177"/>
      <c r="J555" s="177"/>
      <c r="K555" s="177"/>
      <c r="L555" s="177"/>
      <c r="M555" s="177"/>
      <c r="N555" s="177"/>
      <c r="O555" s="177"/>
      <c r="P555" s="177"/>
      <c r="Q555" s="177"/>
      <c r="R555" s="177"/>
      <c r="S555" s="177"/>
      <c r="T555" s="177"/>
      <c r="U555" s="177"/>
      <c r="V555" s="177"/>
      <c r="W555" s="177"/>
      <c r="X555" s="177"/>
      <c r="Y555" s="177"/>
      <c r="Z555" s="177"/>
    </row>
    <row r="556" spans="1:26" ht="10.5" customHeight="1" x14ac:dyDescent="0.2">
      <c r="A556" s="177"/>
      <c r="B556" s="177"/>
      <c r="C556" s="177"/>
      <c r="D556" s="177"/>
      <c r="E556" s="177"/>
      <c r="F556" s="177"/>
      <c r="G556" s="177"/>
      <c r="H556" s="177"/>
      <c r="I556" s="177"/>
      <c r="J556" s="177"/>
      <c r="K556" s="177"/>
      <c r="L556" s="177"/>
      <c r="M556" s="177"/>
      <c r="N556" s="177"/>
      <c r="O556" s="177"/>
      <c r="P556" s="177"/>
      <c r="Q556" s="177"/>
      <c r="R556" s="177"/>
      <c r="S556" s="177"/>
      <c r="T556" s="177"/>
      <c r="U556" s="177"/>
      <c r="V556" s="177"/>
      <c r="W556" s="177"/>
      <c r="X556" s="177"/>
      <c r="Y556" s="177"/>
      <c r="Z556" s="177"/>
    </row>
    <row r="557" spans="1:26" ht="10.5" customHeight="1" x14ac:dyDescent="0.2">
      <c r="A557" s="177"/>
      <c r="B557" s="177"/>
      <c r="C557" s="177"/>
      <c r="D557" s="177"/>
      <c r="E557" s="177"/>
      <c r="F557" s="177"/>
      <c r="G557" s="177"/>
      <c r="H557" s="177"/>
      <c r="I557" s="177"/>
      <c r="J557" s="177"/>
      <c r="K557" s="177"/>
      <c r="L557" s="177"/>
      <c r="M557" s="177"/>
      <c r="N557" s="177"/>
      <c r="O557" s="177"/>
      <c r="P557" s="177"/>
      <c r="Q557" s="177"/>
      <c r="R557" s="177"/>
      <c r="S557" s="177"/>
      <c r="T557" s="177"/>
      <c r="U557" s="177"/>
      <c r="V557" s="177"/>
      <c r="W557" s="177"/>
      <c r="X557" s="177"/>
      <c r="Y557" s="177"/>
      <c r="Z557" s="177"/>
    </row>
    <row r="558" spans="1:26" ht="10.5" customHeight="1" x14ac:dyDescent="0.2">
      <c r="A558" s="177"/>
      <c r="B558" s="177"/>
      <c r="C558" s="177"/>
      <c r="D558" s="177"/>
      <c r="E558" s="177"/>
      <c r="F558" s="177"/>
      <c r="G558" s="177"/>
      <c r="H558" s="177"/>
      <c r="I558" s="177"/>
      <c r="J558" s="177"/>
      <c r="K558" s="177"/>
      <c r="L558" s="177"/>
      <c r="M558" s="177"/>
      <c r="N558" s="177"/>
      <c r="O558" s="177"/>
      <c r="P558" s="177"/>
      <c r="Q558" s="177"/>
      <c r="R558" s="177"/>
      <c r="S558" s="177"/>
      <c r="T558" s="177"/>
      <c r="U558" s="177"/>
      <c r="V558" s="177"/>
      <c r="W558" s="177"/>
      <c r="X558" s="177"/>
      <c r="Y558" s="177"/>
      <c r="Z558" s="177"/>
    </row>
    <row r="559" spans="1:26" ht="10.5" customHeight="1" x14ac:dyDescent="0.2">
      <c r="A559" s="177"/>
      <c r="B559" s="177"/>
      <c r="C559" s="177"/>
      <c r="D559" s="177"/>
      <c r="E559" s="177"/>
      <c r="F559" s="177"/>
      <c r="G559" s="177"/>
      <c r="H559" s="177"/>
      <c r="I559" s="177"/>
      <c r="J559" s="177"/>
      <c r="K559" s="177"/>
      <c r="L559" s="177"/>
      <c r="M559" s="177"/>
      <c r="N559" s="177"/>
      <c r="O559" s="177"/>
      <c r="P559" s="177"/>
      <c r="Q559" s="177"/>
      <c r="R559" s="177"/>
      <c r="S559" s="177"/>
      <c r="T559" s="177"/>
      <c r="U559" s="177"/>
      <c r="V559" s="177"/>
      <c r="W559" s="177"/>
      <c r="X559" s="177"/>
      <c r="Y559" s="177"/>
      <c r="Z559" s="177"/>
    </row>
    <row r="560" spans="1:26" ht="10.5" customHeight="1" x14ac:dyDescent="0.2">
      <c r="A560" s="177"/>
      <c r="B560" s="177"/>
      <c r="C560" s="177"/>
      <c r="D560" s="177"/>
      <c r="E560" s="177"/>
      <c r="F560" s="177"/>
      <c r="G560" s="177"/>
      <c r="H560" s="177"/>
      <c r="I560" s="177"/>
      <c r="J560" s="177"/>
      <c r="K560" s="177"/>
      <c r="L560" s="177"/>
      <c r="M560" s="177"/>
      <c r="N560" s="177"/>
      <c r="O560" s="177"/>
      <c r="P560" s="177"/>
      <c r="Q560" s="177"/>
      <c r="R560" s="177"/>
      <c r="S560" s="177"/>
      <c r="T560" s="177"/>
      <c r="U560" s="177"/>
      <c r="V560" s="177"/>
      <c r="W560" s="177"/>
      <c r="X560" s="177"/>
      <c r="Y560" s="177"/>
      <c r="Z560" s="177"/>
    </row>
    <row r="561" spans="1:26" ht="10.5" customHeight="1" x14ac:dyDescent="0.2">
      <c r="A561" s="177"/>
      <c r="B561" s="177"/>
      <c r="C561" s="177"/>
      <c r="D561" s="177"/>
      <c r="E561" s="177"/>
      <c r="F561" s="177"/>
      <c r="G561" s="177"/>
      <c r="H561" s="177"/>
      <c r="I561" s="177"/>
      <c r="J561" s="177"/>
      <c r="K561" s="177"/>
      <c r="L561" s="177"/>
      <c r="M561" s="177"/>
      <c r="N561" s="177"/>
      <c r="O561" s="177"/>
      <c r="P561" s="177"/>
      <c r="Q561" s="177"/>
      <c r="R561" s="177"/>
      <c r="S561" s="177"/>
      <c r="T561" s="177"/>
      <c r="U561" s="177"/>
      <c r="V561" s="177"/>
      <c r="W561" s="177"/>
      <c r="X561" s="177"/>
      <c r="Y561" s="177"/>
      <c r="Z561" s="177"/>
    </row>
    <row r="562" spans="1:26" ht="10.5" customHeight="1" x14ac:dyDescent="0.2">
      <c r="A562" s="177"/>
      <c r="B562" s="177"/>
      <c r="C562" s="177"/>
      <c r="D562" s="177"/>
      <c r="E562" s="177"/>
      <c r="F562" s="177"/>
      <c r="G562" s="177"/>
      <c r="H562" s="177"/>
      <c r="I562" s="177"/>
      <c r="J562" s="177"/>
      <c r="K562" s="177"/>
      <c r="L562" s="177"/>
      <c r="M562" s="177"/>
      <c r="N562" s="177"/>
      <c r="O562" s="177"/>
      <c r="P562" s="177"/>
      <c r="Q562" s="177"/>
      <c r="R562" s="177"/>
      <c r="S562" s="177"/>
      <c r="T562" s="177"/>
      <c r="U562" s="177"/>
      <c r="V562" s="177"/>
      <c r="W562" s="177"/>
      <c r="X562" s="177"/>
      <c r="Y562" s="177"/>
      <c r="Z562" s="177"/>
    </row>
    <row r="563" spans="1:26" ht="10.5" customHeight="1" x14ac:dyDescent="0.2">
      <c r="A563" s="177"/>
      <c r="B563" s="177"/>
      <c r="C563" s="177"/>
      <c r="D563" s="177"/>
      <c r="E563" s="177"/>
      <c r="F563" s="177"/>
      <c r="G563" s="177"/>
      <c r="H563" s="177"/>
      <c r="I563" s="177"/>
      <c r="J563" s="177"/>
      <c r="K563" s="177"/>
      <c r="L563" s="177"/>
      <c r="M563" s="177"/>
      <c r="N563" s="177"/>
      <c r="O563" s="177"/>
      <c r="P563" s="177"/>
      <c r="Q563" s="177"/>
      <c r="R563" s="177"/>
      <c r="S563" s="177"/>
      <c r="T563" s="177"/>
      <c r="U563" s="177"/>
      <c r="V563" s="177"/>
      <c r="W563" s="177"/>
      <c r="X563" s="177"/>
      <c r="Y563" s="177"/>
      <c r="Z563" s="177"/>
    </row>
    <row r="564" spans="1:26" ht="10.5" customHeight="1" x14ac:dyDescent="0.2">
      <c r="A564" s="177"/>
      <c r="B564" s="177"/>
      <c r="C564" s="177"/>
      <c r="D564" s="177"/>
      <c r="E564" s="177"/>
      <c r="F564" s="177"/>
      <c r="G564" s="177"/>
      <c r="H564" s="177"/>
      <c r="I564" s="177"/>
      <c r="J564" s="177"/>
      <c r="K564" s="177"/>
      <c r="L564" s="177"/>
      <c r="M564" s="177"/>
      <c r="N564" s="177"/>
      <c r="O564" s="177"/>
      <c r="P564" s="177"/>
      <c r="Q564" s="177"/>
      <c r="R564" s="177"/>
      <c r="S564" s="177"/>
      <c r="T564" s="177"/>
      <c r="U564" s="177"/>
      <c r="V564" s="177"/>
      <c r="W564" s="177"/>
      <c r="X564" s="177"/>
      <c r="Y564" s="177"/>
      <c r="Z564" s="177"/>
    </row>
    <row r="565" spans="1:26" ht="10.5" customHeight="1" x14ac:dyDescent="0.2">
      <c r="A565" s="177"/>
      <c r="B565" s="177"/>
      <c r="C565" s="177"/>
      <c r="D565" s="177"/>
      <c r="E565" s="177"/>
      <c r="F565" s="177"/>
      <c r="G565" s="177"/>
      <c r="H565" s="177"/>
      <c r="I565" s="177"/>
      <c r="J565" s="177"/>
      <c r="K565" s="177"/>
      <c r="L565" s="177"/>
      <c r="M565" s="177"/>
      <c r="N565" s="177"/>
      <c r="O565" s="177"/>
      <c r="P565" s="177"/>
      <c r="Q565" s="177"/>
      <c r="R565" s="177"/>
      <c r="S565" s="177"/>
      <c r="T565" s="177"/>
      <c r="U565" s="177"/>
      <c r="V565" s="177"/>
      <c r="W565" s="177"/>
      <c r="X565" s="177"/>
      <c r="Y565" s="177"/>
      <c r="Z565" s="177"/>
    </row>
    <row r="566" spans="1:26" ht="10.5" customHeight="1" x14ac:dyDescent="0.2">
      <c r="A566" s="177"/>
      <c r="B566" s="177"/>
      <c r="C566" s="177"/>
      <c r="D566" s="177"/>
      <c r="E566" s="177"/>
      <c r="F566" s="177"/>
      <c r="G566" s="177"/>
      <c r="H566" s="177"/>
      <c r="I566" s="177"/>
      <c r="J566" s="177"/>
      <c r="K566" s="177"/>
      <c r="L566" s="177"/>
      <c r="M566" s="177"/>
      <c r="N566" s="177"/>
      <c r="O566" s="177"/>
      <c r="P566" s="177"/>
      <c r="Q566" s="177"/>
      <c r="R566" s="177"/>
      <c r="S566" s="177"/>
      <c r="T566" s="177"/>
      <c r="U566" s="177"/>
      <c r="V566" s="177"/>
      <c r="W566" s="177"/>
      <c r="X566" s="177"/>
      <c r="Y566" s="177"/>
      <c r="Z566" s="177"/>
    </row>
    <row r="567" spans="1:26" ht="10.5" customHeight="1" x14ac:dyDescent="0.2">
      <c r="A567" s="177"/>
      <c r="B567" s="177"/>
      <c r="C567" s="177"/>
      <c r="D567" s="177"/>
      <c r="E567" s="177"/>
      <c r="F567" s="177"/>
      <c r="G567" s="177"/>
      <c r="H567" s="177"/>
      <c r="I567" s="177"/>
      <c r="J567" s="177"/>
      <c r="K567" s="177"/>
      <c r="L567" s="177"/>
      <c r="M567" s="177"/>
      <c r="N567" s="177"/>
      <c r="O567" s="177"/>
      <c r="P567" s="177"/>
      <c r="Q567" s="177"/>
      <c r="R567" s="177"/>
      <c r="S567" s="177"/>
      <c r="T567" s="177"/>
      <c r="U567" s="177"/>
      <c r="V567" s="177"/>
      <c r="W567" s="177"/>
      <c r="X567" s="177"/>
      <c r="Y567" s="177"/>
      <c r="Z567" s="177"/>
    </row>
    <row r="568" spans="1:26" ht="10.5" customHeight="1" x14ac:dyDescent="0.2">
      <c r="A568" s="177"/>
      <c r="B568" s="177"/>
      <c r="C568" s="177"/>
      <c r="D568" s="177"/>
      <c r="E568" s="177"/>
      <c r="F568" s="177"/>
      <c r="G568" s="177"/>
      <c r="H568" s="177"/>
      <c r="I568" s="177"/>
      <c r="J568" s="177"/>
      <c r="K568" s="177"/>
      <c r="L568" s="177"/>
      <c r="M568" s="177"/>
      <c r="N568" s="177"/>
      <c r="O568" s="177"/>
      <c r="P568" s="177"/>
      <c r="Q568" s="177"/>
      <c r="R568" s="177"/>
      <c r="S568" s="177"/>
      <c r="T568" s="177"/>
      <c r="U568" s="177"/>
      <c r="V568" s="177"/>
      <c r="W568" s="177"/>
      <c r="X568" s="177"/>
      <c r="Y568" s="177"/>
      <c r="Z568" s="177"/>
    </row>
    <row r="569" spans="1:26" ht="10.5" customHeight="1" x14ac:dyDescent="0.2">
      <c r="A569" s="177"/>
      <c r="B569" s="177"/>
      <c r="C569" s="177"/>
      <c r="D569" s="177"/>
      <c r="E569" s="177"/>
      <c r="F569" s="177"/>
      <c r="G569" s="177"/>
      <c r="H569" s="177"/>
      <c r="I569" s="177"/>
      <c r="J569" s="177"/>
      <c r="K569" s="177"/>
      <c r="L569" s="177"/>
      <c r="M569" s="177"/>
      <c r="N569" s="177"/>
      <c r="O569" s="177"/>
      <c r="P569" s="177"/>
      <c r="Q569" s="177"/>
      <c r="R569" s="177"/>
      <c r="S569" s="177"/>
      <c r="T569" s="177"/>
      <c r="U569" s="177"/>
      <c r="V569" s="177"/>
      <c r="W569" s="177"/>
      <c r="X569" s="177"/>
      <c r="Y569" s="177"/>
      <c r="Z569" s="177"/>
    </row>
    <row r="570" spans="1:26" ht="10.5" customHeight="1" x14ac:dyDescent="0.2">
      <c r="A570" s="177"/>
      <c r="B570" s="177"/>
      <c r="C570" s="177"/>
      <c r="D570" s="177"/>
      <c r="E570" s="177"/>
      <c r="F570" s="177"/>
      <c r="G570" s="177"/>
      <c r="H570" s="177"/>
      <c r="I570" s="177"/>
      <c r="J570" s="177"/>
      <c r="K570" s="177"/>
      <c r="L570" s="177"/>
      <c r="M570" s="177"/>
      <c r="N570" s="177"/>
      <c r="O570" s="177"/>
      <c r="P570" s="177"/>
      <c r="Q570" s="177"/>
      <c r="R570" s="177"/>
      <c r="S570" s="177"/>
      <c r="T570" s="177"/>
      <c r="U570" s="177"/>
      <c r="V570" s="177"/>
      <c r="W570" s="177"/>
      <c r="X570" s="177"/>
      <c r="Y570" s="177"/>
      <c r="Z570" s="177"/>
    </row>
    <row r="571" spans="1:26" ht="10.5" customHeight="1" x14ac:dyDescent="0.2">
      <c r="A571" s="177"/>
      <c r="B571" s="177"/>
      <c r="C571" s="177"/>
      <c r="D571" s="177"/>
      <c r="E571" s="177"/>
      <c r="F571" s="177"/>
      <c r="G571" s="177"/>
      <c r="H571" s="177"/>
      <c r="I571" s="177"/>
      <c r="J571" s="177"/>
      <c r="K571" s="177"/>
      <c r="L571" s="177"/>
      <c r="M571" s="177"/>
      <c r="N571" s="177"/>
      <c r="O571" s="177"/>
      <c r="P571" s="177"/>
      <c r="Q571" s="177"/>
      <c r="R571" s="177"/>
      <c r="S571" s="177"/>
      <c r="T571" s="177"/>
      <c r="U571" s="177"/>
      <c r="V571" s="177"/>
      <c r="W571" s="177"/>
      <c r="X571" s="177"/>
      <c r="Y571" s="177"/>
      <c r="Z571" s="177"/>
    </row>
    <row r="572" spans="1:26" ht="10.5" customHeight="1" x14ac:dyDescent="0.2">
      <c r="A572" s="177"/>
      <c r="B572" s="177"/>
      <c r="C572" s="177"/>
      <c r="D572" s="177"/>
      <c r="E572" s="177"/>
      <c r="F572" s="177"/>
      <c r="G572" s="177"/>
      <c r="H572" s="177"/>
      <c r="I572" s="177"/>
      <c r="J572" s="177"/>
      <c r="K572" s="177"/>
      <c r="L572" s="177"/>
      <c r="M572" s="177"/>
      <c r="N572" s="177"/>
      <c r="O572" s="177"/>
      <c r="P572" s="177"/>
      <c r="Q572" s="177"/>
      <c r="R572" s="177"/>
      <c r="S572" s="177"/>
      <c r="T572" s="177"/>
      <c r="U572" s="177"/>
      <c r="V572" s="177"/>
      <c r="W572" s="177"/>
      <c r="X572" s="177"/>
      <c r="Y572" s="177"/>
      <c r="Z572" s="177"/>
    </row>
    <row r="573" spans="1:26" ht="10.5" customHeight="1" x14ac:dyDescent="0.2">
      <c r="A573" s="177"/>
      <c r="B573" s="177"/>
      <c r="C573" s="177"/>
      <c r="D573" s="177"/>
      <c r="E573" s="177"/>
      <c r="F573" s="177"/>
      <c r="G573" s="177"/>
      <c r="H573" s="177"/>
      <c r="I573" s="177"/>
      <c r="J573" s="177"/>
      <c r="K573" s="177"/>
      <c r="L573" s="177"/>
      <c r="M573" s="177"/>
      <c r="N573" s="177"/>
      <c r="O573" s="177"/>
      <c r="P573" s="177"/>
      <c r="Q573" s="177"/>
      <c r="R573" s="177"/>
      <c r="S573" s="177"/>
      <c r="T573" s="177"/>
      <c r="U573" s="177"/>
      <c r="V573" s="177"/>
      <c r="W573" s="177"/>
      <c r="X573" s="177"/>
      <c r="Y573" s="177"/>
      <c r="Z573" s="177"/>
    </row>
    <row r="574" spans="1:26" ht="10.5" customHeight="1" x14ac:dyDescent="0.2">
      <c r="A574" s="177"/>
      <c r="B574" s="177"/>
      <c r="C574" s="177"/>
      <c r="D574" s="177"/>
      <c r="E574" s="177"/>
      <c r="F574" s="177"/>
      <c r="G574" s="177"/>
      <c r="H574" s="177"/>
      <c r="I574" s="177"/>
      <c r="J574" s="177"/>
      <c r="K574" s="177"/>
      <c r="L574" s="177"/>
      <c r="M574" s="177"/>
      <c r="N574" s="177"/>
      <c r="O574" s="177"/>
      <c r="P574" s="177"/>
      <c r="Q574" s="177"/>
      <c r="R574" s="177"/>
      <c r="S574" s="177"/>
      <c r="T574" s="177"/>
      <c r="U574" s="177"/>
      <c r="V574" s="177"/>
      <c r="W574" s="177"/>
      <c r="X574" s="177"/>
      <c r="Y574" s="177"/>
      <c r="Z574" s="177"/>
    </row>
    <row r="575" spans="1:26" ht="10.5" customHeight="1" x14ac:dyDescent="0.2">
      <c r="A575" s="177"/>
      <c r="B575" s="177"/>
      <c r="C575" s="177"/>
      <c r="D575" s="177"/>
      <c r="E575" s="177"/>
      <c r="F575" s="177"/>
      <c r="G575" s="177"/>
      <c r="H575" s="177"/>
      <c r="I575" s="177"/>
      <c r="J575" s="177"/>
      <c r="K575" s="177"/>
      <c r="L575" s="177"/>
      <c r="M575" s="177"/>
      <c r="N575" s="177"/>
      <c r="O575" s="177"/>
      <c r="P575" s="177"/>
      <c r="Q575" s="177"/>
      <c r="R575" s="177"/>
      <c r="S575" s="177"/>
      <c r="T575" s="177"/>
      <c r="U575" s="177"/>
      <c r="V575" s="177"/>
      <c r="W575" s="177"/>
      <c r="X575" s="177"/>
      <c r="Y575" s="177"/>
      <c r="Z575" s="177"/>
    </row>
    <row r="576" spans="1:26" ht="10.5" customHeight="1" x14ac:dyDescent="0.2">
      <c r="A576" s="177"/>
      <c r="B576" s="177"/>
      <c r="C576" s="177"/>
      <c r="D576" s="177"/>
      <c r="E576" s="177"/>
      <c r="F576" s="177"/>
      <c r="G576" s="177"/>
      <c r="H576" s="177"/>
      <c r="I576" s="177"/>
      <c r="J576" s="177"/>
      <c r="K576" s="177"/>
      <c r="L576" s="177"/>
      <c r="M576" s="177"/>
      <c r="N576" s="177"/>
      <c r="O576" s="177"/>
      <c r="P576" s="177"/>
      <c r="Q576" s="177"/>
      <c r="R576" s="177"/>
      <c r="S576" s="177"/>
      <c r="T576" s="177"/>
      <c r="U576" s="177"/>
      <c r="V576" s="177"/>
      <c r="W576" s="177"/>
      <c r="X576" s="177"/>
      <c r="Y576" s="177"/>
      <c r="Z576" s="177"/>
    </row>
    <row r="577" spans="1:26" ht="10.5" customHeight="1" x14ac:dyDescent="0.2">
      <c r="A577" s="177"/>
      <c r="B577" s="177"/>
      <c r="C577" s="177"/>
      <c r="D577" s="177"/>
      <c r="E577" s="177"/>
      <c r="F577" s="177"/>
      <c r="G577" s="177"/>
      <c r="H577" s="177"/>
      <c r="I577" s="177"/>
      <c r="J577" s="177"/>
      <c r="K577" s="177"/>
      <c r="L577" s="177"/>
      <c r="M577" s="177"/>
      <c r="N577" s="177"/>
      <c r="O577" s="177"/>
      <c r="P577" s="177"/>
      <c r="Q577" s="177"/>
      <c r="R577" s="177"/>
      <c r="S577" s="177"/>
      <c r="T577" s="177"/>
      <c r="U577" s="177"/>
      <c r="V577" s="177"/>
      <c r="W577" s="177"/>
      <c r="X577" s="177"/>
      <c r="Y577" s="177"/>
      <c r="Z577" s="177"/>
    </row>
    <row r="578" spans="1:26" ht="10.5" customHeight="1" x14ac:dyDescent="0.2">
      <c r="A578" s="177"/>
      <c r="B578" s="177"/>
      <c r="C578" s="177"/>
      <c r="D578" s="177"/>
      <c r="E578" s="177"/>
      <c r="F578" s="177"/>
      <c r="G578" s="177"/>
      <c r="H578" s="177"/>
      <c r="I578" s="177"/>
      <c r="J578" s="177"/>
      <c r="K578" s="177"/>
      <c r="L578" s="177"/>
      <c r="M578" s="177"/>
      <c r="N578" s="177"/>
      <c r="O578" s="177"/>
      <c r="P578" s="177"/>
      <c r="Q578" s="177"/>
      <c r="R578" s="177"/>
      <c r="S578" s="177"/>
      <c r="T578" s="177"/>
      <c r="U578" s="177"/>
      <c r="V578" s="177"/>
      <c r="W578" s="177"/>
      <c r="X578" s="177"/>
      <c r="Y578" s="177"/>
      <c r="Z578" s="177"/>
    </row>
    <row r="579" spans="1:26" ht="10.5" customHeight="1" x14ac:dyDescent="0.2">
      <c r="A579" s="177"/>
      <c r="B579" s="177"/>
      <c r="C579" s="177"/>
      <c r="D579" s="177"/>
      <c r="E579" s="177"/>
      <c r="F579" s="177"/>
      <c r="G579" s="177"/>
      <c r="H579" s="177"/>
      <c r="I579" s="177"/>
      <c r="J579" s="177"/>
      <c r="K579" s="177"/>
      <c r="L579" s="177"/>
      <c r="M579" s="177"/>
      <c r="N579" s="177"/>
      <c r="O579" s="177"/>
      <c r="P579" s="177"/>
      <c r="Q579" s="177"/>
      <c r="R579" s="177"/>
      <c r="S579" s="177"/>
      <c r="T579" s="177"/>
      <c r="U579" s="177"/>
      <c r="V579" s="177"/>
      <c r="W579" s="177"/>
      <c r="X579" s="177"/>
      <c r="Y579" s="177"/>
      <c r="Z579" s="177"/>
    </row>
    <row r="580" spans="1:26" ht="10.5" customHeight="1" x14ac:dyDescent="0.2">
      <c r="A580" s="177"/>
      <c r="B580" s="177"/>
      <c r="C580" s="177"/>
      <c r="D580" s="177"/>
      <c r="E580" s="177"/>
      <c r="F580" s="177"/>
      <c r="G580" s="177"/>
      <c r="H580" s="177"/>
      <c r="I580" s="177"/>
      <c r="J580" s="177"/>
      <c r="K580" s="177"/>
      <c r="L580" s="177"/>
      <c r="M580" s="177"/>
      <c r="N580" s="177"/>
      <c r="O580" s="177"/>
      <c r="P580" s="177"/>
      <c r="Q580" s="177"/>
      <c r="R580" s="177"/>
      <c r="S580" s="177"/>
      <c r="T580" s="177"/>
      <c r="U580" s="177"/>
      <c r="V580" s="177"/>
      <c r="W580" s="177"/>
      <c r="X580" s="177"/>
      <c r="Y580" s="177"/>
      <c r="Z580" s="177"/>
    </row>
    <row r="581" spans="1:26" ht="10.5" customHeight="1" x14ac:dyDescent="0.2">
      <c r="A581" s="177"/>
      <c r="B581" s="177"/>
      <c r="C581" s="177"/>
      <c r="D581" s="177"/>
      <c r="E581" s="177"/>
      <c r="F581" s="177"/>
      <c r="G581" s="177"/>
      <c r="H581" s="177"/>
      <c r="I581" s="177"/>
      <c r="J581" s="177"/>
      <c r="K581" s="177"/>
      <c r="L581" s="177"/>
      <c r="M581" s="177"/>
      <c r="N581" s="177"/>
      <c r="O581" s="177"/>
      <c r="P581" s="177"/>
      <c r="Q581" s="177"/>
      <c r="R581" s="177"/>
      <c r="S581" s="177"/>
      <c r="T581" s="177"/>
      <c r="U581" s="177"/>
      <c r="V581" s="177"/>
      <c r="W581" s="177"/>
      <c r="X581" s="177"/>
      <c r="Y581" s="177"/>
      <c r="Z581" s="177"/>
    </row>
    <row r="582" spans="1:26" ht="10.5" customHeight="1" x14ac:dyDescent="0.2">
      <c r="A582" s="177"/>
      <c r="B582" s="177"/>
      <c r="C582" s="177"/>
      <c r="D582" s="177"/>
      <c r="E582" s="177"/>
      <c r="F582" s="177"/>
      <c r="G582" s="177"/>
      <c r="H582" s="177"/>
      <c r="I582" s="177"/>
      <c r="J582" s="177"/>
      <c r="K582" s="177"/>
      <c r="L582" s="177"/>
      <c r="M582" s="177"/>
      <c r="N582" s="177"/>
      <c r="O582" s="177"/>
      <c r="P582" s="177"/>
      <c r="Q582" s="177"/>
      <c r="R582" s="177"/>
      <c r="S582" s="177"/>
      <c r="T582" s="177"/>
      <c r="U582" s="177"/>
      <c r="V582" s="177"/>
      <c r="W582" s="177"/>
      <c r="X582" s="177"/>
      <c r="Y582" s="177"/>
      <c r="Z582" s="177"/>
    </row>
    <row r="583" spans="1:26" ht="10.5" customHeight="1" x14ac:dyDescent="0.2">
      <c r="A583" s="177"/>
      <c r="B583" s="177"/>
      <c r="C583" s="177"/>
      <c r="D583" s="177"/>
      <c r="E583" s="177"/>
      <c r="F583" s="177"/>
      <c r="G583" s="177"/>
      <c r="H583" s="177"/>
      <c r="I583" s="177"/>
      <c r="J583" s="177"/>
      <c r="K583" s="177"/>
      <c r="L583" s="177"/>
      <c r="M583" s="177"/>
      <c r="N583" s="177"/>
      <c r="O583" s="177"/>
      <c r="P583" s="177"/>
      <c r="Q583" s="177"/>
      <c r="R583" s="177"/>
      <c r="S583" s="177"/>
      <c r="T583" s="177"/>
      <c r="U583" s="177"/>
      <c r="V583" s="177"/>
      <c r="W583" s="177"/>
      <c r="X583" s="177"/>
      <c r="Y583" s="177"/>
      <c r="Z583" s="177"/>
    </row>
    <row r="584" spans="1:26" ht="10.5" customHeight="1" x14ac:dyDescent="0.2">
      <c r="A584" s="177"/>
      <c r="B584" s="177"/>
      <c r="C584" s="177"/>
      <c r="D584" s="177"/>
      <c r="E584" s="177"/>
      <c r="F584" s="177"/>
      <c r="G584" s="177"/>
      <c r="H584" s="177"/>
      <c r="I584" s="177"/>
      <c r="J584" s="177"/>
      <c r="K584" s="177"/>
      <c r="L584" s="177"/>
      <c r="M584" s="177"/>
      <c r="N584" s="177"/>
      <c r="O584" s="177"/>
      <c r="P584" s="177"/>
      <c r="Q584" s="177"/>
      <c r="R584" s="177"/>
      <c r="S584" s="177"/>
      <c r="T584" s="177"/>
      <c r="U584" s="177"/>
      <c r="V584" s="177"/>
      <c r="W584" s="177"/>
      <c r="X584" s="177"/>
      <c r="Y584" s="177"/>
      <c r="Z584" s="177"/>
    </row>
    <row r="585" spans="1:26" ht="10.5" customHeight="1" x14ac:dyDescent="0.2">
      <c r="A585" s="177"/>
      <c r="B585" s="177"/>
      <c r="C585" s="177"/>
      <c r="D585" s="177"/>
      <c r="E585" s="177"/>
      <c r="F585" s="177"/>
      <c r="G585" s="177"/>
      <c r="H585" s="177"/>
      <c r="I585" s="177"/>
      <c r="J585" s="177"/>
      <c r="K585" s="177"/>
      <c r="L585" s="177"/>
      <c r="M585" s="177"/>
      <c r="N585" s="177"/>
      <c r="O585" s="177"/>
      <c r="P585" s="177"/>
      <c r="Q585" s="177"/>
      <c r="R585" s="177"/>
      <c r="S585" s="177"/>
      <c r="T585" s="177"/>
      <c r="U585" s="177"/>
      <c r="V585" s="177"/>
      <c r="W585" s="177"/>
      <c r="X585" s="177"/>
      <c r="Y585" s="177"/>
      <c r="Z585" s="177"/>
    </row>
    <row r="586" spans="1:26" ht="10.5" customHeight="1" x14ac:dyDescent="0.2">
      <c r="A586" s="177"/>
      <c r="B586" s="177"/>
      <c r="C586" s="177"/>
      <c r="D586" s="177"/>
      <c r="E586" s="177"/>
      <c r="F586" s="177"/>
      <c r="G586" s="177"/>
      <c r="H586" s="177"/>
      <c r="I586" s="177"/>
      <c r="J586" s="177"/>
      <c r="K586" s="177"/>
      <c r="L586" s="177"/>
      <c r="M586" s="177"/>
      <c r="N586" s="177"/>
      <c r="O586" s="177"/>
      <c r="P586" s="177"/>
      <c r="Q586" s="177"/>
      <c r="R586" s="177"/>
      <c r="S586" s="177"/>
      <c r="T586" s="177"/>
      <c r="U586" s="177"/>
      <c r="V586" s="177"/>
      <c r="W586" s="177"/>
      <c r="X586" s="177"/>
      <c r="Y586" s="177"/>
      <c r="Z586" s="177"/>
    </row>
    <row r="587" spans="1:26" ht="10.5" customHeight="1" x14ac:dyDescent="0.2">
      <c r="A587" s="177"/>
      <c r="B587" s="177"/>
      <c r="C587" s="177"/>
      <c r="D587" s="177"/>
      <c r="E587" s="177"/>
      <c r="F587" s="177"/>
      <c r="G587" s="177"/>
      <c r="H587" s="177"/>
      <c r="I587" s="177"/>
      <c r="J587" s="177"/>
      <c r="K587" s="177"/>
      <c r="L587" s="177"/>
      <c r="M587" s="177"/>
      <c r="N587" s="177"/>
      <c r="O587" s="177"/>
      <c r="P587" s="177"/>
      <c r="Q587" s="177"/>
      <c r="R587" s="177"/>
      <c r="S587" s="177"/>
      <c r="T587" s="177"/>
      <c r="U587" s="177"/>
      <c r="V587" s="177"/>
      <c r="W587" s="177"/>
      <c r="X587" s="177"/>
      <c r="Y587" s="177"/>
      <c r="Z587" s="177"/>
    </row>
    <row r="588" spans="1:26" ht="10.5" customHeight="1" x14ac:dyDescent="0.2">
      <c r="A588" s="177"/>
      <c r="B588" s="177"/>
      <c r="C588" s="177"/>
      <c r="D588" s="177"/>
      <c r="E588" s="177"/>
      <c r="F588" s="177"/>
      <c r="G588" s="177"/>
      <c r="H588" s="177"/>
      <c r="I588" s="177"/>
      <c r="J588" s="177"/>
      <c r="K588" s="177"/>
      <c r="L588" s="177"/>
      <c r="M588" s="177"/>
      <c r="N588" s="177"/>
      <c r="O588" s="177"/>
      <c r="P588" s="177"/>
      <c r="Q588" s="177"/>
      <c r="R588" s="177"/>
      <c r="S588" s="177"/>
      <c r="T588" s="177"/>
      <c r="U588" s="177"/>
      <c r="V588" s="177"/>
      <c r="W588" s="177"/>
      <c r="X588" s="177"/>
      <c r="Y588" s="177"/>
      <c r="Z588" s="177"/>
    </row>
    <row r="589" spans="1:26" ht="10.5" customHeight="1" x14ac:dyDescent="0.2">
      <c r="A589" s="177"/>
      <c r="B589" s="177"/>
      <c r="C589" s="177"/>
      <c r="D589" s="177"/>
      <c r="E589" s="177"/>
      <c r="F589" s="177"/>
      <c r="G589" s="177"/>
      <c r="H589" s="177"/>
      <c r="I589" s="177"/>
      <c r="J589" s="177"/>
      <c r="K589" s="177"/>
      <c r="L589" s="177"/>
      <c r="M589" s="177"/>
      <c r="N589" s="177"/>
      <c r="O589" s="177"/>
      <c r="P589" s="177"/>
      <c r="Q589" s="177"/>
      <c r="R589" s="177"/>
      <c r="S589" s="177"/>
      <c r="T589" s="177"/>
      <c r="U589" s="177"/>
      <c r="V589" s="177"/>
      <c r="W589" s="177"/>
      <c r="X589" s="177"/>
      <c r="Y589" s="177"/>
      <c r="Z589" s="177"/>
    </row>
    <row r="590" spans="1:26" ht="10.5" customHeight="1" x14ac:dyDescent="0.2">
      <c r="A590" s="177"/>
      <c r="B590" s="177"/>
      <c r="C590" s="177"/>
      <c r="D590" s="177"/>
      <c r="E590" s="177"/>
      <c r="F590" s="177"/>
      <c r="G590" s="177"/>
      <c r="H590" s="177"/>
      <c r="I590" s="177"/>
      <c r="J590" s="177"/>
      <c r="K590" s="177"/>
      <c r="L590" s="177"/>
      <c r="M590" s="177"/>
      <c r="N590" s="177"/>
      <c r="O590" s="177"/>
      <c r="P590" s="177"/>
      <c r="Q590" s="177"/>
      <c r="R590" s="177"/>
      <c r="S590" s="177"/>
      <c r="T590" s="177"/>
      <c r="U590" s="177"/>
      <c r="V590" s="177"/>
      <c r="W590" s="177"/>
      <c r="X590" s="177"/>
      <c r="Y590" s="177"/>
      <c r="Z590" s="177"/>
    </row>
    <row r="591" spans="1:26" ht="10.5" customHeight="1" x14ac:dyDescent="0.2">
      <c r="A591" s="177"/>
      <c r="B591" s="177"/>
      <c r="C591" s="177"/>
      <c r="D591" s="177"/>
      <c r="E591" s="177"/>
      <c r="F591" s="177"/>
      <c r="G591" s="177"/>
      <c r="H591" s="177"/>
      <c r="I591" s="177"/>
      <c r="J591" s="177"/>
      <c r="K591" s="177"/>
      <c r="L591" s="177"/>
      <c r="M591" s="177"/>
      <c r="N591" s="177"/>
      <c r="O591" s="177"/>
      <c r="P591" s="177"/>
      <c r="Q591" s="177"/>
      <c r="R591" s="177"/>
      <c r="S591" s="177"/>
      <c r="T591" s="177"/>
      <c r="U591" s="177"/>
      <c r="V591" s="177"/>
      <c r="W591" s="177"/>
      <c r="X591" s="177"/>
      <c r="Y591" s="177"/>
      <c r="Z591" s="177"/>
    </row>
    <row r="592" spans="1:26" ht="10.5" customHeight="1" x14ac:dyDescent="0.2">
      <c r="A592" s="177"/>
      <c r="B592" s="177"/>
      <c r="C592" s="177"/>
      <c r="D592" s="177"/>
      <c r="E592" s="177"/>
      <c r="F592" s="177"/>
      <c r="G592" s="177"/>
      <c r="H592" s="177"/>
      <c r="I592" s="177"/>
      <c r="J592" s="177"/>
      <c r="K592" s="177"/>
      <c r="L592" s="177"/>
      <c r="M592" s="177"/>
      <c r="N592" s="177"/>
      <c r="O592" s="177"/>
      <c r="P592" s="177"/>
      <c r="Q592" s="177"/>
      <c r="R592" s="177"/>
      <c r="S592" s="177"/>
      <c r="T592" s="177"/>
      <c r="U592" s="177"/>
      <c r="V592" s="177"/>
      <c r="W592" s="177"/>
      <c r="X592" s="177"/>
      <c r="Y592" s="177"/>
      <c r="Z592" s="177"/>
    </row>
    <row r="593" spans="1:26" ht="10.5" customHeight="1" x14ac:dyDescent="0.2">
      <c r="A593" s="177"/>
      <c r="B593" s="177"/>
      <c r="C593" s="177"/>
      <c r="D593" s="177"/>
      <c r="E593" s="177"/>
      <c r="F593" s="177"/>
      <c r="G593" s="177"/>
      <c r="H593" s="177"/>
      <c r="I593" s="177"/>
      <c r="J593" s="177"/>
      <c r="K593" s="177"/>
      <c r="L593" s="177"/>
      <c r="M593" s="177"/>
      <c r="N593" s="177"/>
      <c r="O593" s="177"/>
      <c r="P593" s="177"/>
      <c r="Q593" s="177"/>
      <c r="R593" s="177"/>
      <c r="S593" s="177"/>
      <c r="T593" s="177"/>
      <c r="U593" s="177"/>
      <c r="V593" s="177"/>
      <c r="W593" s="177"/>
      <c r="X593" s="177"/>
      <c r="Y593" s="177"/>
      <c r="Z593" s="177"/>
    </row>
    <row r="594" spans="1:26" ht="10.5" customHeight="1" x14ac:dyDescent="0.2">
      <c r="A594" s="177"/>
      <c r="B594" s="177"/>
      <c r="C594" s="177"/>
      <c r="D594" s="177"/>
      <c r="E594" s="177"/>
      <c r="F594" s="177"/>
      <c r="G594" s="177"/>
      <c r="H594" s="177"/>
      <c r="I594" s="177"/>
      <c r="J594" s="177"/>
      <c r="K594" s="177"/>
      <c r="L594" s="177"/>
      <c r="M594" s="177"/>
      <c r="N594" s="177"/>
      <c r="O594" s="177"/>
      <c r="P594" s="177"/>
      <c r="Q594" s="177"/>
      <c r="R594" s="177"/>
      <c r="S594" s="177"/>
      <c r="T594" s="177"/>
      <c r="U594" s="177"/>
      <c r="V594" s="177"/>
      <c r="W594" s="177"/>
      <c r="X594" s="177"/>
      <c r="Y594" s="177"/>
      <c r="Z594" s="177"/>
    </row>
    <row r="595" spans="1:26" ht="10.5" customHeight="1" x14ac:dyDescent="0.2">
      <c r="A595" s="177"/>
      <c r="B595" s="177"/>
      <c r="C595" s="177"/>
      <c r="D595" s="177"/>
      <c r="E595" s="177"/>
      <c r="F595" s="177"/>
      <c r="G595" s="177"/>
      <c r="H595" s="177"/>
      <c r="I595" s="177"/>
      <c r="J595" s="177"/>
      <c r="K595" s="177"/>
      <c r="L595" s="177"/>
      <c r="M595" s="177"/>
      <c r="N595" s="177"/>
      <c r="O595" s="177"/>
      <c r="P595" s="177"/>
      <c r="Q595" s="177"/>
      <c r="R595" s="177"/>
      <c r="S595" s="177"/>
      <c r="T595" s="177"/>
      <c r="U595" s="177"/>
      <c r="V595" s="177"/>
      <c r="W595" s="177"/>
      <c r="X595" s="177"/>
      <c r="Y595" s="177"/>
      <c r="Z595" s="177"/>
    </row>
    <row r="596" spans="1:26" ht="10.5" customHeight="1" x14ac:dyDescent="0.2">
      <c r="A596" s="177"/>
      <c r="B596" s="177"/>
      <c r="C596" s="177"/>
      <c r="D596" s="177"/>
      <c r="E596" s="177"/>
      <c r="F596" s="177"/>
      <c r="G596" s="177"/>
      <c r="H596" s="177"/>
      <c r="I596" s="177"/>
      <c r="J596" s="177"/>
      <c r="K596" s="177"/>
      <c r="L596" s="177"/>
      <c r="M596" s="177"/>
      <c r="N596" s="177"/>
      <c r="O596" s="177"/>
      <c r="P596" s="177"/>
      <c r="Q596" s="177"/>
      <c r="R596" s="177"/>
      <c r="S596" s="177"/>
      <c r="T596" s="177"/>
      <c r="U596" s="177"/>
      <c r="V596" s="177"/>
      <c r="W596" s="177"/>
      <c r="X596" s="177"/>
      <c r="Y596" s="177"/>
      <c r="Z596" s="177"/>
    </row>
    <row r="597" spans="1:26" ht="10.5" customHeight="1" x14ac:dyDescent="0.2">
      <c r="A597" s="177"/>
      <c r="B597" s="177"/>
      <c r="C597" s="177"/>
      <c r="D597" s="177"/>
      <c r="E597" s="177"/>
      <c r="F597" s="177"/>
      <c r="G597" s="177"/>
      <c r="H597" s="177"/>
      <c r="I597" s="177"/>
      <c r="J597" s="177"/>
      <c r="K597" s="177"/>
      <c r="L597" s="177"/>
      <c r="M597" s="177"/>
      <c r="N597" s="177"/>
      <c r="O597" s="177"/>
      <c r="P597" s="177"/>
      <c r="Q597" s="177"/>
      <c r="R597" s="177"/>
      <c r="S597" s="177"/>
      <c r="T597" s="177"/>
      <c r="U597" s="177"/>
      <c r="V597" s="177"/>
      <c r="W597" s="177"/>
      <c r="X597" s="177"/>
      <c r="Y597" s="177"/>
      <c r="Z597" s="177"/>
    </row>
    <row r="598" spans="1:26" ht="10.5" customHeight="1" x14ac:dyDescent="0.2">
      <c r="A598" s="177"/>
      <c r="B598" s="177"/>
      <c r="C598" s="177"/>
      <c r="D598" s="177"/>
      <c r="E598" s="177"/>
      <c r="F598" s="177"/>
      <c r="G598" s="177"/>
      <c r="H598" s="177"/>
      <c r="I598" s="177"/>
      <c r="J598" s="177"/>
      <c r="K598" s="177"/>
      <c r="L598" s="177"/>
      <c r="M598" s="177"/>
      <c r="N598" s="177"/>
      <c r="O598" s="177"/>
      <c r="P598" s="177"/>
      <c r="Q598" s="177"/>
      <c r="R598" s="177"/>
      <c r="S598" s="177"/>
      <c r="T598" s="177"/>
      <c r="U598" s="177"/>
      <c r="V598" s="177"/>
      <c r="W598" s="177"/>
      <c r="X598" s="177"/>
      <c r="Y598" s="177"/>
      <c r="Z598" s="177"/>
    </row>
    <row r="599" spans="1:26" ht="10.5" customHeight="1" x14ac:dyDescent="0.2">
      <c r="A599" s="177"/>
      <c r="B599" s="177"/>
      <c r="C599" s="177"/>
      <c r="D599" s="177"/>
      <c r="E599" s="177"/>
      <c r="F599" s="177"/>
      <c r="G599" s="177"/>
      <c r="H599" s="177"/>
      <c r="I599" s="177"/>
      <c r="J599" s="177"/>
      <c r="K599" s="177"/>
      <c r="L599" s="177"/>
      <c r="M599" s="177"/>
      <c r="N599" s="177"/>
      <c r="O599" s="177"/>
      <c r="P599" s="177"/>
      <c r="Q599" s="177"/>
      <c r="R599" s="177"/>
      <c r="S599" s="177"/>
      <c r="T599" s="177"/>
      <c r="U599" s="177"/>
      <c r="V599" s="177"/>
      <c r="W599" s="177"/>
      <c r="X599" s="177"/>
      <c r="Y599" s="177"/>
      <c r="Z599" s="177"/>
    </row>
    <row r="600" spans="1:26" ht="10.5" customHeight="1" x14ac:dyDescent="0.2">
      <c r="A600" s="177"/>
      <c r="B600" s="177"/>
      <c r="C600" s="177"/>
      <c r="D600" s="177"/>
      <c r="E600" s="177"/>
      <c r="F600" s="177"/>
      <c r="G600" s="177"/>
      <c r="H600" s="177"/>
      <c r="I600" s="177"/>
      <c r="J600" s="177"/>
      <c r="K600" s="177"/>
      <c r="L600" s="177"/>
      <c r="M600" s="177"/>
      <c r="N600" s="177"/>
      <c r="O600" s="177"/>
      <c r="P600" s="177"/>
      <c r="Q600" s="177"/>
      <c r="R600" s="177"/>
      <c r="S600" s="177"/>
      <c r="T600" s="177"/>
      <c r="U600" s="177"/>
      <c r="V600" s="177"/>
      <c r="W600" s="177"/>
      <c r="X600" s="177"/>
      <c r="Y600" s="177"/>
      <c r="Z600" s="177"/>
    </row>
    <row r="601" spans="1:26" ht="10.5" customHeight="1" x14ac:dyDescent="0.2">
      <c r="A601" s="177"/>
      <c r="B601" s="177"/>
      <c r="C601" s="177"/>
      <c r="D601" s="177"/>
      <c r="E601" s="177"/>
      <c r="F601" s="177"/>
      <c r="G601" s="177"/>
      <c r="H601" s="177"/>
      <c r="I601" s="177"/>
      <c r="J601" s="177"/>
      <c r="K601" s="177"/>
      <c r="L601" s="177"/>
      <c r="M601" s="177"/>
      <c r="N601" s="177"/>
      <c r="O601" s="177"/>
      <c r="P601" s="177"/>
      <c r="Q601" s="177"/>
      <c r="R601" s="177"/>
      <c r="S601" s="177"/>
      <c r="T601" s="177"/>
      <c r="U601" s="177"/>
      <c r="V601" s="177"/>
      <c r="W601" s="177"/>
      <c r="X601" s="177"/>
      <c r="Y601" s="177"/>
      <c r="Z601" s="177"/>
    </row>
    <row r="602" spans="1:26" ht="10.5" customHeight="1" x14ac:dyDescent="0.2">
      <c r="A602" s="177"/>
      <c r="B602" s="177"/>
      <c r="C602" s="177"/>
      <c r="D602" s="177"/>
      <c r="E602" s="177"/>
      <c r="F602" s="177"/>
      <c r="G602" s="177"/>
      <c r="H602" s="177"/>
      <c r="I602" s="177"/>
      <c r="J602" s="177"/>
      <c r="K602" s="177"/>
      <c r="L602" s="177"/>
      <c r="M602" s="177"/>
      <c r="N602" s="177"/>
      <c r="O602" s="177"/>
      <c r="P602" s="177"/>
      <c r="Q602" s="177"/>
      <c r="R602" s="177"/>
      <c r="S602" s="177"/>
      <c r="T602" s="177"/>
      <c r="U602" s="177"/>
      <c r="V602" s="177"/>
      <c r="W602" s="177"/>
      <c r="X602" s="177"/>
      <c r="Y602" s="177"/>
      <c r="Z602" s="177"/>
    </row>
    <row r="603" spans="1:26" ht="10.5" customHeight="1" x14ac:dyDescent="0.2">
      <c r="A603" s="177"/>
      <c r="B603" s="177"/>
      <c r="C603" s="177"/>
      <c r="D603" s="177"/>
      <c r="E603" s="177"/>
      <c r="F603" s="177"/>
      <c r="G603" s="177"/>
      <c r="H603" s="177"/>
      <c r="I603" s="177"/>
      <c r="J603" s="177"/>
      <c r="K603" s="177"/>
      <c r="L603" s="177"/>
      <c r="M603" s="177"/>
      <c r="N603" s="177"/>
      <c r="O603" s="177"/>
      <c r="P603" s="177"/>
      <c r="Q603" s="177"/>
      <c r="R603" s="177"/>
      <c r="S603" s="177"/>
      <c r="T603" s="177"/>
      <c r="U603" s="177"/>
      <c r="V603" s="177"/>
      <c r="W603" s="177"/>
      <c r="X603" s="177"/>
      <c r="Y603" s="177"/>
      <c r="Z603" s="177"/>
    </row>
    <row r="604" spans="1:26" ht="10.5" customHeight="1" x14ac:dyDescent="0.2">
      <c r="A604" s="177"/>
      <c r="B604" s="177"/>
      <c r="C604" s="177"/>
      <c r="D604" s="177"/>
      <c r="E604" s="177"/>
      <c r="F604" s="177"/>
      <c r="G604" s="177"/>
      <c r="H604" s="177"/>
      <c r="I604" s="177"/>
      <c r="J604" s="177"/>
      <c r="K604" s="177"/>
      <c r="L604" s="177"/>
      <c r="M604" s="177"/>
      <c r="N604" s="177"/>
      <c r="O604" s="177"/>
      <c r="P604" s="177"/>
      <c r="Q604" s="177"/>
      <c r="R604" s="177"/>
      <c r="S604" s="177"/>
      <c r="T604" s="177"/>
      <c r="U604" s="177"/>
      <c r="V604" s="177"/>
      <c r="W604" s="177"/>
      <c r="X604" s="177"/>
      <c r="Y604" s="177"/>
      <c r="Z604" s="177"/>
    </row>
    <row r="605" spans="1:26" ht="10.5" customHeight="1" x14ac:dyDescent="0.2">
      <c r="A605" s="177"/>
      <c r="B605" s="177"/>
      <c r="C605" s="177"/>
      <c r="D605" s="177"/>
      <c r="E605" s="177"/>
      <c r="F605" s="177"/>
      <c r="G605" s="177"/>
      <c r="H605" s="177"/>
      <c r="I605" s="177"/>
      <c r="J605" s="177"/>
      <c r="K605" s="177"/>
      <c r="L605" s="177"/>
      <c r="M605" s="177"/>
      <c r="N605" s="177"/>
      <c r="O605" s="177"/>
      <c r="P605" s="177"/>
      <c r="Q605" s="177"/>
      <c r="R605" s="177"/>
      <c r="S605" s="177"/>
      <c r="T605" s="177"/>
      <c r="U605" s="177"/>
      <c r="V605" s="177"/>
      <c r="W605" s="177"/>
      <c r="X605" s="177"/>
      <c r="Y605" s="177"/>
      <c r="Z605" s="177"/>
    </row>
    <row r="606" spans="1:26" ht="10.5" customHeight="1" x14ac:dyDescent="0.2">
      <c r="A606" s="177"/>
      <c r="B606" s="177"/>
      <c r="C606" s="177"/>
      <c r="D606" s="177"/>
      <c r="E606" s="177"/>
      <c r="F606" s="177"/>
      <c r="G606" s="177"/>
      <c r="H606" s="177"/>
      <c r="I606" s="177"/>
      <c r="J606" s="177"/>
      <c r="K606" s="177"/>
      <c r="L606" s="177"/>
      <c r="M606" s="177"/>
      <c r="N606" s="177"/>
      <c r="O606" s="177"/>
      <c r="P606" s="177"/>
      <c r="Q606" s="177"/>
      <c r="R606" s="177"/>
      <c r="S606" s="177"/>
      <c r="T606" s="177"/>
      <c r="U606" s="177"/>
      <c r="V606" s="177"/>
      <c r="W606" s="177"/>
      <c r="X606" s="177"/>
      <c r="Y606" s="177"/>
      <c r="Z606" s="177"/>
    </row>
    <row r="607" spans="1:26" ht="10.5" customHeight="1" x14ac:dyDescent="0.2">
      <c r="A607" s="177"/>
      <c r="B607" s="177"/>
      <c r="C607" s="177"/>
      <c r="D607" s="177"/>
      <c r="E607" s="177"/>
      <c r="F607" s="177"/>
      <c r="G607" s="177"/>
      <c r="H607" s="177"/>
      <c r="I607" s="177"/>
      <c r="J607" s="177"/>
      <c r="K607" s="177"/>
      <c r="L607" s="177"/>
      <c r="M607" s="177"/>
      <c r="N607" s="177"/>
      <c r="O607" s="177"/>
      <c r="P607" s="177"/>
      <c r="Q607" s="177"/>
      <c r="R607" s="177"/>
      <c r="S607" s="177"/>
      <c r="T607" s="177"/>
      <c r="U607" s="177"/>
      <c r="V607" s="177"/>
      <c r="W607" s="177"/>
      <c r="X607" s="177"/>
      <c r="Y607" s="177"/>
      <c r="Z607" s="177"/>
    </row>
    <row r="608" spans="1:26" ht="10.5" customHeight="1" x14ac:dyDescent="0.2">
      <c r="A608" s="177"/>
      <c r="B608" s="177"/>
      <c r="C608" s="177"/>
      <c r="D608" s="177"/>
      <c r="E608" s="177"/>
      <c r="F608" s="177"/>
      <c r="G608" s="177"/>
      <c r="H608" s="177"/>
      <c r="I608" s="177"/>
      <c r="J608" s="177"/>
      <c r="K608" s="177"/>
      <c r="L608" s="177"/>
      <c r="M608" s="177"/>
      <c r="N608" s="177"/>
      <c r="O608" s="177"/>
      <c r="P608" s="177"/>
      <c r="Q608" s="177"/>
      <c r="R608" s="177"/>
      <c r="S608" s="177"/>
      <c r="T608" s="177"/>
      <c r="U608" s="177"/>
      <c r="V608" s="177"/>
      <c r="W608" s="177"/>
      <c r="X608" s="177"/>
      <c r="Y608" s="177"/>
      <c r="Z608" s="177"/>
    </row>
    <row r="609" spans="1:26" ht="10.5" customHeight="1" x14ac:dyDescent="0.2">
      <c r="A609" s="177"/>
      <c r="B609" s="177"/>
      <c r="C609" s="177"/>
      <c r="D609" s="177"/>
      <c r="E609" s="177"/>
      <c r="F609" s="177"/>
      <c r="G609" s="177"/>
      <c r="H609" s="177"/>
      <c r="I609" s="177"/>
      <c r="J609" s="177"/>
      <c r="K609" s="177"/>
      <c r="L609" s="177"/>
      <c r="M609" s="177"/>
      <c r="N609" s="177"/>
      <c r="O609" s="177"/>
      <c r="P609" s="177"/>
      <c r="Q609" s="177"/>
      <c r="R609" s="177"/>
      <c r="S609" s="177"/>
      <c r="T609" s="177"/>
      <c r="U609" s="177"/>
      <c r="V609" s="177"/>
      <c r="W609" s="177"/>
      <c r="X609" s="177"/>
      <c r="Y609" s="177"/>
      <c r="Z609" s="177"/>
    </row>
    <row r="610" spans="1:26" ht="10.5" customHeight="1" x14ac:dyDescent="0.2">
      <c r="A610" s="177"/>
      <c r="B610" s="177"/>
      <c r="C610" s="177"/>
      <c r="D610" s="177"/>
      <c r="E610" s="177"/>
      <c r="F610" s="177"/>
      <c r="G610" s="177"/>
      <c r="H610" s="177"/>
      <c r="I610" s="177"/>
      <c r="J610" s="177"/>
      <c r="K610" s="177"/>
      <c r="L610" s="177"/>
      <c r="M610" s="177"/>
      <c r="N610" s="177"/>
      <c r="O610" s="177"/>
      <c r="P610" s="177"/>
      <c r="Q610" s="177"/>
      <c r="R610" s="177"/>
      <c r="S610" s="177"/>
      <c r="T610" s="177"/>
      <c r="U610" s="177"/>
      <c r="V610" s="177"/>
      <c r="W610" s="177"/>
      <c r="X610" s="177"/>
      <c r="Y610" s="177"/>
      <c r="Z610" s="177"/>
    </row>
    <row r="611" spans="1:26" ht="10.5" customHeight="1" x14ac:dyDescent="0.2">
      <c r="A611" s="177"/>
      <c r="B611" s="177"/>
      <c r="C611" s="177"/>
      <c r="D611" s="177"/>
      <c r="E611" s="177"/>
      <c r="F611" s="177"/>
      <c r="G611" s="177"/>
      <c r="H611" s="177"/>
      <c r="I611" s="177"/>
      <c r="J611" s="177"/>
      <c r="K611" s="177"/>
      <c r="L611" s="177"/>
      <c r="M611" s="177"/>
      <c r="N611" s="177"/>
      <c r="O611" s="177"/>
      <c r="P611" s="177"/>
      <c r="Q611" s="177"/>
      <c r="R611" s="177"/>
      <c r="S611" s="177"/>
      <c r="T611" s="177"/>
      <c r="U611" s="177"/>
      <c r="V611" s="177"/>
      <c r="W611" s="177"/>
      <c r="X611" s="177"/>
      <c r="Y611" s="177"/>
      <c r="Z611" s="177"/>
    </row>
    <row r="612" spans="1:26" ht="10.5" customHeight="1" x14ac:dyDescent="0.2">
      <c r="A612" s="177"/>
      <c r="B612" s="177"/>
      <c r="C612" s="177"/>
      <c r="D612" s="177"/>
      <c r="E612" s="177"/>
      <c r="F612" s="177"/>
      <c r="G612" s="177"/>
      <c r="H612" s="177"/>
      <c r="I612" s="177"/>
      <c r="J612" s="177"/>
      <c r="K612" s="177"/>
      <c r="L612" s="177"/>
      <c r="M612" s="177"/>
      <c r="N612" s="177"/>
      <c r="O612" s="177"/>
      <c r="P612" s="177"/>
      <c r="Q612" s="177"/>
      <c r="R612" s="177"/>
      <c r="S612" s="177"/>
      <c r="T612" s="177"/>
      <c r="U612" s="177"/>
      <c r="V612" s="177"/>
      <c r="W612" s="177"/>
      <c r="X612" s="177"/>
      <c r="Y612" s="177"/>
      <c r="Z612" s="177"/>
    </row>
    <row r="613" spans="1:26" ht="10.5" customHeight="1" x14ac:dyDescent="0.2">
      <c r="A613" s="177"/>
      <c r="B613" s="177"/>
      <c r="C613" s="177"/>
      <c r="D613" s="177"/>
      <c r="E613" s="177"/>
      <c r="F613" s="177"/>
      <c r="G613" s="177"/>
      <c r="H613" s="177"/>
      <c r="I613" s="177"/>
      <c r="J613" s="177"/>
      <c r="K613" s="177"/>
      <c r="L613" s="177"/>
      <c r="M613" s="177"/>
      <c r="N613" s="177"/>
      <c r="O613" s="177"/>
      <c r="P613" s="177"/>
      <c r="Q613" s="177"/>
      <c r="R613" s="177"/>
      <c r="S613" s="177"/>
      <c r="T613" s="177"/>
      <c r="U613" s="177"/>
      <c r="V613" s="177"/>
      <c r="W613" s="177"/>
      <c r="X613" s="177"/>
      <c r="Y613" s="177"/>
      <c r="Z613" s="177"/>
    </row>
    <row r="614" spans="1:26" ht="10.5" customHeight="1" x14ac:dyDescent="0.2">
      <c r="A614" s="177"/>
      <c r="B614" s="177"/>
      <c r="C614" s="177"/>
      <c r="D614" s="177"/>
      <c r="E614" s="177"/>
      <c r="F614" s="177"/>
      <c r="G614" s="177"/>
      <c r="H614" s="177"/>
      <c r="I614" s="177"/>
      <c r="J614" s="177"/>
      <c r="K614" s="177"/>
      <c r="L614" s="177"/>
      <c r="M614" s="177"/>
      <c r="N614" s="177"/>
      <c r="O614" s="177"/>
      <c r="P614" s="177"/>
      <c r="Q614" s="177"/>
      <c r="R614" s="177"/>
      <c r="S614" s="177"/>
      <c r="T614" s="177"/>
      <c r="U614" s="177"/>
      <c r="V614" s="177"/>
      <c r="W614" s="177"/>
      <c r="X614" s="177"/>
      <c r="Y614" s="177"/>
      <c r="Z614" s="177"/>
    </row>
    <row r="615" spans="1:26" ht="10.5" customHeight="1" x14ac:dyDescent="0.2">
      <c r="A615" s="177"/>
      <c r="B615" s="177"/>
      <c r="C615" s="177"/>
      <c r="D615" s="177"/>
      <c r="E615" s="177"/>
      <c r="F615" s="177"/>
      <c r="G615" s="177"/>
      <c r="H615" s="177"/>
      <c r="I615" s="177"/>
      <c r="J615" s="177"/>
      <c r="K615" s="177"/>
      <c r="L615" s="177"/>
      <c r="M615" s="177"/>
      <c r="N615" s="177"/>
      <c r="O615" s="177"/>
      <c r="P615" s="177"/>
      <c r="Q615" s="177"/>
      <c r="R615" s="177"/>
      <c r="S615" s="177"/>
      <c r="T615" s="177"/>
      <c r="U615" s="177"/>
      <c r="V615" s="177"/>
      <c r="W615" s="177"/>
      <c r="X615" s="177"/>
      <c r="Y615" s="177"/>
      <c r="Z615" s="177"/>
    </row>
    <row r="616" spans="1:26" ht="10.5" customHeight="1" x14ac:dyDescent="0.2">
      <c r="A616" s="177"/>
      <c r="B616" s="177"/>
      <c r="C616" s="177"/>
      <c r="D616" s="177"/>
      <c r="E616" s="177"/>
      <c r="F616" s="177"/>
      <c r="G616" s="177"/>
      <c r="H616" s="177"/>
      <c r="I616" s="177"/>
      <c r="J616" s="177"/>
      <c r="K616" s="177"/>
      <c r="L616" s="177"/>
      <c r="M616" s="177"/>
      <c r="N616" s="177"/>
      <c r="O616" s="177"/>
      <c r="P616" s="177"/>
      <c r="Q616" s="177"/>
      <c r="R616" s="177"/>
      <c r="S616" s="177"/>
      <c r="T616" s="177"/>
      <c r="U616" s="177"/>
      <c r="V616" s="177"/>
      <c r="W616" s="177"/>
      <c r="X616" s="177"/>
      <c r="Y616" s="177"/>
      <c r="Z616" s="177"/>
    </row>
    <row r="617" spans="1:26" ht="10.5" customHeight="1" x14ac:dyDescent="0.2">
      <c r="A617" s="177"/>
      <c r="B617" s="177"/>
      <c r="C617" s="177"/>
      <c r="D617" s="177"/>
      <c r="E617" s="177"/>
      <c r="F617" s="177"/>
      <c r="G617" s="177"/>
      <c r="H617" s="177"/>
      <c r="I617" s="177"/>
      <c r="J617" s="177"/>
      <c r="K617" s="177"/>
      <c r="L617" s="177"/>
      <c r="M617" s="177"/>
      <c r="N617" s="177"/>
      <c r="O617" s="177"/>
      <c r="P617" s="177"/>
      <c r="Q617" s="177"/>
      <c r="R617" s="177"/>
      <c r="S617" s="177"/>
      <c r="T617" s="177"/>
      <c r="U617" s="177"/>
      <c r="V617" s="177"/>
      <c r="W617" s="177"/>
      <c r="X617" s="177"/>
      <c r="Y617" s="177"/>
      <c r="Z617" s="177"/>
    </row>
    <row r="618" spans="1:26" ht="10.5" customHeight="1" x14ac:dyDescent="0.2">
      <c r="A618" s="177"/>
      <c r="B618" s="177"/>
      <c r="C618" s="177"/>
      <c r="D618" s="177"/>
      <c r="E618" s="177"/>
      <c r="F618" s="177"/>
      <c r="G618" s="177"/>
      <c r="H618" s="177"/>
      <c r="I618" s="177"/>
      <c r="J618" s="177"/>
      <c r="K618" s="177"/>
      <c r="L618" s="177"/>
      <c r="M618" s="177"/>
      <c r="N618" s="177"/>
      <c r="O618" s="177"/>
      <c r="P618" s="177"/>
      <c r="Q618" s="177"/>
      <c r="R618" s="177"/>
      <c r="S618" s="177"/>
      <c r="T618" s="177"/>
      <c r="U618" s="177"/>
      <c r="V618" s="177"/>
      <c r="W618" s="177"/>
      <c r="X618" s="177"/>
      <c r="Y618" s="177"/>
      <c r="Z618" s="177"/>
    </row>
    <row r="619" spans="1:26" ht="10.5" customHeight="1" x14ac:dyDescent="0.2">
      <c r="A619" s="177"/>
      <c r="B619" s="177"/>
      <c r="C619" s="177"/>
      <c r="D619" s="177"/>
      <c r="E619" s="177"/>
      <c r="F619" s="177"/>
      <c r="G619" s="177"/>
      <c r="H619" s="177"/>
      <c r="I619" s="177"/>
      <c r="J619" s="177"/>
      <c r="K619" s="177"/>
      <c r="L619" s="177"/>
      <c r="M619" s="177"/>
      <c r="N619" s="177"/>
      <c r="O619" s="177"/>
      <c r="P619" s="177"/>
      <c r="Q619" s="177"/>
      <c r="R619" s="177"/>
      <c r="S619" s="177"/>
      <c r="T619" s="177"/>
      <c r="U619" s="177"/>
      <c r="V619" s="177"/>
      <c r="W619" s="177"/>
      <c r="X619" s="177"/>
      <c r="Y619" s="177"/>
      <c r="Z619" s="177"/>
    </row>
    <row r="620" spans="1:26" ht="10.5" customHeight="1" x14ac:dyDescent="0.2">
      <c r="A620" s="177"/>
      <c r="B620" s="177"/>
      <c r="C620" s="177"/>
      <c r="D620" s="177"/>
      <c r="E620" s="177"/>
      <c r="F620" s="177"/>
      <c r="G620" s="177"/>
      <c r="H620" s="177"/>
      <c r="I620" s="177"/>
      <c r="J620" s="177"/>
      <c r="K620" s="177"/>
      <c r="L620" s="177"/>
      <c r="M620" s="177"/>
      <c r="N620" s="177"/>
      <c r="O620" s="177"/>
      <c r="P620" s="177"/>
      <c r="Q620" s="177"/>
      <c r="R620" s="177"/>
      <c r="S620" s="177"/>
      <c r="T620" s="177"/>
      <c r="U620" s="177"/>
      <c r="V620" s="177"/>
      <c r="W620" s="177"/>
      <c r="X620" s="177"/>
      <c r="Y620" s="177"/>
      <c r="Z620" s="177"/>
    </row>
    <row r="621" spans="1:26" ht="10.5" customHeight="1" x14ac:dyDescent="0.2">
      <c r="A621" s="177"/>
      <c r="B621" s="177"/>
      <c r="C621" s="177"/>
      <c r="D621" s="177"/>
      <c r="E621" s="177"/>
      <c r="F621" s="177"/>
      <c r="G621" s="177"/>
      <c r="H621" s="177"/>
      <c r="I621" s="177"/>
      <c r="J621" s="177"/>
      <c r="K621" s="177"/>
      <c r="L621" s="177"/>
      <c r="M621" s="177"/>
      <c r="N621" s="177"/>
      <c r="O621" s="177"/>
      <c r="P621" s="177"/>
      <c r="Q621" s="177"/>
      <c r="R621" s="177"/>
      <c r="S621" s="177"/>
      <c r="T621" s="177"/>
      <c r="U621" s="177"/>
      <c r="V621" s="177"/>
      <c r="W621" s="177"/>
      <c r="X621" s="177"/>
      <c r="Y621" s="177"/>
      <c r="Z621" s="177"/>
    </row>
    <row r="622" spans="1:26" ht="10.5" customHeight="1" x14ac:dyDescent="0.2">
      <c r="A622" s="177"/>
      <c r="B622" s="177"/>
      <c r="C622" s="177"/>
      <c r="D622" s="177"/>
      <c r="E622" s="177"/>
      <c r="F622" s="177"/>
      <c r="G622" s="177"/>
      <c r="H622" s="177"/>
      <c r="I622" s="177"/>
      <c r="J622" s="177"/>
      <c r="K622" s="177"/>
      <c r="L622" s="177"/>
      <c r="M622" s="177"/>
      <c r="N622" s="177"/>
      <c r="O622" s="177"/>
      <c r="P622" s="177"/>
      <c r="Q622" s="177"/>
      <c r="R622" s="177"/>
      <c r="S622" s="177"/>
      <c r="T622" s="177"/>
      <c r="U622" s="177"/>
      <c r="V622" s="177"/>
      <c r="W622" s="177"/>
      <c r="X622" s="177"/>
      <c r="Y622" s="177"/>
      <c r="Z622" s="177"/>
    </row>
    <row r="623" spans="1:26" ht="10.5" customHeight="1" x14ac:dyDescent="0.2">
      <c r="A623" s="177"/>
      <c r="B623" s="177"/>
      <c r="C623" s="177"/>
      <c r="D623" s="177"/>
      <c r="E623" s="177"/>
      <c r="F623" s="177"/>
      <c r="G623" s="177"/>
      <c r="H623" s="177"/>
      <c r="I623" s="177"/>
      <c r="J623" s="177"/>
      <c r="K623" s="177"/>
      <c r="L623" s="177"/>
      <c r="M623" s="177"/>
      <c r="N623" s="177"/>
      <c r="O623" s="177"/>
      <c r="P623" s="177"/>
      <c r="Q623" s="177"/>
      <c r="R623" s="177"/>
      <c r="S623" s="177"/>
      <c r="T623" s="177"/>
      <c r="U623" s="177"/>
      <c r="V623" s="177"/>
      <c r="W623" s="177"/>
      <c r="X623" s="177"/>
      <c r="Y623" s="177"/>
      <c r="Z623" s="177"/>
    </row>
    <row r="624" spans="1:26" ht="10.5" customHeight="1" x14ac:dyDescent="0.2">
      <c r="A624" s="177"/>
      <c r="B624" s="177"/>
      <c r="C624" s="177"/>
      <c r="D624" s="177"/>
      <c r="E624" s="177"/>
      <c r="F624" s="177"/>
      <c r="G624" s="177"/>
      <c r="H624" s="177"/>
      <c r="I624" s="177"/>
      <c r="J624" s="177"/>
      <c r="K624" s="177"/>
      <c r="L624" s="177"/>
      <c r="M624" s="177"/>
      <c r="N624" s="177"/>
      <c r="O624" s="177"/>
      <c r="P624" s="177"/>
      <c r="Q624" s="177"/>
      <c r="R624" s="177"/>
      <c r="S624" s="177"/>
      <c r="T624" s="177"/>
      <c r="U624" s="177"/>
      <c r="V624" s="177"/>
      <c r="W624" s="177"/>
      <c r="X624" s="177"/>
      <c r="Y624" s="177"/>
      <c r="Z624" s="177"/>
    </row>
    <row r="625" spans="1:26" ht="10.5" customHeight="1" x14ac:dyDescent="0.2">
      <c r="A625" s="177"/>
      <c r="B625" s="177"/>
      <c r="C625" s="177"/>
      <c r="D625" s="177"/>
      <c r="E625" s="177"/>
      <c r="F625" s="177"/>
      <c r="G625" s="177"/>
      <c r="H625" s="177"/>
      <c r="I625" s="177"/>
      <c r="J625" s="177"/>
      <c r="K625" s="177"/>
      <c r="L625" s="177"/>
      <c r="M625" s="177"/>
      <c r="N625" s="177"/>
      <c r="O625" s="177"/>
      <c r="P625" s="177"/>
      <c r="Q625" s="177"/>
      <c r="R625" s="177"/>
      <c r="S625" s="177"/>
      <c r="T625" s="177"/>
      <c r="U625" s="177"/>
      <c r="V625" s="177"/>
      <c r="W625" s="177"/>
      <c r="X625" s="177"/>
      <c r="Y625" s="177"/>
      <c r="Z625" s="177"/>
    </row>
    <row r="626" spans="1:26" ht="10.5" customHeight="1" x14ac:dyDescent="0.2">
      <c r="A626" s="177"/>
      <c r="B626" s="177"/>
      <c r="C626" s="177"/>
      <c r="D626" s="177"/>
      <c r="E626" s="177"/>
      <c r="F626" s="177"/>
      <c r="G626" s="177"/>
      <c r="H626" s="177"/>
      <c r="I626" s="177"/>
      <c r="J626" s="177"/>
      <c r="K626" s="177"/>
      <c r="L626" s="177"/>
      <c r="M626" s="177"/>
      <c r="N626" s="177"/>
      <c r="O626" s="177"/>
      <c r="P626" s="177"/>
      <c r="Q626" s="177"/>
      <c r="R626" s="177"/>
      <c r="S626" s="177"/>
      <c r="T626" s="177"/>
      <c r="U626" s="177"/>
      <c r="V626" s="177"/>
      <c r="W626" s="177"/>
      <c r="X626" s="177"/>
      <c r="Y626" s="177"/>
      <c r="Z626" s="177"/>
    </row>
    <row r="627" spans="1:26" ht="10.5" customHeight="1" x14ac:dyDescent="0.2">
      <c r="A627" s="177"/>
      <c r="B627" s="177"/>
      <c r="C627" s="177"/>
      <c r="D627" s="177"/>
      <c r="E627" s="177"/>
      <c r="F627" s="177"/>
      <c r="G627" s="177"/>
      <c r="H627" s="177"/>
      <c r="I627" s="177"/>
      <c r="J627" s="177"/>
      <c r="K627" s="177"/>
      <c r="L627" s="177"/>
      <c r="M627" s="177"/>
      <c r="N627" s="177"/>
      <c r="O627" s="177"/>
      <c r="P627" s="177"/>
      <c r="Q627" s="177"/>
      <c r="R627" s="177"/>
      <c r="S627" s="177"/>
      <c r="T627" s="177"/>
      <c r="U627" s="177"/>
      <c r="V627" s="177"/>
      <c r="W627" s="177"/>
      <c r="X627" s="177"/>
      <c r="Y627" s="177"/>
      <c r="Z627" s="177"/>
    </row>
    <row r="628" spans="1:26" ht="10.5" customHeight="1" x14ac:dyDescent="0.2">
      <c r="A628" s="177"/>
      <c r="B628" s="177"/>
      <c r="C628" s="177"/>
      <c r="D628" s="177"/>
      <c r="E628" s="177"/>
      <c r="F628" s="177"/>
      <c r="G628" s="177"/>
      <c r="H628" s="177"/>
      <c r="I628" s="177"/>
      <c r="J628" s="177"/>
      <c r="K628" s="177"/>
      <c r="L628" s="177"/>
      <c r="M628" s="177"/>
      <c r="N628" s="177"/>
      <c r="O628" s="177"/>
      <c r="P628" s="177"/>
      <c r="Q628" s="177"/>
      <c r="R628" s="177"/>
      <c r="S628" s="177"/>
      <c r="T628" s="177"/>
      <c r="U628" s="177"/>
      <c r="V628" s="177"/>
      <c r="W628" s="177"/>
      <c r="X628" s="177"/>
      <c r="Y628" s="177"/>
      <c r="Z628" s="177"/>
    </row>
    <row r="629" spans="1:26" ht="10.5" customHeight="1" x14ac:dyDescent="0.2">
      <c r="A629" s="177"/>
      <c r="B629" s="177"/>
      <c r="C629" s="177"/>
      <c r="D629" s="177"/>
      <c r="E629" s="177"/>
      <c r="F629" s="177"/>
      <c r="G629" s="177"/>
      <c r="H629" s="177"/>
      <c r="I629" s="177"/>
      <c r="J629" s="177"/>
      <c r="K629" s="177"/>
      <c r="L629" s="177"/>
      <c r="M629" s="177"/>
      <c r="N629" s="177"/>
      <c r="O629" s="177"/>
      <c r="P629" s="177"/>
      <c r="Q629" s="177"/>
      <c r="R629" s="177"/>
      <c r="S629" s="177"/>
      <c r="T629" s="177"/>
      <c r="U629" s="177"/>
      <c r="V629" s="177"/>
      <c r="W629" s="177"/>
      <c r="X629" s="177"/>
      <c r="Y629" s="177"/>
      <c r="Z629" s="177"/>
    </row>
    <row r="630" spans="1:26" ht="10.5" customHeight="1" x14ac:dyDescent="0.2">
      <c r="A630" s="177"/>
      <c r="B630" s="177"/>
      <c r="C630" s="177"/>
      <c r="D630" s="177"/>
      <c r="E630" s="177"/>
      <c r="F630" s="177"/>
      <c r="G630" s="177"/>
      <c r="H630" s="177"/>
      <c r="I630" s="177"/>
      <c r="J630" s="177"/>
      <c r="K630" s="177"/>
      <c r="L630" s="177"/>
      <c r="M630" s="177"/>
      <c r="N630" s="177"/>
      <c r="O630" s="177"/>
      <c r="P630" s="177"/>
      <c r="Q630" s="177"/>
      <c r="R630" s="177"/>
      <c r="S630" s="177"/>
      <c r="T630" s="177"/>
      <c r="U630" s="177"/>
      <c r="V630" s="177"/>
      <c r="W630" s="177"/>
      <c r="X630" s="177"/>
      <c r="Y630" s="177"/>
      <c r="Z630" s="177"/>
    </row>
    <row r="631" spans="1:26" ht="10.5" customHeight="1" x14ac:dyDescent="0.2">
      <c r="A631" s="177"/>
      <c r="B631" s="177"/>
      <c r="C631" s="177"/>
      <c r="D631" s="177"/>
      <c r="E631" s="177"/>
      <c r="F631" s="177"/>
      <c r="G631" s="177"/>
      <c r="H631" s="177"/>
      <c r="I631" s="177"/>
      <c r="J631" s="177"/>
      <c r="K631" s="177"/>
      <c r="L631" s="177"/>
      <c r="M631" s="177"/>
      <c r="N631" s="177"/>
      <c r="O631" s="177"/>
      <c r="P631" s="177"/>
      <c r="Q631" s="177"/>
      <c r="R631" s="177"/>
      <c r="S631" s="177"/>
      <c r="T631" s="177"/>
      <c r="U631" s="177"/>
      <c r="V631" s="177"/>
      <c r="W631" s="177"/>
      <c r="X631" s="177"/>
      <c r="Y631" s="177"/>
      <c r="Z631" s="177"/>
    </row>
    <row r="632" spans="1:26" ht="10.5" customHeight="1" x14ac:dyDescent="0.2">
      <c r="A632" s="177"/>
      <c r="B632" s="177"/>
      <c r="C632" s="177"/>
      <c r="D632" s="177"/>
      <c r="E632" s="177"/>
      <c r="F632" s="177"/>
      <c r="G632" s="177"/>
      <c r="H632" s="177"/>
      <c r="I632" s="177"/>
      <c r="J632" s="177"/>
      <c r="K632" s="177"/>
      <c r="L632" s="177"/>
      <c r="M632" s="177"/>
      <c r="N632" s="177"/>
      <c r="O632" s="177"/>
      <c r="P632" s="177"/>
      <c r="Q632" s="177"/>
      <c r="R632" s="177"/>
      <c r="S632" s="177"/>
      <c r="T632" s="177"/>
      <c r="U632" s="177"/>
      <c r="V632" s="177"/>
      <c r="W632" s="177"/>
      <c r="X632" s="177"/>
      <c r="Y632" s="177"/>
      <c r="Z632" s="177"/>
    </row>
    <row r="633" spans="1:26" ht="10.5" customHeight="1" x14ac:dyDescent="0.2">
      <c r="A633" s="177"/>
      <c r="B633" s="177"/>
      <c r="C633" s="177"/>
      <c r="D633" s="177"/>
      <c r="E633" s="177"/>
      <c r="F633" s="177"/>
      <c r="G633" s="177"/>
      <c r="H633" s="177"/>
      <c r="I633" s="177"/>
      <c r="J633" s="177"/>
      <c r="K633" s="177"/>
      <c r="L633" s="177"/>
      <c r="M633" s="177"/>
      <c r="N633" s="177"/>
      <c r="O633" s="177"/>
      <c r="P633" s="177"/>
      <c r="Q633" s="177"/>
      <c r="R633" s="177"/>
      <c r="S633" s="177"/>
      <c r="T633" s="177"/>
      <c r="U633" s="177"/>
      <c r="V633" s="177"/>
      <c r="W633" s="177"/>
      <c r="X633" s="177"/>
      <c r="Y633" s="177"/>
      <c r="Z633" s="177"/>
    </row>
    <row r="634" spans="1:26" ht="10.5" customHeight="1" x14ac:dyDescent="0.2">
      <c r="A634" s="177"/>
      <c r="B634" s="177"/>
      <c r="C634" s="177"/>
      <c r="D634" s="177"/>
      <c r="E634" s="177"/>
      <c r="F634" s="177"/>
      <c r="G634" s="177"/>
      <c r="H634" s="177"/>
      <c r="I634" s="177"/>
      <c r="J634" s="177"/>
      <c r="K634" s="177"/>
      <c r="L634" s="177"/>
      <c r="M634" s="177"/>
      <c r="N634" s="177"/>
      <c r="O634" s="177"/>
      <c r="P634" s="177"/>
      <c r="Q634" s="177"/>
      <c r="R634" s="177"/>
      <c r="S634" s="177"/>
      <c r="T634" s="177"/>
      <c r="U634" s="177"/>
      <c r="V634" s="177"/>
      <c r="W634" s="177"/>
      <c r="X634" s="177"/>
      <c r="Y634" s="177"/>
      <c r="Z634" s="177"/>
    </row>
    <row r="635" spans="1:26" ht="10.5" customHeight="1" x14ac:dyDescent="0.2">
      <c r="A635" s="177"/>
      <c r="B635" s="177"/>
      <c r="C635" s="177"/>
      <c r="D635" s="177"/>
      <c r="E635" s="177"/>
      <c r="F635" s="177"/>
      <c r="G635" s="177"/>
      <c r="H635" s="177"/>
      <c r="I635" s="177"/>
      <c r="J635" s="177"/>
      <c r="K635" s="177"/>
      <c r="L635" s="177"/>
      <c r="M635" s="177"/>
      <c r="N635" s="177"/>
      <c r="O635" s="177"/>
      <c r="P635" s="177"/>
      <c r="Q635" s="177"/>
      <c r="R635" s="177"/>
      <c r="S635" s="177"/>
      <c r="T635" s="177"/>
      <c r="U635" s="177"/>
      <c r="V635" s="177"/>
      <c r="W635" s="177"/>
      <c r="X635" s="177"/>
      <c r="Y635" s="177"/>
      <c r="Z635" s="177"/>
    </row>
    <row r="636" spans="1:26" ht="10.5" customHeight="1" x14ac:dyDescent="0.2">
      <c r="A636" s="177"/>
      <c r="B636" s="177"/>
      <c r="C636" s="177"/>
      <c r="D636" s="177"/>
      <c r="E636" s="177"/>
      <c r="F636" s="177"/>
      <c r="G636" s="177"/>
      <c r="H636" s="177"/>
      <c r="I636" s="177"/>
      <c r="J636" s="177"/>
      <c r="K636" s="177"/>
      <c r="L636" s="177"/>
      <c r="M636" s="177"/>
      <c r="N636" s="177"/>
      <c r="O636" s="177"/>
      <c r="P636" s="177"/>
      <c r="Q636" s="177"/>
      <c r="R636" s="177"/>
      <c r="S636" s="177"/>
      <c r="T636" s="177"/>
      <c r="U636" s="177"/>
      <c r="V636" s="177"/>
      <c r="W636" s="177"/>
      <c r="X636" s="177"/>
      <c r="Y636" s="177"/>
      <c r="Z636" s="177"/>
    </row>
    <row r="637" spans="1:26" ht="10.5" customHeight="1" x14ac:dyDescent="0.2">
      <c r="A637" s="177"/>
      <c r="B637" s="177"/>
      <c r="C637" s="177"/>
      <c r="D637" s="177"/>
      <c r="E637" s="177"/>
      <c r="F637" s="177"/>
      <c r="G637" s="177"/>
      <c r="H637" s="177"/>
      <c r="I637" s="177"/>
      <c r="J637" s="177"/>
      <c r="K637" s="177"/>
      <c r="L637" s="177"/>
      <c r="M637" s="177"/>
      <c r="N637" s="177"/>
      <c r="O637" s="177"/>
      <c r="P637" s="177"/>
      <c r="Q637" s="177"/>
      <c r="R637" s="177"/>
      <c r="S637" s="177"/>
      <c r="T637" s="177"/>
      <c r="U637" s="177"/>
      <c r="V637" s="177"/>
      <c r="W637" s="177"/>
      <c r="X637" s="177"/>
      <c r="Y637" s="177"/>
      <c r="Z637" s="177"/>
    </row>
    <row r="638" spans="1:26" ht="10.5" customHeight="1" x14ac:dyDescent="0.2">
      <c r="A638" s="177"/>
      <c r="B638" s="177"/>
      <c r="C638" s="177"/>
      <c r="D638" s="177"/>
      <c r="E638" s="177"/>
      <c r="F638" s="177"/>
      <c r="G638" s="177"/>
      <c r="H638" s="177"/>
      <c r="I638" s="177"/>
      <c r="J638" s="177"/>
      <c r="K638" s="177"/>
      <c r="L638" s="177"/>
      <c r="M638" s="177"/>
      <c r="N638" s="177"/>
      <c r="O638" s="177"/>
      <c r="P638" s="177"/>
      <c r="Q638" s="177"/>
      <c r="R638" s="177"/>
      <c r="S638" s="177"/>
      <c r="T638" s="177"/>
      <c r="U638" s="177"/>
      <c r="V638" s="177"/>
      <c r="W638" s="177"/>
      <c r="X638" s="177"/>
      <c r="Y638" s="177"/>
      <c r="Z638" s="177"/>
    </row>
    <row r="639" spans="1:26" ht="10.5" customHeight="1" x14ac:dyDescent="0.2">
      <c r="A639" s="177"/>
      <c r="B639" s="177"/>
      <c r="C639" s="177"/>
      <c r="D639" s="177"/>
      <c r="E639" s="177"/>
      <c r="F639" s="177"/>
      <c r="G639" s="177"/>
      <c r="H639" s="177"/>
      <c r="I639" s="177"/>
      <c r="J639" s="177"/>
      <c r="K639" s="177"/>
      <c r="L639" s="177"/>
      <c r="M639" s="177"/>
      <c r="N639" s="177"/>
      <c r="O639" s="177"/>
      <c r="P639" s="177"/>
      <c r="Q639" s="177"/>
      <c r="R639" s="177"/>
      <c r="S639" s="177"/>
      <c r="T639" s="177"/>
      <c r="U639" s="177"/>
      <c r="V639" s="177"/>
      <c r="W639" s="177"/>
      <c r="X639" s="177"/>
      <c r="Y639" s="177"/>
      <c r="Z639" s="177"/>
    </row>
    <row r="640" spans="1:26" ht="10.5" customHeight="1" x14ac:dyDescent="0.2">
      <c r="A640" s="177"/>
      <c r="B640" s="177"/>
      <c r="C640" s="177"/>
      <c r="D640" s="177"/>
      <c r="E640" s="177"/>
      <c r="F640" s="177"/>
      <c r="G640" s="177"/>
      <c r="H640" s="177"/>
      <c r="I640" s="177"/>
      <c r="J640" s="177"/>
      <c r="K640" s="177"/>
      <c r="L640" s="177"/>
      <c r="M640" s="177"/>
      <c r="N640" s="177"/>
      <c r="O640" s="177"/>
      <c r="P640" s="177"/>
      <c r="Q640" s="177"/>
      <c r="R640" s="177"/>
      <c r="S640" s="177"/>
      <c r="T640" s="177"/>
      <c r="U640" s="177"/>
      <c r="V640" s="177"/>
      <c r="W640" s="177"/>
      <c r="X640" s="177"/>
      <c r="Y640" s="177"/>
      <c r="Z640" s="177"/>
    </row>
    <row r="641" spans="1:26" ht="10.5" customHeight="1" x14ac:dyDescent="0.2">
      <c r="A641" s="177"/>
      <c r="B641" s="177"/>
      <c r="C641" s="177"/>
      <c r="D641" s="177"/>
      <c r="E641" s="177"/>
      <c r="F641" s="177"/>
      <c r="G641" s="177"/>
      <c r="H641" s="177"/>
      <c r="I641" s="177"/>
      <c r="J641" s="177"/>
      <c r="K641" s="177"/>
      <c r="L641" s="177"/>
      <c r="M641" s="177"/>
      <c r="N641" s="177"/>
      <c r="O641" s="177"/>
      <c r="P641" s="177"/>
      <c r="Q641" s="177"/>
      <c r="R641" s="177"/>
      <c r="S641" s="177"/>
      <c r="T641" s="177"/>
      <c r="U641" s="177"/>
      <c r="V641" s="177"/>
      <c r="W641" s="177"/>
      <c r="X641" s="177"/>
      <c r="Y641" s="177"/>
      <c r="Z641" s="177"/>
    </row>
    <row r="642" spans="1:26" ht="10.5" customHeight="1" x14ac:dyDescent="0.2">
      <c r="A642" s="177"/>
      <c r="B642" s="177"/>
      <c r="C642" s="177"/>
      <c r="D642" s="177"/>
      <c r="E642" s="177"/>
      <c r="F642" s="177"/>
      <c r="G642" s="177"/>
      <c r="H642" s="177"/>
      <c r="I642" s="177"/>
      <c r="J642" s="177"/>
      <c r="K642" s="177"/>
      <c r="L642" s="177"/>
      <c r="M642" s="177"/>
      <c r="N642" s="177"/>
      <c r="O642" s="177"/>
      <c r="P642" s="177"/>
      <c r="Q642" s="177"/>
      <c r="R642" s="177"/>
      <c r="S642" s="177"/>
      <c r="T642" s="177"/>
      <c r="U642" s="177"/>
      <c r="V642" s="177"/>
      <c r="W642" s="177"/>
      <c r="X642" s="177"/>
      <c r="Y642" s="177"/>
      <c r="Z642" s="177"/>
    </row>
    <row r="643" spans="1:26" ht="10.5" customHeight="1" x14ac:dyDescent="0.2">
      <c r="A643" s="177"/>
      <c r="B643" s="177"/>
      <c r="C643" s="177"/>
      <c r="D643" s="177"/>
      <c r="E643" s="177"/>
      <c r="F643" s="177"/>
      <c r="G643" s="177"/>
      <c r="H643" s="177"/>
      <c r="I643" s="177"/>
      <c r="J643" s="177"/>
      <c r="K643" s="177"/>
      <c r="L643" s="177"/>
      <c r="M643" s="177"/>
      <c r="N643" s="177"/>
      <c r="O643" s="177"/>
      <c r="P643" s="177"/>
      <c r="Q643" s="177"/>
      <c r="R643" s="177"/>
      <c r="S643" s="177"/>
      <c r="T643" s="177"/>
      <c r="U643" s="177"/>
      <c r="V643" s="177"/>
      <c r="W643" s="177"/>
      <c r="X643" s="177"/>
      <c r="Y643" s="177"/>
      <c r="Z643" s="177"/>
    </row>
    <row r="644" spans="1:26" ht="10.5" customHeight="1" x14ac:dyDescent="0.2">
      <c r="A644" s="177"/>
      <c r="B644" s="177"/>
      <c r="C644" s="177"/>
      <c r="D644" s="177"/>
      <c r="E644" s="177"/>
      <c r="F644" s="177"/>
      <c r="G644" s="177"/>
      <c r="H644" s="177"/>
      <c r="I644" s="177"/>
      <c r="J644" s="177"/>
      <c r="K644" s="177"/>
      <c r="L644" s="177"/>
      <c r="M644" s="177"/>
      <c r="N644" s="177"/>
      <c r="O644" s="177"/>
      <c r="P644" s="177"/>
      <c r="Q644" s="177"/>
      <c r="R644" s="177"/>
      <c r="S644" s="177"/>
      <c r="T644" s="177"/>
      <c r="U644" s="177"/>
      <c r="V644" s="177"/>
      <c r="W644" s="177"/>
      <c r="X644" s="177"/>
      <c r="Y644" s="177"/>
      <c r="Z644" s="177"/>
    </row>
    <row r="645" spans="1:26" ht="10.5" customHeight="1" x14ac:dyDescent="0.2">
      <c r="A645" s="177"/>
      <c r="B645" s="177"/>
      <c r="C645" s="177"/>
      <c r="D645" s="177"/>
      <c r="E645" s="177"/>
      <c r="F645" s="177"/>
      <c r="G645" s="177"/>
      <c r="H645" s="177"/>
      <c r="I645" s="177"/>
      <c r="J645" s="177"/>
      <c r="K645" s="177"/>
      <c r="L645" s="177"/>
      <c r="M645" s="177"/>
      <c r="N645" s="177"/>
      <c r="O645" s="177"/>
      <c r="P645" s="177"/>
      <c r="Q645" s="177"/>
      <c r="R645" s="177"/>
      <c r="S645" s="177"/>
      <c r="T645" s="177"/>
      <c r="U645" s="177"/>
      <c r="V645" s="177"/>
      <c r="W645" s="177"/>
      <c r="X645" s="177"/>
      <c r="Y645" s="177"/>
      <c r="Z645" s="177"/>
    </row>
    <row r="646" spans="1:26" ht="10.5" customHeight="1" x14ac:dyDescent="0.2">
      <c r="A646" s="177"/>
      <c r="B646" s="177"/>
      <c r="C646" s="177"/>
      <c r="D646" s="177"/>
      <c r="E646" s="177"/>
      <c r="F646" s="177"/>
      <c r="G646" s="177"/>
      <c r="H646" s="177"/>
      <c r="I646" s="177"/>
      <c r="J646" s="177"/>
      <c r="K646" s="177"/>
      <c r="L646" s="177"/>
      <c r="M646" s="177"/>
      <c r="N646" s="177"/>
      <c r="O646" s="177"/>
      <c r="P646" s="177"/>
      <c r="Q646" s="177"/>
      <c r="R646" s="177"/>
      <c r="S646" s="177"/>
      <c r="T646" s="177"/>
      <c r="U646" s="177"/>
      <c r="V646" s="177"/>
      <c r="W646" s="177"/>
      <c r="X646" s="177"/>
      <c r="Y646" s="177"/>
      <c r="Z646" s="177"/>
    </row>
    <row r="647" spans="1:26" ht="10.5" customHeight="1" x14ac:dyDescent="0.2">
      <c r="A647" s="177"/>
      <c r="B647" s="177"/>
      <c r="C647" s="177"/>
      <c r="D647" s="177"/>
      <c r="E647" s="177"/>
      <c r="F647" s="177"/>
      <c r="G647" s="177"/>
      <c r="H647" s="177"/>
      <c r="I647" s="177"/>
      <c r="J647" s="177"/>
      <c r="K647" s="177"/>
      <c r="L647" s="177"/>
      <c r="M647" s="177"/>
      <c r="N647" s="177"/>
      <c r="O647" s="177"/>
      <c r="P647" s="177"/>
      <c r="Q647" s="177"/>
      <c r="R647" s="177"/>
      <c r="S647" s="177"/>
      <c r="T647" s="177"/>
      <c r="U647" s="177"/>
      <c r="V647" s="177"/>
      <c r="W647" s="177"/>
      <c r="X647" s="177"/>
      <c r="Y647" s="177"/>
      <c r="Z647" s="177"/>
    </row>
    <row r="648" spans="1:26" ht="10.5" customHeight="1" x14ac:dyDescent="0.2">
      <c r="A648" s="177"/>
      <c r="B648" s="177"/>
      <c r="C648" s="177"/>
      <c r="D648" s="177"/>
      <c r="E648" s="177"/>
      <c r="F648" s="177"/>
      <c r="G648" s="177"/>
      <c r="H648" s="177"/>
      <c r="I648" s="177"/>
      <c r="J648" s="177"/>
      <c r="K648" s="177"/>
      <c r="L648" s="177"/>
      <c r="M648" s="177"/>
      <c r="N648" s="177"/>
      <c r="O648" s="177"/>
      <c r="P648" s="177"/>
      <c r="Q648" s="177"/>
      <c r="R648" s="177"/>
      <c r="S648" s="177"/>
      <c r="T648" s="177"/>
      <c r="U648" s="177"/>
      <c r="V648" s="177"/>
      <c r="W648" s="177"/>
      <c r="X648" s="177"/>
      <c r="Y648" s="177"/>
      <c r="Z648" s="177"/>
    </row>
    <row r="649" spans="1:26" ht="10.5" customHeight="1" x14ac:dyDescent="0.2">
      <c r="A649" s="177"/>
      <c r="B649" s="177"/>
      <c r="C649" s="177"/>
      <c r="D649" s="177"/>
      <c r="E649" s="177"/>
      <c r="F649" s="177"/>
      <c r="G649" s="177"/>
      <c r="H649" s="177"/>
      <c r="I649" s="177"/>
      <c r="J649" s="177"/>
      <c r="K649" s="177"/>
      <c r="L649" s="177"/>
      <c r="M649" s="177"/>
      <c r="N649" s="177"/>
      <c r="O649" s="177"/>
      <c r="P649" s="177"/>
      <c r="Q649" s="177"/>
      <c r="R649" s="177"/>
      <c r="S649" s="177"/>
      <c r="T649" s="177"/>
      <c r="U649" s="177"/>
      <c r="V649" s="177"/>
      <c r="W649" s="177"/>
      <c r="X649" s="177"/>
      <c r="Y649" s="177"/>
      <c r="Z649" s="177"/>
    </row>
    <row r="650" spans="1:26" ht="10.5" customHeight="1" x14ac:dyDescent="0.2">
      <c r="A650" s="177"/>
      <c r="B650" s="177"/>
      <c r="C650" s="177"/>
      <c r="D650" s="177"/>
      <c r="E650" s="177"/>
      <c r="F650" s="177"/>
      <c r="G650" s="177"/>
      <c r="H650" s="177"/>
      <c r="I650" s="177"/>
      <c r="J650" s="177"/>
      <c r="K650" s="177"/>
      <c r="L650" s="177"/>
      <c r="M650" s="177"/>
      <c r="N650" s="177"/>
      <c r="O650" s="177"/>
      <c r="P650" s="177"/>
      <c r="Q650" s="177"/>
      <c r="R650" s="177"/>
      <c r="S650" s="177"/>
      <c r="T650" s="177"/>
      <c r="U650" s="177"/>
      <c r="V650" s="177"/>
      <c r="W650" s="177"/>
      <c r="X650" s="177"/>
      <c r="Y650" s="177"/>
      <c r="Z650" s="177"/>
    </row>
    <row r="651" spans="1:26" ht="10.5" customHeight="1" x14ac:dyDescent="0.2">
      <c r="A651" s="177"/>
      <c r="B651" s="177"/>
      <c r="C651" s="177"/>
      <c r="D651" s="177"/>
      <c r="E651" s="177"/>
      <c r="F651" s="177"/>
      <c r="G651" s="177"/>
      <c r="H651" s="177"/>
      <c r="I651" s="177"/>
      <c r="J651" s="177"/>
      <c r="K651" s="177"/>
      <c r="L651" s="177"/>
      <c r="M651" s="177"/>
      <c r="N651" s="177"/>
      <c r="O651" s="177"/>
      <c r="P651" s="177"/>
      <c r="Q651" s="177"/>
      <c r="R651" s="177"/>
      <c r="S651" s="177"/>
      <c r="T651" s="177"/>
      <c r="U651" s="177"/>
      <c r="V651" s="177"/>
      <c r="W651" s="177"/>
      <c r="X651" s="177"/>
      <c r="Y651" s="177"/>
      <c r="Z651" s="177"/>
    </row>
    <row r="652" spans="1:26" ht="10.5" customHeight="1" x14ac:dyDescent="0.2">
      <c r="A652" s="177"/>
      <c r="B652" s="177"/>
      <c r="C652" s="177"/>
      <c r="D652" s="177"/>
      <c r="E652" s="177"/>
      <c r="F652" s="177"/>
      <c r="G652" s="177"/>
      <c r="H652" s="177"/>
      <c r="I652" s="177"/>
      <c r="J652" s="177"/>
      <c r="K652" s="177"/>
      <c r="L652" s="177"/>
      <c r="M652" s="177"/>
      <c r="N652" s="177"/>
      <c r="O652" s="177"/>
      <c r="P652" s="177"/>
      <c r="Q652" s="177"/>
      <c r="R652" s="177"/>
      <c r="S652" s="177"/>
      <c r="T652" s="177"/>
      <c r="U652" s="177"/>
      <c r="V652" s="177"/>
      <c r="W652" s="177"/>
      <c r="X652" s="177"/>
      <c r="Y652" s="177"/>
      <c r="Z652" s="177"/>
    </row>
    <row r="653" spans="1:26" ht="10.5" customHeight="1" x14ac:dyDescent="0.2">
      <c r="A653" s="177"/>
      <c r="B653" s="177"/>
      <c r="C653" s="177"/>
      <c r="D653" s="177"/>
      <c r="E653" s="177"/>
      <c r="F653" s="177"/>
      <c r="G653" s="177"/>
      <c r="H653" s="177"/>
      <c r="I653" s="177"/>
      <c r="J653" s="177"/>
      <c r="K653" s="177"/>
      <c r="L653" s="177"/>
      <c r="M653" s="177"/>
      <c r="N653" s="177"/>
      <c r="O653" s="177"/>
      <c r="P653" s="177"/>
      <c r="Q653" s="177"/>
      <c r="R653" s="177"/>
      <c r="S653" s="177"/>
      <c r="T653" s="177"/>
      <c r="U653" s="177"/>
      <c r="V653" s="177"/>
      <c r="W653" s="177"/>
      <c r="X653" s="177"/>
      <c r="Y653" s="177"/>
      <c r="Z653" s="177"/>
    </row>
    <row r="654" spans="1:26" ht="10.5" customHeight="1" x14ac:dyDescent="0.2">
      <c r="A654" s="177"/>
      <c r="B654" s="177"/>
      <c r="C654" s="177"/>
      <c r="D654" s="177"/>
      <c r="E654" s="177"/>
      <c r="F654" s="177"/>
      <c r="G654" s="177"/>
      <c r="H654" s="177"/>
      <c r="I654" s="177"/>
      <c r="J654" s="177"/>
      <c r="K654" s="177"/>
      <c r="L654" s="177"/>
      <c r="M654" s="177"/>
      <c r="N654" s="177"/>
      <c r="O654" s="177"/>
      <c r="P654" s="177"/>
      <c r="Q654" s="177"/>
      <c r="R654" s="177"/>
      <c r="S654" s="177"/>
      <c r="T654" s="177"/>
      <c r="U654" s="177"/>
      <c r="V654" s="177"/>
      <c r="W654" s="177"/>
      <c r="X654" s="177"/>
      <c r="Y654" s="177"/>
      <c r="Z654" s="177"/>
    </row>
    <row r="655" spans="1:26" ht="10.5" customHeight="1" x14ac:dyDescent="0.2">
      <c r="A655" s="177"/>
      <c r="B655" s="177"/>
      <c r="C655" s="177"/>
      <c r="D655" s="177"/>
      <c r="E655" s="177"/>
      <c r="F655" s="177"/>
      <c r="G655" s="177"/>
      <c r="H655" s="177"/>
      <c r="I655" s="177"/>
      <c r="J655" s="177"/>
      <c r="K655" s="177"/>
      <c r="L655" s="177"/>
      <c r="M655" s="177"/>
      <c r="N655" s="177"/>
      <c r="O655" s="177"/>
      <c r="P655" s="177"/>
      <c r="Q655" s="177"/>
      <c r="R655" s="177"/>
      <c r="S655" s="177"/>
      <c r="T655" s="177"/>
      <c r="U655" s="177"/>
      <c r="V655" s="177"/>
      <c r="W655" s="177"/>
      <c r="X655" s="177"/>
      <c r="Y655" s="177"/>
      <c r="Z655" s="177"/>
    </row>
    <row r="656" spans="1:26" ht="10.5" customHeight="1" x14ac:dyDescent="0.2">
      <c r="A656" s="177"/>
      <c r="B656" s="177"/>
      <c r="C656" s="177"/>
      <c r="D656" s="177"/>
      <c r="E656" s="177"/>
      <c r="F656" s="177"/>
      <c r="G656" s="177"/>
      <c r="H656" s="177"/>
      <c r="I656" s="177"/>
      <c r="J656" s="177"/>
      <c r="K656" s="177"/>
      <c r="L656" s="177"/>
      <c r="M656" s="177"/>
      <c r="N656" s="177"/>
      <c r="O656" s="177"/>
      <c r="P656" s="177"/>
      <c r="Q656" s="177"/>
      <c r="R656" s="177"/>
      <c r="S656" s="177"/>
      <c r="T656" s="177"/>
      <c r="U656" s="177"/>
      <c r="V656" s="177"/>
      <c r="W656" s="177"/>
      <c r="X656" s="177"/>
      <c r="Y656" s="177"/>
      <c r="Z656" s="177"/>
    </row>
    <row r="657" spans="1:26" ht="10.5" customHeight="1" x14ac:dyDescent="0.2">
      <c r="A657" s="177"/>
      <c r="B657" s="177"/>
      <c r="C657" s="177"/>
      <c r="D657" s="177"/>
      <c r="E657" s="177"/>
      <c r="F657" s="177"/>
      <c r="G657" s="177"/>
      <c r="H657" s="177"/>
      <c r="I657" s="177"/>
      <c r="J657" s="177"/>
      <c r="K657" s="177"/>
      <c r="L657" s="177"/>
      <c r="M657" s="177"/>
      <c r="N657" s="177"/>
      <c r="O657" s="177"/>
      <c r="P657" s="177"/>
      <c r="Q657" s="177"/>
      <c r="R657" s="177"/>
      <c r="S657" s="177"/>
      <c r="T657" s="177"/>
      <c r="U657" s="177"/>
      <c r="V657" s="177"/>
      <c r="W657" s="177"/>
      <c r="X657" s="177"/>
      <c r="Y657" s="177"/>
      <c r="Z657" s="177"/>
    </row>
    <row r="658" spans="1:26" ht="10.5" customHeight="1" x14ac:dyDescent="0.2">
      <c r="A658" s="177"/>
      <c r="B658" s="177"/>
      <c r="C658" s="177"/>
      <c r="D658" s="177"/>
      <c r="E658" s="177"/>
      <c r="F658" s="177"/>
      <c r="G658" s="177"/>
      <c r="H658" s="177"/>
      <c r="I658" s="177"/>
      <c r="J658" s="177"/>
      <c r="K658" s="177"/>
      <c r="L658" s="177"/>
      <c r="M658" s="177"/>
      <c r="N658" s="177"/>
      <c r="O658" s="177"/>
      <c r="P658" s="177"/>
      <c r="Q658" s="177"/>
      <c r="R658" s="177"/>
      <c r="S658" s="177"/>
      <c r="T658" s="177"/>
      <c r="U658" s="177"/>
      <c r="V658" s="177"/>
      <c r="W658" s="177"/>
      <c r="X658" s="177"/>
      <c r="Y658" s="177"/>
      <c r="Z658" s="177"/>
    </row>
    <row r="659" spans="1:26" ht="10.5" customHeight="1" x14ac:dyDescent="0.2">
      <c r="A659" s="177"/>
      <c r="B659" s="177"/>
      <c r="C659" s="177"/>
      <c r="D659" s="177"/>
      <c r="E659" s="177"/>
      <c r="F659" s="177"/>
      <c r="G659" s="177"/>
      <c r="H659" s="177"/>
      <c r="I659" s="177"/>
      <c r="J659" s="177"/>
      <c r="K659" s="177"/>
      <c r="L659" s="177"/>
      <c r="M659" s="177"/>
      <c r="N659" s="177"/>
      <c r="O659" s="177"/>
      <c r="P659" s="177"/>
      <c r="Q659" s="177"/>
      <c r="R659" s="177"/>
      <c r="S659" s="177"/>
      <c r="T659" s="177"/>
      <c r="U659" s="177"/>
      <c r="V659" s="177"/>
      <c r="W659" s="177"/>
      <c r="X659" s="177"/>
      <c r="Y659" s="177"/>
      <c r="Z659" s="177"/>
    </row>
    <row r="660" spans="1:26" ht="10.5" customHeight="1" x14ac:dyDescent="0.2">
      <c r="A660" s="177"/>
      <c r="B660" s="177"/>
      <c r="C660" s="177"/>
      <c r="D660" s="177"/>
      <c r="E660" s="177"/>
      <c r="F660" s="177"/>
      <c r="G660" s="177"/>
      <c r="H660" s="177"/>
      <c r="I660" s="177"/>
      <c r="J660" s="177"/>
      <c r="K660" s="177"/>
      <c r="L660" s="177"/>
      <c r="M660" s="177"/>
      <c r="N660" s="177"/>
      <c r="O660" s="177"/>
      <c r="P660" s="177"/>
      <c r="Q660" s="177"/>
      <c r="R660" s="177"/>
      <c r="S660" s="177"/>
      <c r="T660" s="177"/>
      <c r="U660" s="177"/>
      <c r="V660" s="177"/>
      <c r="W660" s="177"/>
      <c r="X660" s="177"/>
      <c r="Y660" s="177"/>
      <c r="Z660" s="177"/>
    </row>
    <row r="661" spans="1:26" ht="10.5" customHeight="1" x14ac:dyDescent="0.2">
      <c r="A661" s="177"/>
      <c r="B661" s="177"/>
      <c r="C661" s="177"/>
      <c r="D661" s="177"/>
      <c r="E661" s="177"/>
      <c r="F661" s="177"/>
      <c r="G661" s="177"/>
      <c r="H661" s="177"/>
      <c r="I661" s="177"/>
      <c r="J661" s="177"/>
      <c r="K661" s="177"/>
      <c r="L661" s="177"/>
      <c r="M661" s="177"/>
      <c r="N661" s="177"/>
      <c r="O661" s="177"/>
      <c r="P661" s="177"/>
      <c r="Q661" s="177"/>
      <c r="R661" s="177"/>
      <c r="S661" s="177"/>
      <c r="T661" s="177"/>
      <c r="U661" s="177"/>
      <c r="V661" s="177"/>
      <c r="W661" s="177"/>
      <c r="X661" s="177"/>
      <c r="Y661" s="177"/>
      <c r="Z661" s="177"/>
    </row>
    <row r="662" spans="1:26" ht="10.5" customHeight="1" x14ac:dyDescent="0.2">
      <c r="A662" s="177"/>
      <c r="B662" s="177"/>
      <c r="C662" s="177"/>
      <c r="D662" s="177"/>
      <c r="E662" s="177"/>
      <c r="F662" s="177"/>
      <c r="G662" s="177"/>
      <c r="H662" s="177"/>
      <c r="I662" s="177"/>
      <c r="J662" s="177"/>
      <c r="K662" s="177"/>
      <c r="L662" s="177"/>
      <c r="M662" s="177"/>
      <c r="N662" s="177"/>
      <c r="O662" s="177"/>
      <c r="P662" s="177"/>
      <c r="Q662" s="177"/>
      <c r="R662" s="177"/>
      <c r="S662" s="177"/>
      <c r="T662" s="177"/>
      <c r="U662" s="177"/>
      <c r="V662" s="177"/>
      <c r="W662" s="177"/>
      <c r="X662" s="177"/>
      <c r="Y662" s="177"/>
      <c r="Z662" s="177"/>
    </row>
    <row r="663" spans="1:26" ht="10.5" customHeight="1" x14ac:dyDescent="0.2">
      <c r="A663" s="177"/>
      <c r="B663" s="177"/>
      <c r="C663" s="177"/>
      <c r="D663" s="177"/>
      <c r="E663" s="177"/>
      <c r="F663" s="177"/>
      <c r="G663" s="177"/>
      <c r="H663" s="177"/>
      <c r="I663" s="177"/>
      <c r="J663" s="177"/>
      <c r="K663" s="177"/>
      <c r="L663" s="177"/>
      <c r="M663" s="177"/>
      <c r="N663" s="177"/>
      <c r="O663" s="177"/>
      <c r="P663" s="177"/>
      <c r="Q663" s="177"/>
      <c r="R663" s="177"/>
      <c r="S663" s="177"/>
      <c r="T663" s="177"/>
      <c r="U663" s="177"/>
      <c r="V663" s="177"/>
      <c r="W663" s="177"/>
      <c r="X663" s="177"/>
      <c r="Y663" s="177"/>
      <c r="Z663" s="177"/>
    </row>
    <row r="664" spans="1:26" ht="10.5" customHeight="1" x14ac:dyDescent="0.2">
      <c r="A664" s="177"/>
      <c r="B664" s="177"/>
      <c r="C664" s="177"/>
      <c r="D664" s="177"/>
      <c r="E664" s="177"/>
      <c r="F664" s="177"/>
      <c r="G664" s="177"/>
      <c r="H664" s="177"/>
      <c r="I664" s="177"/>
      <c r="J664" s="177"/>
      <c r="K664" s="177"/>
      <c r="L664" s="177"/>
      <c r="M664" s="177"/>
      <c r="N664" s="177"/>
      <c r="O664" s="177"/>
      <c r="P664" s="177"/>
      <c r="Q664" s="177"/>
      <c r="R664" s="177"/>
      <c r="S664" s="177"/>
      <c r="T664" s="177"/>
      <c r="U664" s="177"/>
      <c r="V664" s="177"/>
      <c r="W664" s="177"/>
      <c r="X664" s="177"/>
      <c r="Y664" s="177"/>
      <c r="Z664" s="177"/>
    </row>
    <row r="665" spans="1:26" ht="10.5" customHeight="1" x14ac:dyDescent="0.2">
      <c r="A665" s="177"/>
      <c r="B665" s="177"/>
      <c r="C665" s="177"/>
      <c r="D665" s="177"/>
      <c r="E665" s="177"/>
      <c r="F665" s="177"/>
      <c r="G665" s="177"/>
      <c r="H665" s="177"/>
      <c r="I665" s="177"/>
      <c r="J665" s="177"/>
      <c r="K665" s="177"/>
      <c r="L665" s="177"/>
      <c r="M665" s="177"/>
      <c r="N665" s="177"/>
      <c r="O665" s="177"/>
      <c r="P665" s="177"/>
      <c r="Q665" s="177"/>
      <c r="R665" s="177"/>
      <c r="S665" s="177"/>
      <c r="T665" s="177"/>
      <c r="U665" s="177"/>
      <c r="V665" s="177"/>
      <c r="W665" s="177"/>
      <c r="X665" s="177"/>
      <c r="Y665" s="177"/>
      <c r="Z665" s="177"/>
    </row>
    <row r="666" spans="1:26" ht="10.5" customHeight="1" x14ac:dyDescent="0.2">
      <c r="A666" s="177"/>
      <c r="B666" s="177"/>
      <c r="C666" s="177"/>
      <c r="D666" s="177"/>
      <c r="E666" s="177"/>
      <c r="F666" s="177"/>
      <c r="G666" s="177"/>
      <c r="H666" s="177"/>
      <c r="I666" s="177"/>
      <c r="J666" s="177"/>
      <c r="K666" s="177"/>
      <c r="L666" s="177"/>
      <c r="M666" s="177"/>
      <c r="N666" s="177"/>
      <c r="O666" s="177"/>
      <c r="P666" s="177"/>
      <c r="Q666" s="177"/>
      <c r="R666" s="177"/>
      <c r="S666" s="177"/>
      <c r="T666" s="177"/>
      <c r="U666" s="177"/>
      <c r="V666" s="177"/>
      <c r="W666" s="177"/>
      <c r="X666" s="177"/>
      <c r="Y666" s="177"/>
      <c r="Z666" s="177"/>
    </row>
    <row r="667" spans="1:26" ht="10.5" customHeight="1" x14ac:dyDescent="0.2">
      <c r="A667" s="177"/>
      <c r="B667" s="177"/>
      <c r="C667" s="177"/>
      <c r="D667" s="177"/>
      <c r="E667" s="177"/>
      <c r="F667" s="177"/>
      <c r="G667" s="177"/>
      <c r="H667" s="177"/>
      <c r="I667" s="177"/>
      <c r="J667" s="177"/>
      <c r="K667" s="177"/>
      <c r="L667" s="177"/>
      <c r="M667" s="177"/>
      <c r="N667" s="177"/>
      <c r="O667" s="177"/>
      <c r="P667" s="177"/>
      <c r="Q667" s="177"/>
      <c r="R667" s="177"/>
      <c r="S667" s="177"/>
      <c r="T667" s="177"/>
      <c r="U667" s="177"/>
      <c r="V667" s="177"/>
      <c r="W667" s="177"/>
      <c r="X667" s="177"/>
      <c r="Y667" s="177"/>
      <c r="Z667" s="177"/>
    </row>
    <row r="668" spans="1:26" ht="10.5" customHeight="1" x14ac:dyDescent="0.2">
      <c r="A668" s="177"/>
      <c r="B668" s="177"/>
      <c r="C668" s="177"/>
      <c r="D668" s="177"/>
      <c r="E668" s="177"/>
      <c r="F668" s="177"/>
      <c r="G668" s="177"/>
      <c r="H668" s="177"/>
      <c r="I668" s="177"/>
      <c r="J668" s="177"/>
      <c r="K668" s="177"/>
      <c r="L668" s="177"/>
      <c r="M668" s="177"/>
      <c r="N668" s="177"/>
      <c r="O668" s="177"/>
      <c r="P668" s="177"/>
      <c r="Q668" s="177"/>
      <c r="R668" s="177"/>
      <c r="S668" s="177"/>
      <c r="T668" s="177"/>
      <c r="U668" s="177"/>
      <c r="V668" s="177"/>
      <c r="W668" s="177"/>
      <c r="X668" s="177"/>
      <c r="Y668" s="177"/>
      <c r="Z668" s="177"/>
    </row>
    <row r="669" spans="1:26" ht="10.5" customHeight="1" x14ac:dyDescent="0.2">
      <c r="A669" s="177"/>
      <c r="B669" s="177"/>
      <c r="C669" s="177"/>
      <c r="D669" s="177"/>
      <c r="E669" s="177"/>
      <c r="F669" s="177"/>
      <c r="G669" s="177"/>
      <c r="H669" s="177"/>
      <c r="I669" s="177"/>
      <c r="J669" s="177"/>
      <c r="K669" s="177"/>
      <c r="L669" s="177"/>
      <c r="M669" s="177"/>
      <c r="N669" s="177"/>
      <c r="O669" s="177"/>
      <c r="P669" s="177"/>
      <c r="Q669" s="177"/>
      <c r="R669" s="177"/>
      <c r="S669" s="177"/>
      <c r="T669" s="177"/>
      <c r="U669" s="177"/>
      <c r="V669" s="177"/>
      <c r="W669" s="177"/>
      <c r="X669" s="177"/>
      <c r="Y669" s="177"/>
      <c r="Z669" s="177"/>
    </row>
    <row r="670" spans="1:26" ht="10.5" customHeight="1" x14ac:dyDescent="0.2">
      <c r="A670" s="177"/>
      <c r="B670" s="177"/>
      <c r="C670" s="177"/>
      <c r="D670" s="177"/>
      <c r="E670" s="177"/>
      <c r="F670" s="177"/>
      <c r="G670" s="177"/>
      <c r="H670" s="177"/>
      <c r="I670" s="177"/>
      <c r="J670" s="177"/>
      <c r="K670" s="177"/>
      <c r="L670" s="177"/>
      <c r="M670" s="177"/>
      <c r="N670" s="177"/>
      <c r="O670" s="177"/>
      <c r="P670" s="177"/>
      <c r="Q670" s="177"/>
      <c r="R670" s="177"/>
      <c r="S670" s="177"/>
      <c r="T670" s="177"/>
      <c r="U670" s="177"/>
      <c r="V670" s="177"/>
      <c r="W670" s="177"/>
      <c r="X670" s="177"/>
      <c r="Y670" s="177"/>
      <c r="Z670" s="177"/>
    </row>
    <row r="671" spans="1:26" ht="10.5" customHeight="1" x14ac:dyDescent="0.2">
      <c r="A671" s="177"/>
      <c r="B671" s="177"/>
      <c r="C671" s="177"/>
      <c r="D671" s="177"/>
      <c r="E671" s="177"/>
      <c r="F671" s="177"/>
      <c r="G671" s="177"/>
      <c r="H671" s="177"/>
      <c r="I671" s="177"/>
      <c r="J671" s="177"/>
      <c r="K671" s="177"/>
      <c r="L671" s="177"/>
      <c r="M671" s="177"/>
      <c r="N671" s="177"/>
      <c r="O671" s="177"/>
      <c r="P671" s="177"/>
      <c r="Q671" s="177"/>
      <c r="R671" s="177"/>
      <c r="S671" s="177"/>
      <c r="T671" s="177"/>
      <c r="U671" s="177"/>
      <c r="V671" s="177"/>
      <c r="W671" s="177"/>
      <c r="X671" s="177"/>
      <c r="Y671" s="177"/>
      <c r="Z671" s="177"/>
    </row>
    <row r="672" spans="1:26" ht="10.5" customHeight="1" x14ac:dyDescent="0.2">
      <c r="A672" s="177"/>
      <c r="B672" s="177"/>
      <c r="C672" s="177"/>
      <c r="D672" s="177"/>
      <c r="E672" s="177"/>
      <c r="F672" s="177"/>
      <c r="G672" s="177"/>
      <c r="H672" s="177"/>
      <c r="I672" s="177"/>
      <c r="J672" s="177"/>
      <c r="K672" s="177"/>
      <c r="L672" s="177"/>
      <c r="M672" s="177"/>
      <c r="N672" s="177"/>
      <c r="O672" s="177"/>
      <c r="P672" s="177"/>
      <c r="Q672" s="177"/>
      <c r="R672" s="177"/>
      <c r="S672" s="177"/>
      <c r="T672" s="177"/>
      <c r="U672" s="177"/>
      <c r="V672" s="177"/>
      <c r="W672" s="177"/>
      <c r="X672" s="177"/>
      <c r="Y672" s="177"/>
      <c r="Z672" s="177"/>
    </row>
    <row r="673" spans="1:26" ht="10.5" customHeight="1" x14ac:dyDescent="0.2">
      <c r="A673" s="177"/>
      <c r="B673" s="177"/>
      <c r="C673" s="177"/>
      <c r="D673" s="177"/>
      <c r="E673" s="177"/>
      <c r="F673" s="177"/>
      <c r="G673" s="177"/>
      <c r="H673" s="177"/>
      <c r="I673" s="177"/>
      <c r="J673" s="177"/>
      <c r="K673" s="177"/>
      <c r="L673" s="177"/>
      <c r="M673" s="177"/>
      <c r="N673" s="177"/>
      <c r="O673" s="177"/>
      <c r="P673" s="177"/>
      <c r="Q673" s="177"/>
      <c r="R673" s="177"/>
      <c r="S673" s="177"/>
      <c r="T673" s="177"/>
      <c r="U673" s="177"/>
      <c r="V673" s="177"/>
      <c r="W673" s="177"/>
      <c r="X673" s="177"/>
      <c r="Y673" s="177"/>
      <c r="Z673" s="177"/>
    </row>
    <row r="674" spans="1:26" ht="10.5" customHeight="1" x14ac:dyDescent="0.2">
      <c r="A674" s="177"/>
      <c r="B674" s="177"/>
      <c r="C674" s="177"/>
      <c r="D674" s="177"/>
      <c r="E674" s="177"/>
      <c r="F674" s="177"/>
      <c r="G674" s="177"/>
      <c r="H674" s="177"/>
      <c r="I674" s="177"/>
      <c r="J674" s="177"/>
      <c r="K674" s="177"/>
      <c r="L674" s="177"/>
      <c r="M674" s="177"/>
      <c r="N674" s="177"/>
      <c r="O674" s="177"/>
      <c r="P674" s="177"/>
      <c r="Q674" s="177"/>
      <c r="R674" s="177"/>
      <c r="S674" s="177"/>
      <c r="T674" s="177"/>
      <c r="U674" s="177"/>
      <c r="V674" s="177"/>
      <c r="W674" s="177"/>
      <c r="X674" s="177"/>
      <c r="Y674" s="177"/>
      <c r="Z674" s="177"/>
    </row>
    <row r="675" spans="1:26" ht="10.5" customHeight="1" x14ac:dyDescent="0.2">
      <c r="A675" s="177"/>
      <c r="B675" s="177"/>
      <c r="C675" s="177"/>
      <c r="D675" s="177"/>
      <c r="E675" s="177"/>
      <c r="F675" s="177"/>
      <c r="G675" s="177"/>
      <c r="H675" s="177"/>
      <c r="I675" s="177"/>
      <c r="J675" s="177"/>
      <c r="K675" s="177"/>
      <c r="L675" s="177"/>
      <c r="M675" s="177"/>
      <c r="N675" s="177"/>
      <c r="O675" s="177"/>
      <c r="P675" s="177"/>
      <c r="Q675" s="177"/>
      <c r="R675" s="177"/>
      <c r="S675" s="177"/>
      <c r="T675" s="177"/>
      <c r="U675" s="177"/>
      <c r="V675" s="177"/>
      <c r="W675" s="177"/>
      <c r="X675" s="177"/>
      <c r="Y675" s="177"/>
      <c r="Z675" s="177"/>
    </row>
    <row r="676" spans="1:26" ht="10.5" customHeight="1" x14ac:dyDescent="0.2">
      <c r="A676" s="177"/>
      <c r="B676" s="177"/>
      <c r="C676" s="177"/>
      <c r="D676" s="177"/>
      <c r="E676" s="177"/>
      <c r="F676" s="177"/>
      <c r="G676" s="177"/>
      <c r="H676" s="177"/>
      <c r="I676" s="177"/>
      <c r="J676" s="177"/>
      <c r="K676" s="177"/>
      <c r="L676" s="177"/>
      <c r="M676" s="177"/>
      <c r="N676" s="177"/>
      <c r="O676" s="177"/>
      <c r="P676" s="177"/>
      <c r="Q676" s="177"/>
      <c r="R676" s="177"/>
      <c r="S676" s="177"/>
      <c r="T676" s="177"/>
      <c r="U676" s="177"/>
      <c r="V676" s="177"/>
      <c r="W676" s="177"/>
      <c r="X676" s="177"/>
      <c r="Y676" s="177"/>
      <c r="Z676" s="177"/>
    </row>
    <row r="677" spans="1:26" ht="10.5" customHeight="1" x14ac:dyDescent="0.2">
      <c r="A677" s="177"/>
      <c r="B677" s="177"/>
      <c r="C677" s="177"/>
      <c r="D677" s="177"/>
      <c r="E677" s="177"/>
      <c r="F677" s="177"/>
      <c r="G677" s="177"/>
      <c r="H677" s="177"/>
      <c r="I677" s="177"/>
      <c r="J677" s="177"/>
      <c r="K677" s="177"/>
      <c r="L677" s="177"/>
      <c r="M677" s="177"/>
      <c r="N677" s="177"/>
      <c r="O677" s="177"/>
      <c r="P677" s="177"/>
      <c r="Q677" s="177"/>
      <c r="R677" s="177"/>
      <c r="S677" s="177"/>
      <c r="T677" s="177"/>
      <c r="U677" s="177"/>
      <c r="V677" s="177"/>
      <c r="W677" s="177"/>
      <c r="X677" s="177"/>
      <c r="Y677" s="177"/>
      <c r="Z677" s="177"/>
    </row>
    <row r="678" spans="1:26" ht="10.5" customHeight="1" x14ac:dyDescent="0.2">
      <c r="A678" s="177"/>
      <c r="B678" s="177"/>
      <c r="C678" s="177"/>
      <c r="D678" s="177"/>
      <c r="E678" s="177"/>
      <c r="F678" s="177"/>
      <c r="G678" s="177"/>
      <c r="H678" s="177"/>
      <c r="I678" s="177"/>
      <c r="J678" s="177"/>
      <c r="K678" s="177"/>
      <c r="L678" s="177"/>
      <c r="M678" s="177"/>
      <c r="N678" s="177"/>
      <c r="O678" s="177"/>
      <c r="P678" s="177"/>
      <c r="Q678" s="177"/>
      <c r="R678" s="177"/>
      <c r="S678" s="177"/>
      <c r="T678" s="177"/>
      <c r="U678" s="177"/>
      <c r="V678" s="177"/>
      <c r="W678" s="177"/>
      <c r="X678" s="177"/>
      <c r="Y678" s="177"/>
      <c r="Z678" s="177"/>
    </row>
    <row r="679" spans="1:26" ht="10.5" customHeight="1" x14ac:dyDescent="0.2">
      <c r="A679" s="177"/>
      <c r="B679" s="177"/>
      <c r="C679" s="177"/>
      <c r="D679" s="177"/>
      <c r="E679" s="177"/>
      <c r="F679" s="177"/>
      <c r="G679" s="177"/>
      <c r="H679" s="177"/>
      <c r="I679" s="177"/>
      <c r="J679" s="177"/>
      <c r="K679" s="177"/>
      <c r="L679" s="177"/>
      <c r="M679" s="177"/>
      <c r="N679" s="177"/>
      <c r="O679" s="177"/>
      <c r="P679" s="177"/>
      <c r="Q679" s="177"/>
      <c r="R679" s="177"/>
      <c r="S679" s="177"/>
      <c r="T679" s="177"/>
      <c r="U679" s="177"/>
      <c r="V679" s="177"/>
      <c r="W679" s="177"/>
      <c r="X679" s="177"/>
      <c r="Y679" s="177"/>
      <c r="Z679" s="177"/>
    </row>
    <row r="680" spans="1:26" ht="10.5" customHeight="1" x14ac:dyDescent="0.2">
      <c r="A680" s="177"/>
      <c r="B680" s="177"/>
      <c r="C680" s="177"/>
      <c r="D680" s="177"/>
      <c r="E680" s="177"/>
      <c r="F680" s="177"/>
      <c r="G680" s="177"/>
      <c r="H680" s="177"/>
      <c r="I680" s="177"/>
      <c r="J680" s="177"/>
      <c r="K680" s="177"/>
      <c r="L680" s="177"/>
      <c r="M680" s="177"/>
      <c r="N680" s="177"/>
      <c r="O680" s="177"/>
      <c r="P680" s="177"/>
      <c r="Q680" s="177"/>
      <c r="R680" s="177"/>
      <c r="S680" s="177"/>
      <c r="T680" s="177"/>
      <c r="U680" s="177"/>
      <c r="V680" s="177"/>
      <c r="W680" s="177"/>
      <c r="X680" s="177"/>
      <c r="Y680" s="177"/>
      <c r="Z680" s="177"/>
    </row>
    <row r="681" spans="1:26" ht="10.5" customHeight="1" x14ac:dyDescent="0.2">
      <c r="A681" s="177"/>
      <c r="B681" s="177"/>
      <c r="C681" s="177"/>
      <c r="D681" s="177"/>
      <c r="E681" s="177"/>
      <c r="F681" s="177"/>
      <c r="G681" s="177"/>
      <c r="H681" s="177"/>
      <c r="I681" s="177"/>
      <c r="J681" s="177"/>
      <c r="K681" s="177"/>
      <c r="L681" s="177"/>
      <c r="M681" s="177"/>
      <c r="N681" s="177"/>
      <c r="O681" s="177"/>
      <c r="P681" s="177"/>
      <c r="Q681" s="177"/>
      <c r="R681" s="177"/>
      <c r="S681" s="177"/>
      <c r="T681" s="177"/>
      <c r="U681" s="177"/>
      <c r="V681" s="177"/>
      <c r="W681" s="177"/>
      <c r="X681" s="177"/>
      <c r="Y681" s="177"/>
      <c r="Z681" s="177"/>
    </row>
    <row r="682" spans="1:26" ht="10.5" customHeight="1" x14ac:dyDescent="0.2">
      <c r="A682" s="177"/>
      <c r="B682" s="177"/>
      <c r="C682" s="177"/>
      <c r="D682" s="177"/>
      <c r="E682" s="177"/>
      <c r="F682" s="177"/>
      <c r="G682" s="177"/>
      <c r="H682" s="177"/>
      <c r="I682" s="177"/>
      <c r="J682" s="177"/>
      <c r="K682" s="177"/>
      <c r="L682" s="177"/>
      <c r="M682" s="177"/>
      <c r="N682" s="177"/>
      <c r="O682" s="177"/>
      <c r="P682" s="177"/>
      <c r="Q682" s="177"/>
      <c r="R682" s="177"/>
      <c r="S682" s="177"/>
      <c r="T682" s="177"/>
      <c r="U682" s="177"/>
      <c r="V682" s="177"/>
      <c r="W682" s="177"/>
      <c r="X682" s="177"/>
      <c r="Y682" s="177"/>
      <c r="Z682" s="177"/>
    </row>
    <row r="683" spans="1:26" ht="10.5" customHeight="1" x14ac:dyDescent="0.2">
      <c r="A683" s="177"/>
      <c r="B683" s="177"/>
      <c r="C683" s="177"/>
      <c r="D683" s="177"/>
      <c r="E683" s="177"/>
      <c r="F683" s="177"/>
      <c r="G683" s="177"/>
      <c r="H683" s="177"/>
      <c r="I683" s="177"/>
      <c r="J683" s="177"/>
      <c r="K683" s="177"/>
      <c r="L683" s="177"/>
      <c r="M683" s="177"/>
      <c r="N683" s="177"/>
      <c r="O683" s="177"/>
      <c r="P683" s="177"/>
      <c r="Q683" s="177"/>
      <c r="R683" s="177"/>
      <c r="S683" s="177"/>
      <c r="T683" s="177"/>
      <c r="U683" s="177"/>
      <c r="V683" s="177"/>
      <c r="W683" s="177"/>
      <c r="X683" s="177"/>
      <c r="Y683" s="177"/>
      <c r="Z683" s="177"/>
    </row>
    <row r="684" spans="1:26" ht="10.5" customHeight="1" x14ac:dyDescent="0.2">
      <c r="A684" s="177"/>
      <c r="B684" s="177"/>
      <c r="C684" s="177"/>
      <c r="D684" s="177"/>
      <c r="E684" s="177"/>
      <c r="F684" s="177"/>
      <c r="G684" s="177"/>
      <c r="H684" s="177"/>
      <c r="I684" s="177"/>
      <c r="J684" s="177"/>
      <c r="K684" s="177"/>
      <c r="L684" s="177"/>
      <c r="M684" s="177"/>
      <c r="N684" s="177"/>
      <c r="O684" s="177"/>
      <c r="P684" s="177"/>
      <c r="Q684" s="177"/>
      <c r="R684" s="177"/>
      <c r="S684" s="177"/>
      <c r="T684" s="177"/>
      <c r="U684" s="177"/>
      <c r="V684" s="177"/>
      <c r="W684" s="177"/>
      <c r="X684" s="177"/>
      <c r="Y684" s="177"/>
      <c r="Z684" s="177"/>
    </row>
    <row r="685" spans="1:26" ht="10.5" customHeight="1" x14ac:dyDescent="0.2">
      <c r="A685" s="177"/>
      <c r="B685" s="177"/>
      <c r="C685" s="177"/>
      <c r="D685" s="177"/>
      <c r="E685" s="177"/>
      <c r="F685" s="177"/>
      <c r="G685" s="177"/>
      <c r="H685" s="177"/>
      <c r="I685" s="177"/>
      <c r="J685" s="177"/>
      <c r="K685" s="177"/>
      <c r="L685" s="177"/>
      <c r="M685" s="177"/>
      <c r="N685" s="177"/>
      <c r="O685" s="177"/>
      <c r="P685" s="177"/>
      <c r="Q685" s="177"/>
      <c r="R685" s="177"/>
      <c r="S685" s="177"/>
      <c r="T685" s="177"/>
      <c r="U685" s="177"/>
      <c r="V685" s="177"/>
      <c r="W685" s="177"/>
      <c r="X685" s="177"/>
      <c r="Y685" s="177"/>
      <c r="Z685" s="177"/>
    </row>
    <row r="686" spans="1:26" ht="10.5" customHeight="1" x14ac:dyDescent="0.2">
      <c r="A686" s="177"/>
      <c r="B686" s="177"/>
      <c r="C686" s="177"/>
      <c r="D686" s="177"/>
      <c r="E686" s="177"/>
      <c r="F686" s="177"/>
      <c r="G686" s="177"/>
      <c r="H686" s="177"/>
      <c r="I686" s="177"/>
      <c r="J686" s="177"/>
      <c r="K686" s="177"/>
      <c r="L686" s="177"/>
      <c r="M686" s="177"/>
      <c r="N686" s="177"/>
      <c r="O686" s="177"/>
      <c r="P686" s="177"/>
      <c r="Q686" s="177"/>
      <c r="R686" s="177"/>
      <c r="S686" s="177"/>
      <c r="T686" s="177"/>
      <c r="U686" s="177"/>
      <c r="V686" s="177"/>
      <c r="W686" s="177"/>
      <c r="X686" s="177"/>
      <c r="Y686" s="177"/>
      <c r="Z686" s="177"/>
    </row>
    <row r="687" spans="1:26" ht="10.5" customHeight="1" x14ac:dyDescent="0.2">
      <c r="A687" s="177"/>
      <c r="B687" s="177"/>
      <c r="C687" s="177"/>
      <c r="D687" s="177"/>
      <c r="E687" s="177"/>
      <c r="F687" s="177"/>
      <c r="G687" s="177"/>
      <c r="H687" s="177"/>
      <c r="I687" s="177"/>
      <c r="J687" s="177"/>
      <c r="K687" s="177"/>
      <c r="L687" s="177"/>
      <c r="M687" s="177"/>
      <c r="N687" s="177"/>
      <c r="O687" s="177"/>
      <c r="P687" s="177"/>
      <c r="Q687" s="177"/>
      <c r="R687" s="177"/>
      <c r="S687" s="177"/>
      <c r="T687" s="177"/>
      <c r="U687" s="177"/>
      <c r="V687" s="177"/>
      <c r="W687" s="177"/>
      <c r="X687" s="177"/>
      <c r="Y687" s="177"/>
      <c r="Z687" s="177"/>
    </row>
    <row r="688" spans="1:26" ht="10.5" customHeight="1" x14ac:dyDescent="0.2">
      <c r="A688" s="177"/>
      <c r="B688" s="177"/>
      <c r="C688" s="177"/>
      <c r="D688" s="177"/>
      <c r="E688" s="177"/>
      <c r="F688" s="177"/>
      <c r="G688" s="177"/>
      <c r="H688" s="177"/>
      <c r="I688" s="177"/>
      <c r="J688" s="177"/>
      <c r="K688" s="177"/>
      <c r="L688" s="177"/>
      <c r="M688" s="177"/>
      <c r="N688" s="177"/>
      <c r="O688" s="177"/>
      <c r="P688" s="177"/>
      <c r="Q688" s="177"/>
      <c r="R688" s="177"/>
      <c r="S688" s="177"/>
      <c r="T688" s="177"/>
      <c r="U688" s="177"/>
      <c r="V688" s="177"/>
      <c r="W688" s="177"/>
      <c r="X688" s="177"/>
      <c r="Y688" s="177"/>
      <c r="Z688" s="177"/>
    </row>
    <row r="689" spans="1:26" ht="10.5" customHeight="1" x14ac:dyDescent="0.2">
      <c r="A689" s="177"/>
      <c r="B689" s="177"/>
      <c r="C689" s="177"/>
      <c r="D689" s="177"/>
      <c r="E689" s="177"/>
      <c r="F689" s="177"/>
      <c r="G689" s="177"/>
      <c r="H689" s="177"/>
      <c r="I689" s="177"/>
      <c r="J689" s="177"/>
      <c r="K689" s="177"/>
      <c r="L689" s="177"/>
      <c r="M689" s="177"/>
      <c r="N689" s="177"/>
      <c r="O689" s="177"/>
      <c r="P689" s="177"/>
      <c r="Q689" s="177"/>
      <c r="R689" s="177"/>
      <c r="S689" s="177"/>
      <c r="T689" s="177"/>
      <c r="U689" s="177"/>
      <c r="V689" s="177"/>
      <c r="W689" s="177"/>
      <c r="X689" s="177"/>
      <c r="Y689" s="177"/>
      <c r="Z689" s="177"/>
    </row>
    <row r="690" spans="1:26" ht="10.5" customHeight="1" x14ac:dyDescent="0.2">
      <c r="A690" s="177"/>
      <c r="B690" s="177"/>
      <c r="C690" s="177"/>
      <c r="D690" s="177"/>
      <c r="E690" s="177"/>
      <c r="F690" s="177"/>
      <c r="G690" s="177"/>
      <c r="H690" s="177"/>
      <c r="I690" s="177"/>
      <c r="J690" s="177"/>
      <c r="K690" s="177"/>
      <c r="L690" s="177"/>
      <c r="M690" s="177"/>
      <c r="N690" s="177"/>
      <c r="O690" s="177"/>
      <c r="P690" s="177"/>
      <c r="Q690" s="177"/>
      <c r="R690" s="177"/>
      <c r="S690" s="177"/>
      <c r="T690" s="177"/>
      <c r="U690" s="177"/>
      <c r="V690" s="177"/>
      <c r="W690" s="177"/>
      <c r="X690" s="177"/>
      <c r="Y690" s="177"/>
      <c r="Z690" s="177"/>
    </row>
    <row r="691" spans="1:26" ht="10.5" customHeight="1" x14ac:dyDescent="0.2">
      <c r="A691" s="177"/>
      <c r="B691" s="177"/>
      <c r="C691" s="177"/>
      <c r="D691" s="177"/>
      <c r="E691" s="177"/>
      <c r="F691" s="177"/>
      <c r="G691" s="177"/>
      <c r="H691" s="177"/>
      <c r="I691" s="177"/>
      <c r="J691" s="177"/>
      <c r="K691" s="177"/>
      <c r="L691" s="177"/>
      <c r="M691" s="177"/>
      <c r="N691" s="177"/>
      <c r="O691" s="177"/>
      <c r="P691" s="177"/>
      <c r="Q691" s="177"/>
      <c r="R691" s="177"/>
      <c r="S691" s="177"/>
      <c r="T691" s="177"/>
      <c r="U691" s="177"/>
      <c r="V691" s="177"/>
      <c r="W691" s="177"/>
      <c r="X691" s="177"/>
      <c r="Y691" s="177"/>
      <c r="Z691" s="177"/>
    </row>
    <row r="692" spans="1:26" ht="10.5" customHeight="1" x14ac:dyDescent="0.2">
      <c r="A692" s="177"/>
      <c r="B692" s="177"/>
      <c r="C692" s="177"/>
      <c r="D692" s="177"/>
      <c r="E692" s="177"/>
      <c r="F692" s="177"/>
      <c r="G692" s="177"/>
      <c r="H692" s="177"/>
      <c r="I692" s="177"/>
      <c r="J692" s="177"/>
      <c r="K692" s="177"/>
      <c r="L692" s="177"/>
      <c r="M692" s="177"/>
      <c r="N692" s="177"/>
      <c r="O692" s="177"/>
      <c r="P692" s="177"/>
      <c r="Q692" s="177"/>
      <c r="R692" s="177"/>
      <c r="S692" s="177"/>
      <c r="T692" s="177"/>
      <c r="U692" s="177"/>
      <c r="V692" s="177"/>
      <c r="W692" s="177"/>
      <c r="X692" s="177"/>
      <c r="Y692" s="177"/>
      <c r="Z692" s="177"/>
    </row>
    <row r="693" spans="1:26" ht="10.5" customHeight="1" x14ac:dyDescent="0.2">
      <c r="A693" s="177"/>
      <c r="B693" s="177"/>
      <c r="C693" s="177"/>
      <c r="D693" s="177"/>
      <c r="E693" s="177"/>
      <c r="F693" s="177"/>
      <c r="G693" s="177"/>
      <c r="H693" s="177"/>
      <c r="I693" s="177"/>
      <c r="J693" s="177"/>
      <c r="K693" s="177"/>
      <c r="L693" s="177"/>
      <c r="M693" s="177"/>
      <c r="N693" s="177"/>
      <c r="O693" s="177"/>
      <c r="P693" s="177"/>
      <c r="Q693" s="177"/>
      <c r="R693" s="177"/>
      <c r="S693" s="177"/>
      <c r="T693" s="177"/>
      <c r="U693" s="177"/>
      <c r="V693" s="177"/>
      <c r="W693" s="177"/>
      <c r="X693" s="177"/>
      <c r="Y693" s="177"/>
      <c r="Z693" s="177"/>
    </row>
    <row r="694" spans="1:26" ht="10.5" customHeight="1" x14ac:dyDescent="0.2">
      <c r="A694" s="177"/>
      <c r="B694" s="177"/>
      <c r="C694" s="177"/>
      <c r="D694" s="177"/>
      <c r="E694" s="177"/>
      <c r="F694" s="177"/>
      <c r="G694" s="177"/>
      <c r="H694" s="177"/>
      <c r="I694" s="177"/>
      <c r="J694" s="177"/>
      <c r="K694" s="177"/>
      <c r="L694" s="177"/>
      <c r="M694" s="177"/>
      <c r="N694" s="177"/>
      <c r="O694" s="177"/>
      <c r="P694" s="177"/>
      <c r="Q694" s="177"/>
      <c r="R694" s="177"/>
      <c r="S694" s="177"/>
      <c r="T694" s="177"/>
      <c r="U694" s="177"/>
      <c r="V694" s="177"/>
      <c r="W694" s="177"/>
      <c r="X694" s="177"/>
      <c r="Y694" s="177"/>
      <c r="Z694" s="177"/>
    </row>
    <row r="695" spans="1:26" ht="10.5" customHeight="1" x14ac:dyDescent="0.2">
      <c r="A695" s="177"/>
      <c r="B695" s="177"/>
      <c r="C695" s="177"/>
      <c r="D695" s="177"/>
      <c r="E695" s="177"/>
      <c r="F695" s="177"/>
      <c r="G695" s="177"/>
      <c r="H695" s="177"/>
      <c r="I695" s="177"/>
      <c r="J695" s="177"/>
      <c r="K695" s="177"/>
      <c r="L695" s="177"/>
      <c r="M695" s="177"/>
      <c r="N695" s="177"/>
      <c r="O695" s="177"/>
      <c r="P695" s="177"/>
      <c r="Q695" s="177"/>
      <c r="R695" s="177"/>
      <c r="S695" s="177"/>
      <c r="T695" s="177"/>
      <c r="U695" s="177"/>
      <c r="V695" s="177"/>
      <c r="W695" s="177"/>
      <c r="X695" s="177"/>
      <c r="Y695" s="177"/>
      <c r="Z695" s="177"/>
    </row>
    <row r="696" spans="1:26" ht="10.5" customHeight="1" x14ac:dyDescent="0.2">
      <c r="A696" s="177"/>
      <c r="B696" s="177"/>
      <c r="C696" s="177"/>
      <c r="D696" s="177"/>
      <c r="E696" s="177"/>
      <c r="F696" s="177"/>
      <c r="G696" s="177"/>
      <c r="H696" s="177"/>
      <c r="I696" s="177"/>
      <c r="J696" s="177"/>
      <c r="K696" s="177"/>
      <c r="L696" s="177"/>
      <c r="M696" s="177"/>
      <c r="N696" s="177"/>
      <c r="O696" s="177"/>
      <c r="P696" s="177"/>
      <c r="Q696" s="177"/>
      <c r="R696" s="177"/>
      <c r="S696" s="177"/>
      <c r="T696" s="177"/>
      <c r="U696" s="177"/>
      <c r="V696" s="177"/>
      <c r="W696" s="177"/>
      <c r="X696" s="177"/>
      <c r="Y696" s="177"/>
      <c r="Z696" s="177"/>
    </row>
    <row r="697" spans="1:26" ht="10.5" customHeight="1" x14ac:dyDescent="0.2">
      <c r="A697" s="177"/>
      <c r="B697" s="177"/>
      <c r="C697" s="177"/>
      <c r="D697" s="177"/>
      <c r="E697" s="177"/>
      <c r="F697" s="177"/>
      <c r="G697" s="177"/>
      <c r="H697" s="177"/>
      <c r="I697" s="177"/>
      <c r="J697" s="177"/>
      <c r="K697" s="177"/>
      <c r="L697" s="177"/>
      <c r="M697" s="177"/>
      <c r="N697" s="177"/>
      <c r="O697" s="177"/>
      <c r="P697" s="177"/>
      <c r="Q697" s="177"/>
      <c r="R697" s="177"/>
      <c r="S697" s="177"/>
      <c r="T697" s="177"/>
      <c r="U697" s="177"/>
      <c r="V697" s="177"/>
      <c r="W697" s="177"/>
      <c r="X697" s="177"/>
      <c r="Y697" s="177"/>
      <c r="Z697" s="177"/>
    </row>
    <row r="698" spans="1:26" ht="10.5" customHeight="1" x14ac:dyDescent="0.2">
      <c r="A698" s="177"/>
      <c r="B698" s="177"/>
      <c r="C698" s="177"/>
      <c r="D698" s="177"/>
      <c r="E698" s="177"/>
      <c r="F698" s="177"/>
      <c r="G698" s="177"/>
      <c r="H698" s="177"/>
      <c r="I698" s="177"/>
      <c r="J698" s="177"/>
      <c r="K698" s="177"/>
      <c r="L698" s="177"/>
      <c r="M698" s="177"/>
      <c r="N698" s="177"/>
      <c r="O698" s="177"/>
      <c r="P698" s="177"/>
      <c r="Q698" s="177"/>
      <c r="R698" s="177"/>
      <c r="S698" s="177"/>
      <c r="T698" s="177"/>
      <c r="U698" s="177"/>
      <c r="V698" s="177"/>
      <c r="W698" s="177"/>
      <c r="X698" s="177"/>
      <c r="Y698" s="177"/>
      <c r="Z698" s="177"/>
    </row>
    <row r="699" spans="1:26" ht="10.5" customHeight="1" x14ac:dyDescent="0.2">
      <c r="A699" s="177"/>
      <c r="B699" s="177"/>
      <c r="C699" s="177"/>
      <c r="D699" s="177"/>
      <c r="E699" s="177"/>
      <c r="F699" s="177"/>
      <c r="G699" s="177"/>
      <c r="H699" s="177"/>
      <c r="I699" s="177"/>
      <c r="J699" s="177"/>
      <c r="K699" s="177"/>
      <c r="L699" s="177"/>
      <c r="M699" s="177"/>
      <c r="N699" s="177"/>
      <c r="O699" s="177"/>
      <c r="P699" s="177"/>
      <c r="Q699" s="177"/>
      <c r="R699" s="177"/>
      <c r="S699" s="177"/>
      <c r="T699" s="177"/>
      <c r="U699" s="177"/>
      <c r="V699" s="177"/>
      <c r="W699" s="177"/>
      <c r="X699" s="177"/>
      <c r="Y699" s="177"/>
      <c r="Z699" s="177"/>
    </row>
    <row r="700" spans="1:26" ht="10.5" customHeight="1" x14ac:dyDescent="0.2">
      <c r="A700" s="177"/>
      <c r="B700" s="177"/>
      <c r="C700" s="177"/>
      <c r="D700" s="177"/>
      <c r="E700" s="177"/>
      <c r="F700" s="177"/>
      <c r="G700" s="177"/>
      <c r="H700" s="177"/>
      <c r="I700" s="177"/>
      <c r="J700" s="177"/>
      <c r="K700" s="177"/>
      <c r="L700" s="177"/>
      <c r="M700" s="177"/>
      <c r="N700" s="177"/>
      <c r="O700" s="177"/>
      <c r="P700" s="177"/>
      <c r="Q700" s="177"/>
      <c r="R700" s="177"/>
      <c r="S700" s="177"/>
      <c r="T700" s="177"/>
      <c r="U700" s="177"/>
      <c r="V700" s="177"/>
      <c r="W700" s="177"/>
      <c r="X700" s="177"/>
      <c r="Y700" s="177"/>
      <c r="Z700" s="177"/>
    </row>
    <row r="701" spans="1:26" ht="10.5" customHeight="1" x14ac:dyDescent="0.2">
      <c r="A701" s="177"/>
      <c r="B701" s="177"/>
      <c r="C701" s="177"/>
      <c r="D701" s="177"/>
      <c r="E701" s="177"/>
      <c r="F701" s="177"/>
      <c r="G701" s="177"/>
      <c r="H701" s="177"/>
      <c r="I701" s="177"/>
      <c r="J701" s="177"/>
      <c r="K701" s="177"/>
      <c r="L701" s="177"/>
      <c r="M701" s="177"/>
      <c r="N701" s="177"/>
      <c r="O701" s="177"/>
      <c r="P701" s="177"/>
      <c r="Q701" s="177"/>
      <c r="R701" s="177"/>
      <c r="S701" s="177"/>
      <c r="T701" s="177"/>
      <c r="U701" s="177"/>
      <c r="V701" s="177"/>
      <c r="W701" s="177"/>
      <c r="X701" s="177"/>
      <c r="Y701" s="177"/>
      <c r="Z701" s="177"/>
    </row>
    <row r="702" spans="1:26" ht="10.5" customHeight="1" x14ac:dyDescent="0.2">
      <c r="A702" s="177"/>
      <c r="B702" s="177"/>
      <c r="C702" s="177"/>
      <c r="D702" s="177"/>
      <c r="E702" s="177"/>
      <c r="F702" s="177"/>
      <c r="G702" s="177"/>
      <c r="H702" s="177"/>
      <c r="I702" s="177"/>
      <c r="J702" s="177"/>
      <c r="K702" s="177"/>
      <c r="L702" s="177"/>
      <c r="M702" s="177"/>
      <c r="N702" s="177"/>
      <c r="O702" s="177"/>
      <c r="P702" s="177"/>
      <c r="Q702" s="177"/>
      <c r="R702" s="177"/>
      <c r="S702" s="177"/>
      <c r="T702" s="177"/>
      <c r="U702" s="177"/>
      <c r="V702" s="177"/>
      <c r="W702" s="177"/>
      <c r="X702" s="177"/>
      <c r="Y702" s="177"/>
      <c r="Z702" s="177"/>
    </row>
    <row r="703" spans="1:26" ht="10.5" customHeight="1" x14ac:dyDescent="0.2">
      <c r="A703" s="177"/>
      <c r="B703" s="177"/>
      <c r="C703" s="177"/>
      <c r="D703" s="177"/>
      <c r="E703" s="177"/>
      <c r="F703" s="177"/>
      <c r="G703" s="177"/>
      <c r="H703" s="177"/>
      <c r="I703" s="177"/>
      <c r="J703" s="177"/>
      <c r="K703" s="177"/>
      <c r="L703" s="177"/>
      <c r="M703" s="177"/>
      <c r="N703" s="177"/>
      <c r="O703" s="177"/>
      <c r="P703" s="177"/>
      <c r="Q703" s="177"/>
      <c r="R703" s="177"/>
      <c r="S703" s="177"/>
      <c r="T703" s="177"/>
      <c r="U703" s="177"/>
      <c r="V703" s="177"/>
      <c r="W703" s="177"/>
      <c r="X703" s="177"/>
      <c r="Y703" s="177"/>
      <c r="Z703" s="177"/>
    </row>
    <row r="704" spans="1:26" ht="10.5" customHeight="1" x14ac:dyDescent="0.2">
      <c r="A704" s="177"/>
      <c r="B704" s="177"/>
      <c r="C704" s="177"/>
      <c r="D704" s="177"/>
      <c r="E704" s="177"/>
      <c r="F704" s="177"/>
      <c r="G704" s="177"/>
      <c r="H704" s="177"/>
      <c r="I704" s="177"/>
      <c r="J704" s="177"/>
      <c r="K704" s="177"/>
      <c r="L704" s="177"/>
      <c r="M704" s="177"/>
      <c r="N704" s="177"/>
      <c r="O704" s="177"/>
      <c r="P704" s="177"/>
      <c r="Q704" s="177"/>
      <c r="R704" s="177"/>
      <c r="S704" s="177"/>
      <c r="T704" s="177"/>
      <c r="U704" s="177"/>
      <c r="V704" s="177"/>
      <c r="W704" s="177"/>
      <c r="X704" s="177"/>
      <c r="Y704" s="177"/>
      <c r="Z704" s="177"/>
    </row>
    <row r="705" spans="1:26" ht="10.5" customHeight="1" x14ac:dyDescent="0.2">
      <c r="A705" s="177"/>
      <c r="B705" s="177"/>
      <c r="C705" s="177"/>
      <c r="D705" s="177"/>
      <c r="E705" s="177"/>
      <c r="F705" s="177"/>
      <c r="G705" s="177"/>
      <c r="H705" s="177"/>
      <c r="I705" s="177"/>
      <c r="J705" s="177"/>
      <c r="K705" s="177"/>
      <c r="L705" s="177"/>
      <c r="M705" s="177"/>
      <c r="N705" s="177"/>
      <c r="O705" s="177"/>
      <c r="P705" s="177"/>
      <c r="Q705" s="177"/>
      <c r="R705" s="177"/>
      <c r="S705" s="177"/>
      <c r="T705" s="177"/>
      <c r="U705" s="177"/>
      <c r="V705" s="177"/>
      <c r="W705" s="177"/>
      <c r="X705" s="177"/>
      <c r="Y705" s="177"/>
      <c r="Z705" s="177"/>
    </row>
    <row r="706" spans="1:26" ht="10.5" customHeight="1" x14ac:dyDescent="0.2">
      <c r="A706" s="177"/>
      <c r="B706" s="177"/>
      <c r="C706" s="177"/>
      <c r="D706" s="177"/>
      <c r="E706" s="177"/>
      <c r="F706" s="177"/>
      <c r="G706" s="177"/>
      <c r="H706" s="177"/>
      <c r="I706" s="177"/>
      <c r="J706" s="177"/>
      <c r="K706" s="177"/>
      <c r="L706" s="177"/>
      <c r="M706" s="177"/>
      <c r="N706" s="177"/>
      <c r="O706" s="177"/>
      <c r="P706" s="177"/>
      <c r="Q706" s="177"/>
      <c r="R706" s="177"/>
      <c r="S706" s="177"/>
      <c r="T706" s="177"/>
      <c r="U706" s="177"/>
      <c r="V706" s="177"/>
      <c r="W706" s="177"/>
      <c r="X706" s="177"/>
      <c r="Y706" s="177"/>
      <c r="Z706" s="177"/>
    </row>
    <row r="707" spans="1:26" ht="10.5" customHeight="1" x14ac:dyDescent="0.2">
      <c r="A707" s="177"/>
      <c r="B707" s="177"/>
      <c r="C707" s="177"/>
      <c r="D707" s="177"/>
      <c r="E707" s="177"/>
      <c r="F707" s="177"/>
      <c r="G707" s="177"/>
      <c r="H707" s="177"/>
      <c r="I707" s="177"/>
      <c r="J707" s="177"/>
      <c r="K707" s="177"/>
      <c r="L707" s="177"/>
      <c r="M707" s="177"/>
      <c r="N707" s="177"/>
      <c r="O707" s="177"/>
      <c r="P707" s="177"/>
      <c r="Q707" s="177"/>
      <c r="R707" s="177"/>
      <c r="S707" s="177"/>
      <c r="T707" s="177"/>
      <c r="U707" s="177"/>
      <c r="V707" s="177"/>
      <c r="W707" s="177"/>
      <c r="X707" s="177"/>
      <c r="Y707" s="177"/>
      <c r="Z707" s="177"/>
    </row>
    <row r="708" spans="1:26" ht="10.5" customHeight="1" x14ac:dyDescent="0.2">
      <c r="A708" s="177"/>
      <c r="B708" s="177"/>
      <c r="C708" s="177"/>
      <c r="D708" s="177"/>
      <c r="E708" s="177"/>
      <c r="F708" s="177"/>
      <c r="G708" s="177"/>
      <c r="H708" s="177"/>
      <c r="I708" s="177"/>
      <c r="J708" s="177"/>
      <c r="K708" s="177"/>
      <c r="L708" s="177"/>
      <c r="M708" s="177"/>
      <c r="N708" s="177"/>
      <c r="O708" s="177"/>
      <c r="P708" s="177"/>
      <c r="Q708" s="177"/>
      <c r="R708" s="177"/>
      <c r="S708" s="177"/>
      <c r="T708" s="177"/>
      <c r="U708" s="177"/>
      <c r="V708" s="177"/>
      <c r="W708" s="177"/>
      <c r="X708" s="177"/>
      <c r="Y708" s="177"/>
      <c r="Z708" s="177"/>
    </row>
    <row r="709" spans="1:26" ht="10.5" customHeight="1" x14ac:dyDescent="0.2">
      <c r="A709" s="177"/>
      <c r="B709" s="177"/>
      <c r="C709" s="177"/>
      <c r="D709" s="177"/>
      <c r="E709" s="177"/>
      <c r="F709" s="177"/>
      <c r="G709" s="177"/>
      <c r="H709" s="177"/>
      <c r="I709" s="177"/>
      <c r="J709" s="177"/>
      <c r="K709" s="177"/>
      <c r="L709" s="177"/>
      <c r="M709" s="177"/>
      <c r="N709" s="177"/>
      <c r="O709" s="177"/>
      <c r="P709" s="177"/>
      <c r="Q709" s="177"/>
      <c r="R709" s="177"/>
      <c r="S709" s="177"/>
      <c r="T709" s="177"/>
      <c r="U709" s="177"/>
      <c r="V709" s="177"/>
      <c r="W709" s="177"/>
      <c r="X709" s="177"/>
      <c r="Y709" s="177"/>
      <c r="Z709" s="177"/>
    </row>
    <row r="710" spans="1:26" ht="10.5" customHeight="1" x14ac:dyDescent="0.2">
      <c r="A710" s="177"/>
      <c r="B710" s="177"/>
      <c r="C710" s="177"/>
      <c r="D710" s="177"/>
      <c r="E710" s="177"/>
      <c r="F710" s="177"/>
      <c r="G710" s="177"/>
      <c r="H710" s="177"/>
      <c r="I710" s="177"/>
      <c r="J710" s="177"/>
      <c r="K710" s="177"/>
      <c r="L710" s="177"/>
      <c r="M710" s="177"/>
      <c r="N710" s="177"/>
      <c r="O710" s="177"/>
      <c r="P710" s="177"/>
      <c r="Q710" s="177"/>
      <c r="R710" s="177"/>
      <c r="S710" s="177"/>
      <c r="T710" s="177"/>
      <c r="U710" s="177"/>
      <c r="V710" s="177"/>
      <c r="W710" s="177"/>
      <c r="X710" s="177"/>
      <c r="Y710" s="177"/>
      <c r="Z710" s="177"/>
    </row>
    <row r="711" spans="1:26" ht="10.5" customHeight="1" x14ac:dyDescent="0.2">
      <c r="A711" s="177"/>
      <c r="B711" s="177"/>
      <c r="C711" s="177"/>
      <c r="D711" s="177"/>
      <c r="E711" s="177"/>
      <c r="F711" s="177"/>
      <c r="G711" s="177"/>
      <c r="H711" s="177"/>
      <c r="I711" s="177"/>
      <c r="J711" s="177"/>
      <c r="K711" s="177"/>
      <c r="L711" s="177"/>
      <c r="M711" s="177"/>
      <c r="N711" s="177"/>
      <c r="O711" s="177"/>
      <c r="P711" s="177"/>
      <c r="Q711" s="177"/>
      <c r="R711" s="177"/>
      <c r="S711" s="177"/>
      <c r="T711" s="177"/>
      <c r="U711" s="177"/>
      <c r="V711" s="177"/>
      <c r="W711" s="177"/>
      <c r="X711" s="177"/>
      <c r="Y711" s="177"/>
      <c r="Z711" s="177"/>
    </row>
    <row r="712" spans="1:26" ht="10.5" customHeight="1" x14ac:dyDescent="0.2">
      <c r="A712" s="177"/>
      <c r="B712" s="177"/>
      <c r="C712" s="177"/>
      <c r="D712" s="177"/>
      <c r="E712" s="177"/>
      <c r="F712" s="177"/>
      <c r="G712" s="177"/>
      <c r="H712" s="177"/>
      <c r="I712" s="177"/>
      <c r="J712" s="177"/>
      <c r="K712" s="177"/>
      <c r="L712" s="177"/>
      <c r="M712" s="177"/>
      <c r="N712" s="177"/>
      <c r="O712" s="177"/>
      <c r="P712" s="177"/>
      <c r="Q712" s="177"/>
      <c r="R712" s="177"/>
      <c r="S712" s="177"/>
      <c r="T712" s="177"/>
      <c r="U712" s="177"/>
      <c r="V712" s="177"/>
      <c r="W712" s="177"/>
      <c r="X712" s="177"/>
      <c r="Y712" s="177"/>
      <c r="Z712" s="177"/>
    </row>
    <row r="713" spans="1:26" ht="10.5" customHeight="1" x14ac:dyDescent="0.2">
      <c r="A713" s="177"/>
      <c r="B713" s="177"/>
      <c r="C713" s="177"/>
      <c r="D713" s="177"/>
      <c r="E713" s="177"/>
      <c r="F713" s="177"/>
      <c r="G713" s="177"/>
      <c r="H713" s="177"/>
      <c r="I713" s="177"/>
      <c r="J713" s="177"/>
      <c r="K713" s="177"/>
      <c r="L713" s="177"/>
      <c r="M713" s="177"/>
      <c r="N713" s="177"/>
      <c r="O713" s="177"/>
      <c r="P713" s="177"/>
      <c r="Q713" s="177"/>
      <c r="R713" s="177"/>
      <c r="S713" s="177"/>
      <c r="T713" s="177"/>
      <c r="U713" s="177"/>
      <c r="V713" s="177"/>
      <c r="W713" s="177"/>
      <c r="X713" s="177"/>
      <c r="Y713" s="177"/>
      <c r="Z713" s="177"/>
    </row>
    <row r="714" spans="1:26" ht="10.5" customHeight="1" x14ac:dyDescent="0.2">
      <c r="A714" s="177"/>
      <c r="B714" s="177"/>
      <c r="C714" s="177"/>
      <c r="D714" s="177"/>
      <c r="E714" s="177"/>
      <c r="F714" s="177"/>
      <c r="G714" s="177"/>
      <c r="H714" s="177"/>
      <c r="I714" s="177"/>
      <c r="J714" s="177"/>
      <c r="K714" s="177"/>
      <c r="L714" s="177"/>
      <c r="M714" s="177"/>
      <c r="N714" s="177"/>
      <c r="O714" s="177"/>
      <c r="P714" s="177"/>
      <c r="Q714" s="177"/>
      <c r="R714" s="177"/>
      <c r="S714" s="177"/>
      <c r="T714" s="177"/>
      <c r="U714" s="177"/>
      <c r="V714" s="177"/>
      <c r="W714" s="177"/>
      <c r="X714" s="177"/>
      <c r="Y714" s="177"/>
      <c r="Z714" s="177"/>
    </row>
    <row r="715" spans="1:26" ht="10.5" customHeight="1" x14ac:dyDescent="0.2">
      <c r="A715" s="177"/>
      <c r="B715" s="177"/>
      <c r="C715" s="177"/>
      <c r="D715" s="177"/>
      <c r="E715" s="177"/>
      <c r="F715" s="177"/>
      <c r="G715" s="177"/>
      <c r="H715" s="177"/>
      <c r="I715" s="177"/>
      <c r="J715" s="177"/>
      <c r="K715" s="177"/>
      <c r="L715" s="177"/>
      <c r="M715" s="177"/>
      <c r="N715" s="177"/>
      <c r="O715" s="177"/>
      <c r="P715" s="177"/>
      <c r="Q715" s="177"/>
      <c r="R715" s="177"/>
      <c r="S715" s="177"/>
      <c r="T715" s="177"/>
      <c r="U715" s="177"/>
      <c r="V715" s="177"/>
      <c r="W715" s="177"/>
      <c r="X715" s="177"/>
      <c r="Y715" s="177"/>
      <c r="Z715" s="177"/>
    </row>
    <row r="716" spans="1:26" ht="10.5" customHeight="1" x14ac:dyDescent="0.2">
      <c r="A716" s="177"/>
      <c r="B716" s="177"/>
      <c r="C716" s="177"/>
      <c r="D716" s="177"/>
      <c r="E716" s="177"/>
      <c r="F716" s="177"/>
      <c r="G716" s="177"/>
      <c r="H716" s="177"/>
      <c r="I716" s="177"/>
      <c r="J716" s="177"/>
      <c r="K716" s="177"/>
      <c r="L716" s="177"/>
      <c r="M716" s="177"/>
      <c r="N716" s="177"/>
      <c r="O716" s="177"/>
      <c r="P716" s="177"/>
      <c r="Q716" s="177"/>
      <c r="R716" s="177"/>
      <c r="S716" s="177"/>
      <c r="T716" s="177"/>
      <c r="U716" s="177"/>
      <c r="V716" s="177"/>
      <c r="W716" s="177"/>
      <c r="X716" s="177"/>
      <c r="Y716" s="177"/>
      <c r="Z716" s="177"/>
    </row>
    <row r="717" spans="1:26" ht="10.5" customHeight="1" x14ac:dyDescent="0.2">
      <c r="A717" s="177"/>
      <c r="B717" s="177"/>
      <c r="C717" s="177"/>
      <c r="D717" s="177"/>
      <c r="E717" s="177"/>
      <c r="F717" s="177"/>
      <c r="G717" s="177"/>
      <c r="H717" s="177"/>
      <c r="I717" s="177"/>
      <c r="J717" s="177"/>
      <c r="K717" s="177"/>
      <c r="L717" s="177"/>
      <c r="M717" s="177"/>
      <c r="N717" s="177"/>
      <c r="O717" s="177"/>
      <c r="P717" s="177"/>
      <c r="Q717" s="177"/>
      <c r="R717" s="177"/>
      <c r="S717" s="177"/>
      <c r="T717" s="177"/>
      <c r="U717" s="177"/>
      <c r="V717" s="177"/>
      <c r="W717" s="177"/>
      <c r="X717" s="177"/>
      <c r="Y717" s="177"/>
      <c r="Z717" s="177"/>
    </row>
    <row r="718" spans="1:26" ht="10.5" customHeight="1" x14ac:dyDescent="0.2">
      <c r="A718" s="177"/>
      <c r="B718" s="177"/>
      <c r="C718" s="177"/>
      <c r="D718" s="177"/>
      <c r="E718" s="177"/>
      <c r="F718" s="177"/>
      <c r="G718" s="177"/>
      <c r="H718" s="177"/>
      <c r="I718" s="177"/>
      <c r="J718" s="177"/>
      <c r="K718" s="177"/>
      <c r="L718" s="177"/>
      <c r="M718" s="177"/>
      <c r="N718" s="177"/>
      <c r="O718" s="177"/>
      <c r="P718" s="177"/>
      <c r="Q718" s="177"/>
      <c r="R718" s="177"/>
      <c r="S718" s="177"/>
      <c r="T718" s="177"/>
      <c r="U718" s="177"/>
      <c r="V718" s="177"/>
      <c r="W718" s="177"/>
      <c r="X718" s="177"/>
      <c r="Y718" s="177"/>
      <c r="Z718" s="177"/>
    </row>
    <row r="719" spans="1:26" ht="10.5" customHeight="1" x14ac:dyDescent="0.2">
      <c r="A719" s="177"/>
      <c r="B719" s="177"/>
      <c r="C719" s="177"/>
      <c r="D719" s="177"/>
      <c r="E719" s="177"/>
      <c r="F719" s="177"/>
      <c r="G719" s="177"/>
      <c r="H719" s="177"/>
      <c r="I719" s="177"/>
      <c r="J719" s="177"/>
      <c r="K719" s="177"/>
      <c r="L719" s="177"/>
      <c r="M719" s="177"/>
      <c r="N719" s="177"/>
      <c r="O719" s="177"/>
      <c r="P719" s="177"/>
      <c r="Q719" s="177"/>
      <c r="R719" s="177"/>
      <c r="S719" s="177"/>
      <c r="T719" s="177"/>
      <c r="U719" s="177"/>
      <c r="V719" s="177"/>
      <c r="W719" s="177"/>
      <c r="X719" s="177"/>
      <c r="Y719" s="177"/>
      <c r="Z719" s="177"/>
    </row>
    <row r="720" spans="1:26" ht="10.5" customHeight="1" x14ac:dyDescent="0.2">
      <c r="A720" s="177"/>
      <c r="B720" s="177"/>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row>
    <row r="721" spans="1:26" ht="10.5" customHeight="1" x14ac:dyDescent="0.2">
      <c r="A721" s="177"/>
      <c r="B721" s="177"/>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row>
    <row r="722" spans="1:26" ht="10.5" customHeight="1" x14ac:dyDescent="0.2">
      <c r="A722" s="177"/>
      <c r="B722" s="177"/>
      <c r="C722" s="177"/>
      <c r="D722" s="177"/>
      <c r="E722" s="177"/>
      <c r="F722" s="177"/>
      <c r="G722" s="177"/>
      <c r="H722" s="177"/>
      <c r="I722" s="177"/>
      <c r="J722" s="177"/>
      <c r="K722" s="177"/>
      <c r="L722" s="177"/>
      <c r="M722" s="177"/>
      <c r="N722" s="177"/>
      <c r="O722" s="177"/>
      <c r="P722" s="177"/>
      <c r="Q722" s="177"/>
      <c r="R722" s="177"/>
      <c r="S722" s="177"/>
      <c r="T722" s="177"/>
      <c r="U722" s="177"/>
      <c r="V722" s="177"/>
      <c r="W722" s="177"/>
      <c r="X722" s="177"/>
      <c r="Y722" s="177"/>
      <c r="Z722" s="177"/>
    </row>
    <row r="723" spans="1:26" ht="10.5" customHeight="1" x14ac:dyDescent="0.2">
      <c r="A723" s="177"/>
      <c r="B723" s="177"/>
      <c r="C723" s="177"/>
      <c r="D723" s="177"/>
      <c r="E723" s="177"/>
      <c r="F723" s="177"/>
      <c r="G723" s="177"/>
      <c r="H723" s="177"/>
      <c r="I723" s="177"/>
      <c r="J723" s="177"/>
      <c r="K723" s="177"/>
      <c r="L723" s="177"/>
      <c r="M723" s="177"/>
      <c r="N723" s="177"/>
      <c r="O723" s="177"/>
      <c r="P723" s="177"/>
      <c r="Q723" s="177"/>
      <c r="R723" s="177"/>
      <c r="S723" s="177"/>
      <c r="T723" s="177"/>
      <c r="U723" s="177"/>
      <c r="V723" s="177"/>
      <c r="W723" s="177"/>
      <c r="X723" s="177"/>
      <c r="Y723" s="177"/>
      <c r="Z723" s="177"/>
    </row>
    <row r="724" spans="1:26" ht="10.5" customHeight="1" x14ac:dyDescent="0.2">
      <c r="A724" s="177"/>
      <c r="B724" s="177"/>
      <c r="C724" s="177"/>
      <c r="D724" s="177"/>
      <c r="E724" s="177"/>
      <c r="F724" s="177"/>
      <c r="G724" s="177"/>
      <c r="H724" s="177"/>
      <c r="I724" s="177"/>
      <c r="J724" s="177"/>
      <c r="K724" s="177"/>
      <c r="L724" s="177"/>
      <c r="M724" s="177"/>
      <c r="N724" s="177"/>
      <c r="O724" s="177"/>
      <c r="P724" s="177"/>
      <c r="Q724" s="177"/>
      <c r="R724" s="177"/>
      <c r="S724" s="177"/>
      <c r="T724" s="177"/>
      <c r="U724" s="177"/>
      <c r="V724" s="177"/>
      <c r="W724" s="177"/>
      <c r="X724" s="177"/>
      <c r="Y724" s="177"/>
      <c r="Z724" s="177"/>
    </row>
    <row r="725" spans="1:26" ht="10.5" customHeight="1" x14ac:dyDescent="0.2">
      <c r="A725" s="177"/>
      <c r="B725" s="177"/>
      <c r="C725" s="177"/>
      <c r="D725" s="177"/>
      <c r="E725" s="177"/>
      <c r="F725" s="177"/>
      <c r="G725" s="177"/>
      <c r="H725" s="177"/>
      <c r="I725" s="177"/>
      <c r="J725" s="177"/>
      <c r="K725" s="177"/>
      <c r="L725" s="177"/>
      <c r="M725" s="177"/>
      <c r="N725" s="177"/>
      <c r="O725" s="177"/>
      <c r="P725" s="177"/>
      <c r="Q725" s="177"/>
      <c r="R725" s="177"/>
      <c r="S725" s="177"/>
      <c r="T725" s="177"/>
      <c r="U725" s="177"/>
      <c r="V725" s="177"/>
      <c r="W725" s="177"/>
      <c r="X725" s="177"/>
      <c r="Y725" s="177"/>
      <c r="Z725" s="177"/>
    </row>
    <row r="726" spans="1:26" ht="10.5" customHeight="1" x14ac:dyDescent="0.2">
      <c r="A726" s="177"/>
      <c r="B726" s="177"/>
      <c r="C726" s="177"/>
      <c r="D726" s="177"/>
      <c r="E726" s="177"/>
      <c r="F726" s="177"/>
      <c r="G726" s="177"/>
      <c r="H726" s="177"/>
      <c r="I726" s="177"/>
      <c r="J726" s="177"/>
      <c r="K726" s="177"/>
      <c r="L726" s="177"/>
      <c r="M726" s="177"/>
      <c r="N726" s="177"/>
      <c r="O726" s="177"/>
      <c r="P726" s="177"/>
      <c r="Q726" s="177"/>
      <c r="R726" s="177"/>
      <c r="S726" s="177"/>
      <c r="T726" s="177"/>
      <c r="U726" s="177"/>
      <c r="V726" s="177"/>
      <c r="W726" s="177"/>
      <c r="X726" s="177"/>
      <c r="Y726" s="177"/>
      <c r="Z726" s="177"/>
    </row>
    <row r="727" spans="1:26" ht="10.5" customHeight="1" x14ac:dyDescent="0.2">
      <c r="A727" s="177"/>
      <c r="B727" s="177"/>
      <c r="C727" s="177"/>
      <c r="D727" s="177"/>
      <c r="E727" s="177"/>
      <c r="F727" s="177"/>
      <c r="G727" s="177"/>
      <c r="H727" s="177"/>
      <c r="I727" s="177"/>
      <c r="J727" s="177"/>
      <c r="K727" s="177"/>
      <c r="L727" s="177"/>
      <c r="M727" s="177"/>
      <c r="N727" s="177"/>
      <c r="O727" s="177"/>
      <c r="P727" s="177"/>
      <c r="Q727" s="177"/>
      <c r="R727" s="177"/>
      <c r="S727" s="177"/>
      <c r="T727" s="177"/>
      <c r="U727" s="177"/>
      <c r="V727" s="177"/>
      <c r="W727" s="177"/>
      <c r="X727" s="177"/>
      <c r="Y727" s="177"/>
      <c r="Z727" s="177"/>
    </row>
    <row r="728" spans="1:26" ht="10.5" customHeight="1" x14ac:dyDescent="0.2">
      <c r="A728" s="177"/>
      <c r="B728" s="177"/>
      <c r="C728" s="177"/>
      <c r="D728" s="177"/>
      <c r="E728" s="177"/>
      <c r="F728" s="177"/>
      <c r="G728" s="177"/>
      <c r="H728" s="177"/>
      <c r="I728" s="177"/>
      <c r="J728" s="177"/>
      <c r="K728" s="177"/>
      <c r="L728" s="177"/>
      <c r="M728" s="177"/>
      <c r="N728" s="177"/>
      <c r="O728" s="177"/>
      <c r="P728" s="177"/>
      <c r="Q728" s="177"/>
      <c r="R728" s="177"/>
      <c r="S728" s="177"/>
      <c r="T728" s="177"/>
      <c r="U728" s="177"/>
      <c r="V728" s="177"/>
      <c r="W728" s="177"/>
      <c r="X728" s="177"/>
      <c r="Y728" s="177"/>
      <c r="Z728" s="177"/>
    </row>
    <row r="729" spans="1:26" ht="10.5" customHeight="1" x14ac:dyDescent="0.2">
      <c r="A729" s="177"/>
      <c r="B729" s="177"/>
      <c r="C729" s="177"/>
      <c r="D729" s="177"/>
      <c r="E729" s="177"/>
      <c r="F729" s="177"/>
      <c r="G729" s="177"/>
      <c r="H729" s="177"/>
      <c r="I729" s="177"/>
      <c r="J729" s="177"/>
      <c r="K729" s="177"/>
      <c r="L729" s="177"/>
      <c r="M729" s="177"/>
      <c r="N729" s="177"/>
      <c r="O729" s="177"/>
      <c r="P729" s="177"/>
      <c r="Q729" s="177"/>
      <c r="R729" s="177"/>
      <c r="S729" s="177"/>
      <c r="T729" s="177"/>
      <c r="U729" s="177"/>
      <c r="V729" s="177"/>
      <c r="W729" s="177"/>
      <c r="X729" s="177"/>
      <c r="Y729" s="177"/>
      <c r="Z729" s="177"/>
    </row>
    <row r="730" spans="1:26" ht="10.5" customHeight="1" x14ac:dyDescent="0.2">
      <c r="A730" s="177"/>
      <c r="B730" s="177"/>
      <c r="C730" s="177"/>
      <c r="D730" s="177"/>
      <c r="E730" s="177"/>
      <c r="F730" s="177"/>
      <c r="G730" s="177"/>
      <c r="H730" s="177"/>
      <c r="I730" s="177"/>
      <c r="J730" s="177"/>
      <c r="K730" s="177"/>
      <c r="L730" s="177"/>
      <c r="M730" s="177"/>
      <c r="N730" s="177"/>
      <c r="O730" s="177"/>
      <c r="P730" s="177"/>
      <c r="Q730" s="177"/>
      <c r="R730" s="177"/>
      <c r="S730" s="177"/>
      <c r="T730" s="177"/>
      <c r="U730" s="177"/>
      <c r="V730" s="177"/>
      <c r="W730" s="177"/>
      <c r="X730" s="177"/>
      <c r="Y730" s="177"/>
      <c r="Z730" s="177"/>
    </row>
    <row r="731" spans="1:26" ht="10.5" customHeight="1" x14ac:dyDescent="0.2">
      <c r="A731" s="177"/>
      <c r="B731" s="177"/>
      <c r="C731" s="177"/>
      <c r="D731" s="177"/>
      <c r="E731" s="177"/>
      <c r="F731" s="177"/>
      <c r="G731" s="177"/>
      <c r="H731" s="177"/>
      <c r="I731" s="177"/>
      <c r="J731" s="177"/>
      <c r="K731" s="177"/>
      <c r="L731" s="177"/>
      <c r="M731" s="177"/>
      <c r="N731" s="177"/>
      <c r="O731" s="177"/>
      <c r="P731" s="177"/>
      <c r="Q731" s="177"/>
      <c r="R731" s="177"/>
      <c r="S731" s="177"/>
      <c r="T731" s="177"/>
      <c r="U731" s="177"/>
      <c r="V731" s="177"/>
      <c r="W731" s="177"/>
      <c r="X731" s="177"/>
      <c r="Y731" s="177"/>
      <c r="Z731" s="177"/>
    </row>
    <row r="732" spans="1:26" ht="10.5" customHeight="1" x14ac:dyDescent="0.2">
      <c r="A732" s="177"/>
      <c r="B732" s="177"/>
      <c r="C732" s="177"/>
      <c r="D732" s="177"/>
      <c r="E732" s="177"/>
      <c r="F732" s="177"/>
      <c r="G732" s="177"/>
      <c r="H732" s="177"/>
      <c r="I732" s="177"/>
      <c r="J732" s="177"/>
      <c r="K732" s="177"/>
      <c r="L732" s="177"/>
      <c r="M732" s="177"/>
      <c r="N732" s="177"/>
      <c r="O732" s="177"/>
      <c r="P732" s="177"/>
      <c r="Q732" s="177"/>
      <c r="R732" s="177"/>
      <c r="S732" s="177"/>
      <c r="T732" s="177"/>
      <c r="U732" s="177"/>
      <c r="V732" s="177"/>
      <c r="W732" s="177"/>
      <c r="X732" s="177"/>
      <c r="Y732" s="177"/>
      <c r="Z732" s="177"/>
    </row>
    <row r="733" spans="1:26" ht="10.5" customHeight="1" x14ac:dyDescent="0.2">
      <c r="A733" s="177"/>
      <c r="B733" s="177"/>
      <c r="C733" s="177"/>
      <c r="D733" s="177"/>
      <c r="E733" s="177"/>
      <c r="F733" s="177"/>
      <c r="G733" s="177"/>
      <c r="H733" s="177"/>
      <c r="I733" s="177"/>
      <c r="J733" s="177"/>
      <c r="K733" s="177"/>
      <c r="L733" s="177"/>
      <c r="M733" s="177"/>
      <c r="N733" s="177"/>
      <c r="O733" s="177"/>
      <c r="P733" s="177"/>
      <c r="Q733" s="177"/>
      <c r="R733" s="177"/>
      <c r="S733" s="177"/>
      <c r="T733" s="177"/>
      <c r="U733" s="177"/>
      <c r="V733" s="177"/>
      <c r="W733" s="177"/>
      <c r="X733" s="177"/>
      <c r="Y733" s="177"/>
      <c r="Z733" s="177"/>
    </row>
    <row r="734" spans="1:26" ht="10.5" customHeight="1" x14ac:dyDescent="0.2">
      <c r="A734" s="177"/>
      <c r="B734" s="177"/>
      <c r="C734" s="177"/>
      <c r="D734" s="177"/>
      <c r="E734" s="177"/>
      <c r="F734" s="177"/>
      <c r="G734" s="177"/>
      <c r="H734" s="177"/>
      <c r="I734" s="177"/>
      <c r="J734" s="177"/>
      <c r="K734" s="177"/>
      <c r="L734" s="177"/>
      <c r="M734" s="177"/>
      <c r="N734" s="177"/>
      <c r="O734" s="177"/>
      <c r="P734" s="177"/>
      <c r="Q734" s="177"/>
      <c r="R734" s="177"/>
      <c r="S734" s="177"/>
      <c r="T734" s="177"/>
      <c r="U734" s="177"/>
      <c r="V734" s="177"/>
      <c r="W734" s="177"/>
      <c r="X734" s="177"/>
      <c r="Y734" s="177"/>
      <c r="Z734" s="177"/>
    </row>
    <row r="735" spans="1:26" ht="10.5" customHeight="1" x14ac:dyDescent="0.2">
      <c r="A735" s="177"/>
      <c r="B735" s="177"/>
      <c r="C735" s="177"/>
      <c r="D735" s="177"/>
      <c r="E735" s="177"/>
      <c r="F735" s="177"/>
      <c r="G735" s="177"/>
      <c r="H735" s="177"/>
      <c r="I735" s="177"/>
      <c r="J735" s="177"/>
      <c r="K735" s="177"/>
      <c r="L735" s="177"/>
      <c r="M735" s="177"/>
      <c r="N735" s="177"/>
      <c r="O735" s="177"/>
      <c r="P735" s="177"/>
      <c r="Q735" s="177"/>
      <c r="R735" s="177"/>
      <c r="S735" s="177"/>
      <c r="T735" s="177"/>
      <c r="U735" s="177"/>
      <c r="V735" s="177"/>
      <c r="W735" s="177"/>
      <c r="X735" s="177"/>
      <c r="Y735" s="177"/>
      <c r="Z735" s="177"/>
    </row>
    <row r="736" spans="1:26" ht="10.5" customHeight="1" x14ac:dyDescent="0.2">
      <c r="A736" s="177"/>
      <c r="B736" s="177"/>
      <c r="C736" s="177"/>
      <c r="D736" s="177"/>
      <c r="E736" s="177"/>
      <c r="F736" s="177"/>
      <c r="G736" s="177"/>
      <c r="H736" s="177"/>
      <c r="I736" s="177"/>
      <c r="J736" s="177"/>
      <c r="K736" s="177"/>
      <c r="L736" s="177"/>
      <c r="M736" s="177"/>
      <c r="N736" s="177"/>
      <c r="O736" s="177"/>
      <c r="P736" s="177"/>
      <c r="Q736" s="177"/>
      <c r="R736" s="177"/>
      <c r="S736" s="177"/>
      <c r="T736" s="177"/>
      <c r="U736" s="177"/>
      <c r="V736" s="177"/>
      <c r="W736" s="177"/>
      <c r="X736" s="177"/>
      <c r="Y736" s="177"/>
      <c r="Z736" s="177"/>
    </row>
    <row r="737" spans="1:26" ht="10.5" customHeight="1" x14ac:dyDescent="0.2">
      <c r="A737" s="177"/>
      <c r="B737" s="177"/>
      <c r="C737" s="177"/>
      <c r="D737" s="177"/>
      <c r="E737" s="177"/>
      <c r="F737" s="177"/>
      <c r="G737" s="177"/>
      <c r="H737" s="177"/>
      <c r="I737" s="177"/>
      <c r="J737" s="177"/>
      <c r="K737" s="177"/>
      <c r="L737" s="177"/>
      <c r="M737" s="177"/>
      <c r="N737" s="177"/>
      <c r="O737" s="177"/>
      <c r="P737" s="177"/>
      <c r="Q737" s="177"/>
      <c r="R737" s="177"/>
      <c r="S737" s="177"/>
      <c r="T737" s="177"/>
      <c r="U737" s="177"/>
      <c r="V737" s="177"/>
      <c r="W737" s="177"/>
      <c r="X737" s="177"/>
      <c r="Y737" s="177"/>
      <c r="Z737" s="177"/>
    </row>
    <row r="738" spans="1:26" ht="10.5" customHeight="1" x14ac:dyDescent="0.2">
      <c r="A738" s="177"/>
      <c r="B738" s="177"/>
      <c r="C738" s="177"/>
      <c r="D738" s="177"/>
      <c r="E738" s="177"/>
      <c r="F738" s="177"/>
      <c r="G738" s="177"/>
      <c r="H738" s="177"/>
      <c r="I738" s="177"/>
      <c r="J738" s="177"/>
      <c r="K738" s="177"/>
      <c r="L738" s="177"/>
      <c r="M738" s="177"/>
      <c r="N738" s="177"/>
      <c r="O738" s="177"/>
      <c r="P738" s="177"/>
      <c r="Q738" s="177"/>
      <c r="R738" s="177"/>
      <c r="S738" s="177"/>
      <c r="T738" s="177"/>
      <c r="U738" s="177"/>
      <c r="V738" s="177"/>
      <c r="W738" s="177"/>
      <c r="X738" s="177"/>
      <c r="Y738" s="177"/>
      <c r="Z738" s="177"/>
    </row>
    <row r="739" spans="1:26" ht="10.5" customHeight="1" x14ac:dyDescent="0.2">
      <c r="A739" s="177"/>
      <c r="B739" s="177"/>
      <c r="C739" s="177"/>
      <c r="D739" s="177"/>
      <c r="E739" s="177"/>
      <c r="F739" s="177"/>
      <c r="G739" s="177"/>
      <c r="H739" s="177"/>
      <c r="I739" s="177"/>
      <c r="J739" s="177"/>
      <c r="K739" s="177"/>
      <c r="L739" s="177"/>
      <c r="M739" s="177"/>
      <c r="N739" s="177"/>
      <c r="O739" s="177"/>
      <c r="P739" s="177"/>
      <c r="Q739" s="177"/>
      <c r="R739" s="177"/>
      <c r="S739" s="177"/>
      <c r="T739" s="177"/>
      <c r="U739" s="177"/>
      <c r="V739" s="177"/>
      <c r="W739" s="177"/>
      <c r="X739" s="177"/>
      <c r="Y739" s="177"/>
      <c r="Z739" s="177"/>
    </row>
    <row r="740" spans="1:26" ht="10.5" customHeight="1" x14ac:dyDescent="0.2">
      <c r="A740" s="177"/>
      <c r="B740" s="177"/>
      <c r="C740" s="177"/>
      <c r="D740" s="177"/>
      <c r="E740" s="177"/>
      <c r="F740" s="177"/>
      <c r="G740" s="177"/>
      <c r="H740" s="177"/>
      <c r="I740" s="177"/>
      <c r="J740" s="177"/>
      <c r="K740" s="177"/>
      <c r="L740" s="177"/>
      <c r="M740" s="177"/>
      <c r="N740" s="177"/>
      <c r="O740" s="177"/>
      <c r="P740" s="177"/>
      <c r="Q740" s="177"/>
      <c r="R740" s="177"/>
      <c r="S740" s="177"/>
      <c r="T740" s="177"/>
      <c r="U740" s="177"/>
      <c r="V740" s="177"/>
      <c r="W740" s="177"/>
      <c r="X740" s="177"/>
      <c r="Y740" s="177"/>
      <c r="Z740" s="177"/>
    </row>
    <row r="741" spans="1:26" ht="10.5" customHeight="1" x14ac:dyDescent="0.2">
      <c r="A741" s="177"/>
      <c r="B741" s="177"/>
      <c r="C741" s="177"/>
      <c r="D741" s="177"/>
      <c r="E741" s="177"/>
      <c r="F741" s="177"/>
      <c r="G741" s="177"/>
      <c r="H741" s="177"/>
      <c r="I741" s="177"/>
      <c r="J741" s="177"/>
      <c r="K741" s="177"/>
      <c r="L741" s="177"/>
      <c r="M741" s="177"/>
      <c r="N741" s="177"/>
      <c r="O741" s="177"/>
      <c r="P741" s="177"/>
      <c r="Q741" s="177"/>
      <c r="R741" s="177"/>
      <c r="S741" s="177"/>
      <c r="T741" s="177"/>
      <c r="U741" s="177"/>
      <c r="V741" s="177"/>
      <c r="W741" s="177"/>
      <c r="X741" s="177"/>
      <c r="Y741" s="177"/>
      <c r="Z741" s="177"/>
    </row>
    <row r="742" spans="1:26" ht="10.5" customHeight="1" x14ac:dyDescent="0.2">
      <c r="A742" s="177"/>
      <c r="B742" s="177"/>
      <c r="C742" s="177"/>
      <c r="D742" s="177"/>
      <c r="E742" s="177"/>
      <c r="F742" s="177"/>
      <c r="G742" s="177"/>
      <c r="H742" s="177"/>
      <c r="I742" s="177"/>
      <c r="J742" s="177"/>
      <c r="K742" s="177"/>
      <c r="L742" s="177"/>
      <c r="M742" s="177"/>
      <c r="N742" s="177"/>
      <c r="O742" s="177"/>
      <c r="P742" s="177"/>
      <c r="Q742" s="177"/>
      <c r="R742" s="177"/>
      <c r="S742" s="177"/>
      <c r="T742" s="177"/>
      <c r="U742" s="177"/>
      <c r="V742" s="177"/>
      <c r="W742" s="177"/>
      <c r="X742" s="177"/>
      <c r="Y742" s="177"/>
      <c r="Z742" s="177"/>
    </row>
    <row r="743" spans="1:26" ht="10.5" customHeight="1" x14ac:dyDescent="0.2">
      <c r="A743" s="177"/>
      <c r="B743" s="177"/>
      <c r="C743" s="177"/>
      <c r="D743" s="177"/>
      <c r="E743" s="177"/>
      <c r="F743" s="177"/>
      <c r="G743" s="177"/>
      <c r="H743" s="177"/>
      <c r="I743" s="177"/>
      <c r="J743" s="177"/>
      <c r="K743" s="177"/>
      <c r="L743" s="177"/>
      <c r="M743" s="177"/>
      <c r="N743" s="177"/>
      <c r="O743" s="177"/>
      <c r="P743" s="177"/>
      <c r="Q743" s="177"/>
      <c r="R743" s="177"/>
      <c r="S743" s="177"/>
      <c r="T743" s="177"/>
      <c r="U743" s="177"/>
      <c r="V743" s="177"/>
      <c r="W743" s="177"/>
      <c r="X743" s="177"/>
      <c r="Y743" s="177"/>
      <c r="Z743" s="177"/>
    </row>
    <row r="744" spans="1:26" ht="10.5" customHeight="1" x14ac:dyDescent="0.2">
      <c r="A744" s="177"/>
      <c r="B744" s="177"/>
      <c r="C744" s="177"/>
      <c r="D744" s="177"/>
      <c r="E744" s="177"/>
      <c r="F744" s="177"/>
      <c r="G744" s="177"/>
      <c r="H744" s="177"/>
      <c r="I744" s="177"/>
      <c r="J744" s="177"/>
      <c r="K744" s="177"/>
      <c r="L744" s="177"/>
      <c r="M744" s="177"/>
      <c r="N744" s="177"/>
      <c r="O744" s="177"/>
      <c r="P744" s="177"/>
      <c r="Q744" s="177"/>
      <c r="R744" s="177"/>
      <c r="S744" s="177"/>
      <c r="T744" s="177"/>
      <c r="U744" s="177"/>
      <c r="V744" s="177"/>
      <c r="W744" s="177"/>
      <c r="X744" s="177"/>
      <c r="Y744" s="177"/>
      <c r="Z744" s="177"/>
    </row>
    <row r="745" spans="1:26" ht="10.5" customHeight="1" x14ac:dyDescent="0.2">
      <c r="A745" s="177"/>
      <c r="B745" s="177"/>
      <c r="C745" s="177"/>
      <c r="D745" s="177"/>
      <c r="E745" s="177"/>
      <c r="F745" s="177"/>
      <c r="G745" s="177"/>
      <c r="H745" s="177"/>
      <c r="I745" s="177"/>
      <c r="J745" s="177"/>
      <c r="K745" s="177"/>
      <c r="L745" s="177"/>
      <c r="M745" s="177"/>
      <c r="N745" s="177"/>
      <c r="O745" s="177"/>
      <c r="P745" s="177"/>
      <c r="Q745" s="177"/>
      <c r="R745" s="177"/>
      <c r="S745" s="177"/>
      <c r="T745" s="177"/>
      <c r="U745" s="177"/>
      <c r="V745" s="177"/>
      <c r="W745" s="177"/>
      <c r="X745" s="177"/>
      <c r="Y745" s="177"/>
      <c r="Z745" s="177"/>
    </row>
    <row r="746" spans="1:26" ht="10.5" customHeight="1" x14ac:dyDescent="0.2">
      <c r="A746" s="177"/>
      <c r="B746" s="177"/>
      <c r="C746" s="177"/>
      <c r="D746" s="177"/>
      <c r="E746" s="177"/>
      <c r="F746" s="177"/>
      <c r="G746" s="177"/>
      <c r="H746" s="177"/>
      <c r="I746" s="177"/>
      <c r="J746" s="177"/>
      <c r="K746" s="177"/>
      <c r="L746" s="177"/>
      <c r="M746" s="177"/>
      <c r="N746" s="177"/>
      <c r="O746" s="177"/>
      <c r="P746" s="177"/>
      <c r="Q746" s="177"/>
      <c r="R746" s="177"/>
      <c r="S746" s="177"/>
      <c r="T746" s="177"/>
      <c r="U746" s="177"/>
      <c r="V746" s="177"/>
      <c r="W746" s="177"/>
      <c r="X746" s="177"/>
      <c r="Y746" s="177"/>
      <c r="Z746" s="177"/>
    </row>
    <row r="747" spans="1:26" ht="10.5" customHeight="1" x14ac:dyDescent="0.2">
      <c r="A747" s="177"/>
      <c r="B747" s="177"/>
      <c r="C747" s="177"/>
      <c r="D747" s="177"/>
      <c r="E747" s="177"/>
      <c r="F747" s="177"/>
      <c r="G747" s="177"/>
      <c r="H747" s="177"/>
      <c r="I747" s="177"/>
      <c r="J747" s="177"/>
      <c r="K747" s="177"/>
      <c r="L747" s="177"/>
      <c r="M747" s="177"/>
      <c r="N747" s="177"/>
      <c r="O747" s="177"/>
      <c r="P747" s="177"/>
      <c r="Q747" s="177"/>
      <c r="R747" s="177"/>
      <c r="S747" s="177"/>
      <c r="T747" s="177"/>
      <c r="U747" s="177"/>
      <c r="V747" s="177"/>
      <c r="W747" s="177"/>
      <c r="X747" s="177"/>
      <c r="Y747" s="177"/>
      <c r="Z747" s="177"/>
    </row>
    <row r="748" spans="1:26" ht="10.5" customHeight="1" x14ac:dyDescent="0.2">
      <c r="A748" s="177"/>
      <c r="B748" s="177"/>
      <c r="C748" s="177"/>
      <c r="D748" s="177"/>
      <c r="E748" s="177"/>
      <c r="F748" s="177"/>
      <c r="G748" s="177"/>
      <c r="H748" s="177"/>
      <c r="I748" s="177"/>
      <c r="J748" s="177"/>
      <c r="K748" s="177"/>
      <c r="L748" s="177"/>
      <c r="M748" s="177"/>
      <c r="N748" s="177"/>
      <c r="O748" s="177"/>
      <c r="P748" s="177"/>
      <c r="Q748" s="177"/>
      <c r="R748" s="177"/>
      <c r="S748" s="177"/>
      <c r="T748" s="177"/>
      <c r="U748" s="177"/>
      <c r="V748" s="177"/>
      <c r="W748" s="177"/>
      <c r="X748" s="177"/>
      <c r="Y748" s="177"/>
      <c r="Z748" s="177"/>
    </row>
    <row r="749" spans="1:26" ht="10.5" customHeight="1" x14ac:dyDescent="0.2">
      <c r="A749" s="177"/>
      <c r="B749" s="177"/>
      <c r="C749" s="177"/>
      <c r="D749" s="177"/>
      <c r="E749" s="177"/>
      <c r="F749" s="177"/>
      <c r="G749" s="177"/>
      <c r="H749" s="177"/>
      <c r="I749" s="177"/>
      <c r="J749" s="177"/>
      <c r="K749" s="177"/>
      <c r="L749" s="177"/>
      <c r="M749" s="177"/>
      <c r="N749" s="177"/>
      <c r="O749" s="177"/>
      <c r="P749" s="177"/>
      <c r="Q749" s="177"/>
      <c r="R749" s="177"/>
      <c r="S749" s="177"/>
      <c r="T749" s="177"/>
      <c r="U749" s="177"/>
      <c r="V749" s="177"/>
      <c r="W749" s="177"/>
      <c r="X749" s="177"/>
      <c r="Y749" s="177"/>
      <c r="Z749" s="177"/>
    </row>
    <row r="750" spans="1:26" ht="10.5" customHeight="1" x14ac:dyDescent="0.2">
      <c r="A750" s="177"/>
      <c r="B750" s="177"/>
      <c r="C750" s="177"/>
      <c r="D750" s="177"/>
      <c r="E750" s="177"/>
      <c r="F750" s="177"/>
      <c r="G750" s="177"/>
      <c r="H750" s="177"/>
      <c r="I750" s="177"/>
      <c r="J750" s="177"/>
      <c r="K750" s="177"/>
      <c r="L750" s="177"/>
      <c r="M750" s="177"/>
      <c r="N750" s="177"/>
      <c r="O750" s="177"/>
      <c r="P750" s="177"/>
      <c r="Q750" s="177"/>
      <c r="R750" s="177"/>
      <c r="S750" s="177"/>
      <c r="T750" s="177"/>
      <c r="U750" s="177"/>
      <c r="V750" s="177"/>
      <c r="W750" s="177"/>
      <c r="X750" s="177"/>
      <c r="Y750" s="177"/>
      <c r="Z750" s="177"/>
    </row>
    <row r="751" spans="1:26" ht="10.5" customHeight="1" x14ac:dyDescent="0.2">
      <c r="A751" s="177"/>
      <c r="B751" s="177"/>
      <c r="C751" s="177"/>
      <c r="D751" s="177"/>
      <c r="E751" s="177"/>
      <c r="F751" s="177"/>
      <c r="G751" s="177"/>
      <c r="H751" s="177"/>
      <c r="I751" s="177"/>
      <c r="J751" s="177"/>
      <c r="K751" s="177"/>
      <c r="L751" s="177"/>
      <c r="M751" s="177"/>
      <c r="N751" s="177"/>
      <c r="O751" s="177"/>
      <c r="P751" s="177"/>
      <c r="Q751" s="177"/>
      <c r="R751" s="177"/>
      <c r="S751" s="177"/>
      <c r="T751" s="177"/>
      <c r="U751" s="177"/>
      <c r="V751" s="177"/>
      <c r="W751" s="177"/>
      <c r="X751" s="177"/>
      <c r="Y751" s="177"/>
      <c r="Z751" s="177"/>
    </row>
    <row r="752" spans="1:26" ht="10.5" customHeight="1" x14ac:dyDescent="0.2">
      <c r="A752" s="177"/>
      <c r="B752" s="177"/>
      <c r="C752" s="177"/>
      <c r="D752" s="177"/>
      <c r="E752" s="177"/>
      <c r="F752" s="177"/>
      <c r="G752" s="177"/>
      <c r="H752" s="177"/>
      <c r="I752" s="177"/>
      <c r="J752" s="177"/>
      <c r="K752" s="177"/>
      <c r="L752" s="177"/>
      <c r="M752" s="177"/>
      <c r="N752" s="177"/>
      <c r="O752" s="177"/>
      <c r="P752" s="177"/>
      <c r="Q752" s="177"/>
      <c r="R752" s="177"/>
      <c r="S752" s="177"/>
      <c r="T752" s="177"/>
      <c r="U752" s="177"/>
      <c r="V752" s="177"/>
      <c r="W752" s="177"/>
      <c r="X752" s="177"/>
      <c r="Y752" s="177"/>
      <c r="Z752" s="177"/>
    </row>
    <row r="753" spans="1:26" ht="10.5" customHeight="1" x14ac:dyDescent="0.2">
      <c r="A753" s="177"/>
      <c r="B753" s="177"/>
      <c r="C753" s="177"/>
      <c r="D753" s="177"/>
      <c r="E753" s="177"/>
      <c r="F753" s="177"/>
      <c r="G753" s="177"/>
      <c r="H753" s="177"/>
      <c r="I753" s="177"/>
      <c r="J753" s="177"/>
      <c r="K753" s="177"/>
      <c r="L753" s="177"/>
      <c r="M753" s="177"/>
      <c r="N753" s="177"/>
      <c r="O753" s="177"/>
      <c r="P753" s="177"/>
      <c r="Q753" s="177"/>
      <c r="R753" s="177"/>
      <c r="S753" s="177"/>
      <c r="T753" s="177"/>
      <c r="U753" s="177"/>
      <c r="V753" s="177"/>
      <c r="W753" s="177"/>
      <c r="X753" s="177"/>
      <c r="Y753" s="177"/>
      <c r="Z753" s="177"/>
    </row>
    <row r="754" spans="1:26" ht="10.5" customHeight="1" x14ac:dyDescent="0.2">
      <c r="A754" s="177"/>
      <c r="B754" s="177"/>
      <c r="C754" s="177"/>
      <c r="D754" s="177"/>
      <c r="E754" s="177"/>
      <c r="F754" s="177"/>
      <c r="G754" s="177"/>
      <c r="H754" s="177"/>
      <c r="I754" s="177"/>
      <c r="J754" s="177"/>
      <c r="K754" s="177"/>
      <c r="L754" s="177"/>
      <c r="M754" s="177"/>
      <c r="N754" s="177"/>
      <c r="O754" s="177"/>
      <c r="P754" s="177"/>
      <c r="Q754" s="177"/>
      <c r="R754" s="177"/>
      <c r="S754" s="177"/>
      <c r="T754" s="177"/>
      <c r="U754" s="177"/>
      <c r="V754" s="177"/>
      <c r="W754" s="177"/>
      <c r="X754" s="177"/>
      <c r="Y754" s="177"/>
      <c r="Z754" s="177"/>
    </row>
    <row r="755" spans="1:26" ht="10.5" customHeight="1" x14ac:dyDescent="0.2">
      <c r="A755" s="177"/>
      <c r="B755" s="177"/>
      <c r="C755" s="177"/>
      <c r="D755" s="177"/>
      <c r="E755" s="177"/>
      <c r="F755" s="177"/>
      <c r="G755" s="177"/>
      <c r="H755" s="177"/>
      <c r="I755" s="177"/>
      <c r="J755" s="177"/>
      <c r="K755" s="177"/>
      <c r="L755" s="177"/>
      <c r="M755" s="177"/>
      <c r="N755" s="177"/>
      <c r="O755" s="177"/>
      <c r="P755" s="177"/>
      <c r="Q755" s="177"/>
      <c r="R755" s="177"/>
      <c r="S755" s="177"/>
      <c r="T755" s="177"/>
      <c r="U755" s="177"/>
      <c r="V755" s="177"/>
      <c r="W755" s="177"/>
      <c r="X755" s="177"/>
      <c r="Y755" s="177"/>
      <c r="Z755" s="177"/>
    </row>
    <row r="756" spans="1:26" ht="10.5" customHeight="1" x14ac:dyDescent="0.2">
      <c r="A756" s="177"/>
      <c r="B756" s="177"/>
      <c r="C756" s="177"/>
      <c r="D756" s="177"/>
      <c r="E756" s="177"/>
      <c r="F756" s="177"/>
      <c r="G756" s="177"/>
      <c r="H756" s="177"/>
      <c r="I756" s="177"/>
      <c r="J756" s="177"/>
      <c r="K756" s="177"/>
      <c r="L756" s="177"/>
      <c r="M756" s="177"/>
      <c r="N756" s="177"/>
      <c r="O756" s="177"/>
      <c r="P756" s="177"/>
      <c r="Q756" s="177"/>
      <c r="R756" s="177"/>
      <c r="S756" s="177"/>
      <c r="T756" s="177"/>
      <c r="U756" s="177"/>
      <c r="V756" s="177"/>
      <c r="W756" s="177"/>
      <c r="X756" s="177"/>
      <c r="Y756" s="177"/>
      <c r="Z756" s="177"/>
    </row>
    <row r="757" spans="1:26" ht="10.5" customHeight="1" x14ac:dyDescent="0.2">
      <c r="A757" s="177"/>
      <c r="B757" s="177"/>
      <c r="C757" s="177"/>
      <c r="D757" s="177"/>
      <c r="E757" s="177"/>
      <c r="F757" s="177"/>
      <c r="G757" s="177"/>
      <c r="H757" s="177"/>
      <c r="I757" s="177"/>
      <c r="J757" s="177"/>
      <c r="K757" s="177"/>
      <c r="L757" s="177"/>
      <c r="M757" s="177"/>
      <c r="N757" s="177"/>
      <c r="O757" s="177"/>
      <c r="P757" s="177"/>
      <c r="Q757" s="177"/>
      <c r="R757" s="177"/>
      <c r="S757" s="177"/>
      <c r="T757" s="177"/>
      <c r="U757" s="177"/>
      <c r="V757" s="177"/>
      <c r="W757" s="177"/>
      <c r="X757" s="177"/>
      <c r="Y757" s="177"/>
      <c r="Z757" s="177"/>
    </row>
    <row r="758" spans="1:26" ht="10.5" customHeight="1" x14ac:dyDescent="0.2">
      <c r="A758" s="177"/>
      <c r="B758" s="177"/>
      <c r="C758" s="177"/>
      <c r="D758" s="177"/>
      <c r="E758" s="177"/>
      <c r="F758" s="177"/>
      <c r="G758" s="177"/>
      <c r="H758" s="177"/>
      <c r="I758" s="177"/>
      <c r="J758" s="177"/>
      <c r="K758" s="177"/>
      <c r="L758" s="177"/>
      <c r="M758" s="177"/>
      <c r="N758" s="177"/>
      <c r="O758" s="177"/>
      <c r="P758" s="177"/>
      <c r="Q758" s="177"/>
      <c r="R758" s="177"/>
      <c r="S758" s="177"/>
      <c r="T758" s="177"/>
      <c r="U758" s="177"/>
      <c r="V758" s="177"/>
      <c r="W758" s="177"/>
      <c r="X758" s="177"/>
      <c r="Y758" s="177"/>
      <c r="Z758" s="177"/>
    </row>
    <row r="759" spans="1:26" ht="10.5" customHeight="1" x14ac:dyDescent="0.2">
      <c r="A759" s="177"/>
      <c r="B759" s="177"/>
      <c r="C759" s="177"/>
      <c r="D759" s="177"/>
      <c r="E759" s="177"/>
      <c r="F759" s="177"/>
      <c r="G759" s="177"/>
      <c r="H759" s="177"/>
      <c r="I759" s="177"/>
      <c r="J759" s="177"/>
      <c r="K759" s="177"/>
      <c r="L759" s="177"/>
      <c r="M759" s="177"/>
      <c r="N759" s="177"/>
      <c r="O759" s="177"/>
      <c r="P759" s="177"/>
      <c r="Q759" s="177"/>
      <c r="R759" s="177"/>
      <c r="S759" s="177"/>
      <c r="T759" s="177"/>
      <c r="U759" s="177"/>
      <c r="V759" s="177"/>
      <c r="W759" s="177"/>
      <c r="X759" s="177"/>
      <c r="Y759" s="177"/>
      <c r="Z759" s="177"/>
    </row>
    <row r="760" spans="1:26" ht="10.5" customHeight="1" x14ac:dyDescent="0.2">
      <c r="A760" s="177"/>
      <c r="B760" s="177"/>
      <c r="C760" s="177"/>
      <c r="D760" s="177"/>
      <c r="E760" s="177"/>
      <c r="F760" s="177"/>
      <c r="G760" s="177"/>
      <c r="H760" s="177"/>
      <c r="I760" s="177"/>
      <c r="J760" s="177"/>
      <c r="K760" s="177"/>
      <c r="L760" s="177"/>
      <c r="M760" s="177"/>
      <c r="N760" s="177"/>
      <c r="O760" s="177"/>
      <c r="P760" s="177"/>
      <c r="Q760" s="177"/>
      <c r="R760" s="177"/>
      <c r="S760" s="177"/>
      <c r="T760" s="177"/>
      <c r="U760" s="177"/>
      <c r="V760" s="177"/>
      <c r="W760" s="177"/>
      <c r="X760" s="177"/>
      <c r="Y760" s="177"/>
      <c r="Z760" s="177"/>
    </row>
    <row r="761" spans="1:26" ht="10.5" customHeight="1" x14ac:dyDescent="0.2">
      <c r="A761" s="177"/>
      <c r="B761" s="177"/>
      <c r="C761" s="177"/>
      <c r="D761" s="177"/>
      <c r="E761" s="177"/>
      <c r="F761" s="177"/>
      <c r="G761" s="177"/>
      <c r="H761" s="177"/>
      <c r="I761" s="177"/>
      <c r="J761" s="177"/>
      <c r="K761" s="177"/>
      <c r="L761" s="177"/>
      <c r="M761" s="177"/>
      <c r="N761" s="177"/>
      <c r="O761" s="177"/>
      <c r="P761" s="177"/>
      <c r="Q761" s="177"/>
      <c r="R761" s="177"/>
      <c r="S761" s="177"/>
      <c r="T761" s="177"/>
      <c r="U761" s="177"/>
      <c r="V761" s="177"/>
      <c r="W761" s="177"/>
      <c r="X761" s="177"/>
      <c r="Y761" s="177"/>
      <c r="Z761" s="177"/>
    </row>
    <row r="762" spans="1:26" ht="10.5" customHeight="1" x14ac:dyDescent="0.2">
      <c r="A762" s="177"/>
      <c r="B762" s="177"/>
      <c r="C762" s="177"/>
      <c r="D762" s="177"/>
      <c r="E762" s="177"/>
      <c r="F762" s="177"/>
      <c r="G762" s="177"/>
      <c r="H762" s="177"/>
      <c r="I762" s="177"/>
      <c r="J762" s="177"/>
      <c r="K762" s="177"/>
      <c r="L762" s="177"/>
      <c r="M762" s="177"/>
      <c r="N762" s="177"/>
      <c r="O762" s="177"/>
      <c r="P762" s="177"/>
      <c r="Q762" s="177"/>
      <c r="R762" s="177"/>
      <c r="S762" s="177"/>
      <c r="T762" s="177"/>
      <c r="U762" s="177"/>
      <c r="V762" s="177"/>
      <c r="W762" s="177"/>
      <c r="X762" s="177"/>
      <c r="Y762" s="177"/>
      <c r="Z762" s="177"/>
    </row>
    <row r="763" spans="1:26" ht="10.5" customHeight="1" x14ac:dyDescent="0.2">
      <c r="A763" s="177"/>
      <c r="B763" s="177"/>
      <c r="C763" s="177"/>
      <c r="D763" s="177"/>
      <c r="E763" s="177"/>
      <c r="F763" s="177"/>
      <c r="G763" s="177"/>
      <c r="H763" s="177"/>
      <c r="I763" s="177"/>
      <c r="J763" s="177"/>
      <c r="K763" s="177"/>
      <c r="L763" s="177"/>
      <c r="M763" s="177"/>
      <c r="N763" s="177"/>
      <c r="O763" s="177"/>
      <c r="P763" s="177"/>
      <c r="Q763" s="177"/>
      <c r="R763" s="177"/>
      <c r="S763" s="177"/>
      <c r="T763" s="177"/>
      <c r="U763" s="177"/>
      <c r="V763" s="177"/>
      <c r="W763" s="177"/>
      <c r="X763" s="177"/>
      <c r="Y763" s="177"/>
      <c r="Z763" s="177"/>
    </row>
    <row r="764" spans="1:26" ht="10.5" customHeight="1" x14ac:dyDescent="0.2">
      <c r="A764" s="177"/>
      <c r="B764" s="177"/>
      <c r="C764" s="177"/>
      <c r="D764" s="177"/>
      <c r="E764" s="177"/>
      <c r="F764" s="177"/>
      <c r="G764" s="177"/>
      <c r="H764" s="177"/>
      <c r="I764" s="177"/>
      <c r="J764" s="177"/>
      <c r="K764" s="177"/>
      <c r="L764" s="177"/>
      <c r="M764" s="177"/>
      <c r="N764" s="177"/>
      <c r="O764" s="177"/>
      <c r="P764" s="177"/>
      <c r="Q764" s="177"/>
      <c r="R764" s="177"/>
      <c r="S764" s="177"/>
      <c r="T764" s="177"/>
      <c r="U764" s="177"/>
      <c r="V764" s="177"/>
      <c r="W764" s="177"/>
      <c r="X764" s="177"/>
      <c r="Y764" s="177"/>
      <c r="Z764" s="177"/>
    </row>
    <row r="765" spans="1:26" ht="10.5" customHeight="1" x14ac:dyDescent="0.2">
      <c r="A765" s="177"/>
      <c r="B765" s="177"/>
      <c r="C765" s="177"/>
      <c r="D765" s="177"/>
      <c r="E765" s="177"/>
      <c r="F765" s="177"/>
      <c r="G765" s="177"/>
      <c r="H765" s="177"/>
      <c r="I765" s="177"/>
      <c r="J765" s="177"/>
      <c r="K765" s="177"/>
      <c r="L765" s="177"/>
      <c r="M765" s="177"/>
      <c r="N765" s="177"/>
      <c r="O765" s="177"/>
      <c r="P765" s="177"/>
      <c r="Q765" s="177"/>
      <c r="R765" s="177"/>
      <c r="S765" s="177"/>
      <c r="T765" s="177"/>
      <c r="U765" s="177"/>
      <c r="V765" s="177"/>
      <c r="W765" s="177"/>
      <c r="X765" s="177"/>
      <c r="Y765" s="177"/>
      <c r="Z765" s="177"/>
    </row>
    <row r="766" spans="1:26" ht="10.5" customHeight="1" x14ac:dyDescent="0.2">
      <c r="A766" s="177"/>
      <c r="B766" s="177"/>
      <c r="C766" s="177"/>
      <c r="D766" s="177"/>
      <c r="E766" s="177"/>
      <c r="F766" s="177"/>
      <c r="G766" s="177"/>
      <c r="H766" s="177"/>
      <c r="I766" s="177"/>
      <c r="J766" s="177"/>
      <c r="K766" s="177"/>
      <c r="L766" s="177"/>
      <c r="M766" s="177"/>
      <c r="N766" s="177"/>
      <c r="O766" s="177"/>
      <c r="P766" s="177"/>
      <c r="Q766" s="177"/>
      <c r="R766" s="177"/>
      <c r="S766" s="177"/>
      <c r="T766" s="177"/>
      <c r="U766" s="177"/>
      <c r="V766" s="177"/>
      <c r="W766" s="177"/>
      <c r="X766" s="177"/>
      <c r="Y766" s="177"/>
      <c r="Z766" s="177"/>
    </row>
    <row r="767" spans="1:26" ht="10.5" customHeight="1" x14ac:dyDescent="0.2">
      <c r="A767" s="177"/>
      <c r="B767" s="177"/>
      <c r="C767" s="177"/>
      <c r="D767" s="177"/>
      <c r="E767" s="177"/>
      <c r="F767" s="177"/>
      <c r="G767" s="177"/>
      <c r="H767" s="177"/>
      <c r="I767" s="177"/>
      <c r="J767" s="177"/>
      <c r="K767" s="177"/>
      <c r="L767" s="177"/>
      <c r="M767" s="177"/>
      <c r="N767" s="177"/>
      <c r="O767" s="177"/>
      <c r="P767" s="177"/>
      <c r="Q767" s="177"/>
      <c r="R767" s="177"/>
      <c r="S767" s="177"/>
      <c r="T767" s="177"/>
      <c r="U767" s="177"/>
      <c r="V767" s="177"/>
      <c r="W767" s="177"/>
      <c r="X767" s="177"/>
      <c r="Y767" s="177"/>
      <c r="Z767" s="177"/>
    </row>
    <row r="768" spans="1:26" ht="10.5" customHeight="1" x14ac:dyDescent="0.2">
      <c r="A768" s="177"/>
      <c r="B768" s="177"/>
      <c r="C768" s="177"/>
      <c r="D768" s="177"/>
      <c r="E768" s="177"/>
      <c r="F768" s="177"/>
      <c r="G768" s="177"/>
      <c r="H768" s="177"/>
      <c r="I768" s="177"/>
      <c r="J768" s="177"/>
      <c r="K768" s="177"/>
      <c r="L768" s="177"/>
      <c r="M768" s="177"/>
      <c r="N768" s="177"/>
      <c r="O768" s="177"/>
      <c r="P768" s="177"/>
      <c r="Q768" s="177"/>
      <c r="R768" s="177"/>
      <c r="S768" s="177"/>
      <c r="T768" s="177"/>
      <c r="U768" s="177"/>
      <c r="V768" s="177"/>
      <c r="W768" s="177"/>
      <c r="X768" s="177"/>
      <c r="Y768" s="177"/>
      <c r="Z768" s="177"/>
    </row>
    <row r="769" spans="1:26" ht="10.5" customHeight="1" x14ac:dyDescent="0.2">
      <c r="A769" s="177"/>
      <c r="B769" s="177"/>
      <c r="C769" s="177"/>
      <c r="D769" s="177"/>
      <c r="E769" s="177"/>
      <c r="F769" s="177"/>
      <c r="G769" s="177"/>
      <c r="H769" s="177"/>
      <c r="I769" s="177"/>
      <c r="J769" s="177"/>
      <c r="K769" s="177"/>
      <c r="L769" s="177"/>
      <c r="M769" s="177"/>
      <c r="N769" s="177"/>
      <c r="O769" s="177"/>
      <c r="P769" s="177"/>
      <c r="Q769" s="177"/>
      <c r="R769" s="177"/>
      <c r="S769" s="177"/>
      <c r="T769" s="177"/>
      <c r="U769" s="177"/>
      <c r="V769" s="177"/>
      <c r="W769" s="177"/>
      <c r="X769" s="177"/>
      <c r="Y769" s="177"/>
      <c r="Z769" s="177"/>
    </row>
    <row r="770" spans="1:26" ht="10.5" customHeight="1" x14ac:dyDescent="0.2">
      <c r="A770" s="177"/>
      <c r="B770" s="177"/>
      <c r="C770" s="177"/>
      <c r="D770" s="177"/>
      <c r="E770" s="177"/>
      <c r="F770" s="177"/>
      <c r="G770" s="177"/>
      <c r="H770" s="177"/>
      <c r="I770" s="177"/>
      <c r="J770" s="177"/>
      <c r="K770" s="177"/>
      <c r="L770" s="177"/>
      <c r="M770" s="177"/>
      <c r="N770" s="177"/>
      <c r="O770" s="177"/>
      <c r="P770" s="177"/>
      <c r="Q770" s="177"/>
      <c r="R770" s="177"/>
      <c r="S770" s="177"/>
      <c r="T770" s="177"/>
      <c r="U770" s="177"/>
      <c r="V770" s="177"/>
      <c r="W770" s="177"/>
      <c r="X770" s="177"/>
      <c r="Y770" s="177"/>
      <c r="Z770" s="177"/>
    </row>
    <row r="771" spans="1:26" ht="10.5" customHeight="1" x14ac:dyDescent="0.2">
      <c r="A771" s="177"/>
      <c r="B771" s="177"/>
      <c r="C771" s="177"/>
      <c r="D771" s="177"/>
      <c r="E771" s="177"/>
      <c r="F771" s="177"/>
      <c r="G771" s="177"/>
      <c r="H771" s="177"/>
      <c r="I771" s="177"/>
      <c r="J771" s="177"/>
      <c r="K771" s="177"/>
      <c r="L771" s="177"/>
      <c r="M771" s="177"/>
      <c r="N771" s="177"/>
      <c r="O771" s="177"/>
      <c r="P771" s="177"/>
      <c r="Q771" s="177"/>
      <c r="R771" s="177"/>
      <c r="S771" s="177"/>
      <c r="T771" s="177"/>
      <c r="U771" s="177"/>
      <c r="V771" s="177"/>
      <c r="W771" s="177"/>
      <c r="X771" s="177"/>
      <c r="Y771" s="177"/>
      <c r="Z771" s="177"/>
    </row>
    <row r="772" spans="1:26" ht="10.5" customHeight="1" x14ac:dyDescent="0.2">
      <c r="A772" s="177"/>
      <c r="B772" s="177"/>
      <c r="C772" s="177"/>
      <c r="D772" s="177"/>
      <c r="E772" s="177"/>
      <c r="F772" s="177"/>
      <c r="G772" s="177"/>
      <c r="H772" s="177"/>
      <c r="I772" s="177"/>
      <c r="J772" s="177"/>
      <c r="K772" s="177"/>
      <c r="L772" s="177"/>
      <c r="M772" s="177"/>
      <c r="N772" s="177"/>
      <c r="O772" s="177"/>
      <c r="P772" s="177"/>
      <c r="Q772" s="177"/>
      <c r="R772" s="177"/>
      <c r="S772" s="177"/>
      <c r="T772" s="177"/>
      <c r="U772" s="177"/>
      <c r="V772" s="177"/>
      <c r="W772" s="177"/>
      <c r="X772" s="177"/>
      <c r="Y772" s="177"/>
      <c r="Z772" s="177"/>
    </row>
    <row r="773" spans="1:26" ht="10.5" customHeight="1" x14ac:dyDescent="0.2">
      <c r="A773" s="177"/>
      <c r="B773" s="177"/>
      <c r="C773" s="177"/>
      <c r="D773" s="177"/>
      <c r="E773" s="177"/>
      <c r="F773" s="177"/>
      <c r="G773" s="177"/>
      <c r="H773" s="177"/>
      <c r="I773" s="177"/>
      <c r="J773" s="177"/>
      <c r="K773" s="177"/>
      <c r="L773" s="177"/>
      <c r="M773" s="177"/>
      <c r="N773" s="177"/>
      <c r="O773" s="177"/>
      <c r="P773" s="177"/>
      <c r="Q773" s="177"/>
      <c r="R773" s="177"/>
      <c r="S773" s="177"/>
      <c r="T773" s="177"/>
      <c r="U773" s="177"/>
      <c r="V773" s="177"/>
      <c r="W773" s="177"/>
      <c r="X773" s="177"/>
      <c r="Y773" s="177"/>
      <c r="Z773" s="177"/>
    </row>
    <row r="774" spans="1:26" ht="10.5" customHeight="1" x14ac:dyDescent="0.2">
      <c r="A774" s="177"/>
      <c r="B774" s="177"/>
      <c r="C774" s="177"/>
      <c r="D774" s="177"/>
      <c r="E774" s="177"/>
      <c r="F774" s="177"/>
      <c r="G774" s="177"/>
      <c r="H774" s="177"/>
      <c r="I774" s="177"/>
      <c r="J774" s="177"/>
      <c r="K774" s="177"/>
      <c r="L774" s="177"/>
      <c r="M774" s="177"/>
      <c r="N774" s="177"/>
      <c r="O774" s="177"/>
      <c r="P774" s="177"/>
      <c r="Q774" s="177"/>
      <c r="R774" s="177"/>
      <c r="S774" s="177"/>
      <c r="T774" s="177"/>
      <c r="U774" s="177"/>
      <c r="V774" s="177"/>
      <c r="W774" s="177"/>
      <c r="X774" s="177"/>
      <c r="Y774" s="177"/>
      <c r="Z774" s="177"/>
    </row>
    <row r="775" spans="1:26" ht="10.5" customHeight="1" x14ac:dyDescent="0.2">
      <c r="A775" s="177"/>
      <c r="B775" s="177"/>
      <c r="C775" s="177"/>
      <c r="D775" s="177"/>
      <c r="E775" s="177"/>
      <c r="F775" s="177"/>
      <c r="G775" s="177"/>
      <c r="H775" s="177"/>
      <c r="I775" s="177"/>
      <c r="J775" s="177"/>
      <c r="K775" s="177"/>
      <c r="L775" s="177"/>
      <c r="M775" s="177"/>
      <c r="N775" s="177"/>
      <c r="O775" s="177"/>
      <c r="P775" s="177"/>
      <c r="Q775" s="177"/>
      <c r="R775" s="177"/>
      <c r="S775" s="177"/>
      <c r="T775" s="177"/>
      <c r="U775" s="177"/>
      <c r="V775" s="177"/>
      <c r="W775" s="177"/>
      <c r="X775" s="177"/>
      <c r="Y775" s="177"/>
      <c r="Z775" s="177"/>
    </row>
    <row r="776" spans="1:26" ht="10.5" customHeight="1" x14ac:dyDescent="0.2">
      <c r="A776" s="177"/>
      <c r="B776" s="177"/>
      <c r="C776" s="177"/>
      <c r="D776" s="177"/>
      <c r="E776" s="177"/>
      <c r="F776" s="177"/>
      <c r="G776" s="177"/>
      <c r="H776" s="177"/>
      <c r="I776" s="177"/>
      <c r="J776" s="177"/>
      <c r="K776" s="177"/>
      <c r="L776" s="177"/>
      <c r="M776" s="177"/>
      <c r="N776" s="177"/>
      <c r="O776" s="177"/>
      <c r="P776" s="177"/>
      <c r="Q776" s="177"/>
      <c r="R776" s="177"/>
      <c r="S776" s="177"/>
      <c r="T776" s="177"/>
      <c r="U776" s="177"/>
      <c r="V776" s="177"/>
      <c r="W776" s="177"/>
      <c r="X776" s="177"/>
      <c r="Y776" s="177"/>
      <c r="Z776" s="177"/>
    </row>
    <row r="777" spans="1:26" ht="10.5" customHeight="1" x14ac:dyDescent="0.2">
      <c r="A777" s="177"/>
      <c r="B777" s="177"/>
      <c r="C777" s="177"/>
      <c r="D777" s="177"/>
      <c r="E777" s="177"/>
      <c r="F777" s="177"/>
      <c r="G777" s="177"/>
      <c r="H777" s="177"/>
      <c r="I777" s="177"/>
      <c r="J777" s="177"/>
      <c r="K777" s="177"/>
      <c r="L777" s="177"/>
      <c r="M777" s="177"/>
      <c r="N777" s="177"/>
      <c r="O777" s="177"/>
      <c r="P777" s="177"/>
      <c r="Q777" s="177"/>
      <c r="R777" s="177"/>
      <c r="S777" s="177"/>
      <c r="T777" s="177"/>
      <c r="U777" s="177"/>
      <c r="V777" s="177"/>
      <c r="W777" s="177"/>
      <c r="X777" s="177"/>
      <c r="Y777" s="177"/>
      <c r="Z777" s="177"/>
    </row>
    <row r="778" spans="1:26" ht="10.5" customHeight="1" x14ac:dyDescent="0.2">
      <c r="A778" s="177"/>
      <c r="B778" s="177"/>
      <c r="C778" s="177"/>
      <c r="D778" s="177"/>
      <c r="E778" s="177"/>
      <c r="F778" s="177"/>
      <c r="G778" s="177"/>
      <c r="H778" s="177"/>
      <c r="I778" s="177"/>
      <c r="J778" s="177"/>
      <c r="K778" s="177"/>
      <c r="L778" s="177"/>
      <c r="M778" s="177"/>
      <c r="N778" s="177"/>
      <c r="O778" s="177"/>
      <c r="P778" s="177"/>
      <c r="Q778" s="177"/>
      <c r="R778" s="177"/>
      <c r="S778" s="177"/>
      <c r="T778" s="177"/>
      <c r="U778" s="177"/>
      <c r="V778" s="177"/>
      <c r="W778" s="177"/>
      <c r="X778" s="177"/>
      <c r="Y778" s="177"/>
      <c r="Z778" s="177"/>
    </row>
    <row r="779" spans="1:26" ht="10.5" customHeight="1" x14ac:dyDescent="0.2">
      <c r="A779" s="177"/>
      <c r="B779" s="177"/>
      <c r="C779" s="177"/>
      <c r="D779" s="177"/>
      <c r="E779" s="177"/>
      <c r="F779" s="177"/>
      <c r="G779" s="177"/>
      <c r="H779" s="177"/>
      <c r="I779" s="177"/>
      <c r="J779" s="177"/>
      <c r="K779" s="177"/>
      <c r="L779" s="177"/>
      <c r="M779" s="177"/>
      <c r="N779" s="177"/>
      <c r="O779" s="177"/>
      <c r="P779" s="177"/>
      <c r="Q779" s="177"/>
      <c r="R779" s="177"/>
      <c r="S779" s="177"/>
      <c r="T779" s="177"/>
      <c r="U779" s="177"/>
      <c r="V779" s="177"/>
      <c r="W779" s="177"/>
      <c r="X779" s="177"/>
      <c r="Y779" s="177"/>
      <c r="Z779" s="177"/>
    </row>
    <row r="780" spans="1:26" ht="10.5" customHeight="1" x14ac:dyDescent="0.2">
      <c r="A780" s="177"/>
      <c r="B780" s="177"/>
      <c r="C780" s="177"/>
      <c r="D780" s="177"/>
      <c r="E780" s="177"/>
      <c r="F780" s="177"/>
      <c r="G780" s="177"/>
      <c r="H780" s="177"/>
      <c r="I780" s="177"/>
      <c r="J780" s="177"/>
      <c r="K780" s="177"/>
      <c r="L780" s="177"/>
      <c r="M780" s="177"/>
      <c r="N780" s="177"/>
      <c r="O780" s="177"/>
      <c r="P780" s="177"/>
      <c r="Q780" s="177"/>
      <c r="R780" s="177"/>
      <c r="S780" s="177"/>
      <c r="T780" s="177"/>
      <c r="U780" s="177"/>
      <c r="V780" s="177"/>
      <c r="W780" s="177"/>
      <c r="X780" s="177"/>
      <c r="Y780" s="177"/>
      <c r="Z780" s="177"/>
    </row>
    <row r="781" spans="1:26" ht="10.5" customHeight="1" x14ac:dyDescent="0.2">
      <c r="A781" s="177"/>
      <c r="B781" s="177"/>
      <c r="C781" s="177"/>
      <c r="D781" s="177"/>
      <c r="E781" s="177"/>
      <c r="F781" s="177"/>
      <c r="G781" s="177"/>
      <c r="H781" s="177"/>
      <c r="I781" s="177"/>
      <c r="J781" s="177"/>
      <c r="K781" s="177"/>
      <c r="L781" s="177"/>
      <c r="M781" s="177"/>
      <c r="N781" s="177"/>
      <c r="O781" s="177"/>
      <c r="P781" s="177"/>
      <c r="Q781" s="177"/>
      <c r="R781" s="177"/>
      <c r="S781" s="177"/>
      <c r="T781" s="177"/>
      <c r="U781" s="177"/>
      <c r="V781" s="177"/>
      <c r="W781" s="177"/>
      <c r="X781" s="177"/>
      <c r="Y781" s="177"/>
      <c r="Z781" s="177"/>
    </row>
    <row r="782" spans="1:26" ht="10.5" customHeight="1" x14ac:dyDescent="0.2">
      <c r="A782" s="177"/>
      <c r="B782" s="177"/>
      <c r="C782" s="177"/>
      <c r="D782" s="177"/>
      <c r="E782" s="177"/>
      <c r="F782" s="177"/>
      <c r="G782" s="177"/>
      <c r="H782" s="177"/>
      <c r="I782" s="177"/>
      <c r="J782" s="177"/>
      <c r="K782" s="177"/>
      <c r="L782" s="177"/>
      <c r="M782" s="177"/>
      <c r="N782" s="177"/>
      <c r="O782" s="177"/>
      <c r="P782" s="177"/>
      <c r="Q782" s="177"/>
      <c r="R782" s="177"/>
      <c r="S782" s="177"/>
      <c r="T782" s="177"/>
      <c r="U782" s="177"/>
      <c r="V782" s="177"/>
      <c r="W782" s="177"/>
      <c r="X782" s="177"/>
      <c r="Y782" s="177"/>
      <c r="Z782" s="177"/>
    </row>
    <row r="783" spans="1:26" ht="10.5" customHeight="1" x14ac:dyDescent="0.2">
      <c r="A783" s="177"/>
      <c r="B783" s="177"/>
      <c r="C783" s="177"/>
      <c r="D783" s="177"/>
      <c r="E783" s="177"/>
      <c r="F783" s="177"/>
      <c r="G783" s="177"/>
      <c r="H783" s="177"/>
      <c r="I783" s="177"/>
      <c r="J783" s="177"/>
      <c r="K783" s="177"/>
      <c r="L783" s="177"/>
      <c r="M783" s="177"/>
      <c r="N783" s="177"/>
      <c r="O783" s="177"/>
      <c r="P783" s="177"/>
      <c r="Q783" s="177"/>
      <c r="R783" s="177"/>
      <c r="S783" s="177"/>
      <c r="T783" s="177"/>
      <c r="U783" s="177"/>
      <c r="V783" s="177"/>
      <c r="W783" s="177"/>
      <c r="X783" s="177"/>
      <c r="Y783" s="177"/>
      <c r="Z783" s="177"/>
    </row>
    <row r="784" spans="1:26" ht="10.5" customHeight="1" x14ac:dyDescent="0.2">
      <c r="A784" s="177"/>
      <c r="B784" s="177"/>
      <c r="C784" s="177"/>
      <c r="D784" s="177"/>
      <c r="E784" s="177"/>
      <c r="F784" s="177"/>
      <c r="G784" s="177"/>
      <c r="H784" s="177"/>
      <c r="I784" s="177"/>
      <c r="J784" s="177"/>
      <c r="K784" s="177"/>
      <c r="L784" s="177"/>
      <c r="M784" s="177"/>
      <c r="N784" s="177"/>
      <c r="O784" s="177"/>
      <c r="P784" s="177"/>
      <c r="Q784" s="177"/>
      <c r="R784" s="177"/>
      <c r="S784" s="177"/>
      <c r="T784" s="177"/>
      <c r="U784" s="177"/>
      <c r="V784" s="177"/>
      <c r="W784" s="177"/>
      <c r="X784" s="177"/>
      <c r="Y784" s="177"/>
      <c r="Z784" s="177"/>
    </row>
    <row r="785" spans="1:26" ht="10.5" customHeight="1" x14ac:dyDescent="0.2">
      <c r="A785" s="177"/>
      <c r="B785" s="177"/>
      <c r="C785" s="177"/>
      <c r="D785" s="177"/>
      <c r="E785" s="177"/>
      <c r="F785" s="177"/>
      <c r="G785" s="177"/>
      <c r="H785" s="177"/>
      <c r="I785" s="177"/>
      <c r="J785" s="177"/>
      <c r="K785" s="177"/>
      <c r="L785" s="177"/>
      <c r="M785" s="177"/>
      <c r="N785" s="177"/>
      <c r="O785" s="177"/>
      <c r="P785" s="177"/>
      <c r="Q785" s="177"/>
      <c r="R785" s="177"/>
      <c r="S785" s="177"/>
      <c r="T785" s="177"/>
      <c r="U785" s="177"/>
      <c r="V785" s="177"/>
      <c r="W785" s="177"/>
      <c r="X785" s="177"/>
      <c r="Y785" s="177"/>
      <c r="Z785" s="177"/>
    </row>
    <row r="786" spans="1:26" ht="10.5" customHeight="1" x14ac:dyDescent="0.2">
      <c r="A786" s="177"/>
      <c r="B786" s="177"/>
      <c r="C786" s="177"/>
      <c r="D786" s="177"/>
      <c r="E786" s="177"/>
      <c r="F786" s="177"/>
      <c r="G786" s="177"/>
      <c r="H786" s="177"/>
      <c r="I786" s="177"/>
      <c r="J786" s="177"/>
      <c r="K786" s="177"/>
      <c r="L786" s="177"/>
      <c r="M786" s="177"/>
      <c r="N786" s="177"/>
      <c r="O786" s="177"/>
      <c r="P786" s="177"/>
      <c r="Q786" s="177"/>
      <c r="R786" s="177"/>
      <c r="S786" s="177"/>
      <c r="T786" s="177"/>
      <c r="U786" s="177"/>
      <c r="V786" s="177"/>
      <c r="W786" s="177"/>
      <c r="X786" s="177"/>
      <c r="Y786" s="177"/>
      <c r="Z786" s="177"/>
    </row>
    <row r="787" spans="1:26" ht="10.5" customHeight="1" x14ac:dyDescent="0.2">
      <c r="A787" s="177"/>
      <c r="B787" s="177"/>
      <c r="C787" s="177"/>
      <c r="D787" s="177"/>
      <c r="E787" s="177"/>
      <c r="F787" s="177"/>
      <c r="G787" s="177"/>
      <c r="H787" s="177"/>
      <c r="I787" s="177"/>
      <c r="J787" s="177"/>
      <c r="K787" s="177"/>
      <c r="L787" s="177"/>
      <c r="M787" s="177"/>
      <c r="N787" s="177"/>
      <c r="O787" s="177"/>
      <c r="P787" s="177"/>
      <c r="Q787" s="177"/>
      <c r="R787" s="177"/>
      <c r="S787" s="177"/>
      <c r="T787" s="177"/>
      <c r="U787" s="177"/>
      <c r="V787" s="177"/>
      <c r="W787" s="177"/>
      <c r="X787" s="177"/>
      <c r="Y787" s="177"/>
      <c r="Z787" s="177"/>
    </row>
    <row r="788" spans="1:26" ht="10.5" customHeight="1" x14ac:dyDescent="0.2">
      <c r="A788" s="177"/>
      <c r="B788" s="177"/>
      <c r="C788" s="177"/>
      <c r="D788" s="177"/>
      <c r="E788" s="177"/>
      <c r="F788" s="177"/>
      <c r="G788" s="177"/>
      <c r="H788" s="177"/>
      <c r="I788" s="177"/>
      <c r="J788" s="177"/>
      <c r="K788" s="177"/>
      <c r="L788" s="177"/>
      <c r="M788" s="177"/>
      <c r="N788" s="177"/>
      <c r="O788" s="177"/>
      <c r="P788" s="177"/>
      <c r="Q788" s="177"/>
      <c r="R788" s="177"/>
      <c r="S788" s="177"/>
      <c r="T788" s="177"/>
      <c r="U788" s="177"/>
      <c r="V788" s="177"/>
      <c r="W788" s="177"/>
      <c r="X788" s="177"/>
      <c r="Y788" s="177"/>
      <c r="Z788" s="177"/>
    </row>
    <row r="789" spans="1:26" ht="10.5" customHeight="1" x14ac:dyDescent="0.2">
      <c r="A789" s="177"/>
      <c r="B789" s="177"/>
      <c r="C789" s="177"/>
      <c r="D789" s="177"/>
      <c r="E789" s="177"/>
      <c r="F789" s="177"/>
      <c r="G789" s="177"/>
      <c r="H789" s="177"/>
      <c r="I789" s="177"/>
      <c r="J789" s="177"/>
      <c r="K789" s="177"/>
      <c r="L789" s="177"/>
      <c r="M789" s="177"/>
      <c r="N789" s="177"/>
      <c r="O789" s="177"/>
      <c r="P789" s="177"/>
      <c r="Q789" s="177"/>
      <c r="R789" s="177"/>
      <c r="S789" s="177"/>
      <c r="T789" s="177"/>
      <c r="U789" s="177"/>
      <c r="V789" s="177"/>
      <c r="W789" s="177"/>
      <c r="X789" s="177"/>
      <c r="Y789" s="177"/>
      <c r="Z789" s="177"/>
    </row>
    <row r="790" spans="1:26" ht="10.5" customHeight="1" x14ac:dyDescent="0.2">
      <c r="A790" s="177"/>
      <c r="B790" s="177"/>
      <c r="C790" s="177"/>
      <c r="D790" s="177"/>
      <c r="E790" s="177"/>
      <c r="F790" s="177"/>
      <c r="G790" s="177"/>
      <c r="H790" s="177"/>
      <c r="I790" s="177"/>
      <c r="J790" s="177"/>
      <c r="K790" s="177"/>
      <c r="L790" s="177"/>
      <c r="M790" s="177"/>
      <c r="N790" s="177"/>
      <c r="O790" s="177"/>
      <c r="P790" s="177"/>
      <c r="Q790" s="177"/>
      <c r="R790" s="177"/>
      <c r="S790" s="177"/>
      <c r="T790" s="177"/>
      <c r="U790" s="177"/>
      <c r="V790" s="177"/>
      <c r="W790" s="177"/>
      <c r="X790" s="177"/>
      <c r="Y790" s="177"/>
      <c r="Z790" s="177"/>
    </row>
    <row r="791" spans="1:26" ht="10.5" customHeight="1" x14ac:dyDescent="0.2">
      <c r="A791" s="177"/>
      <c r="B791" s="177"/>
      <c r="C791" s="177"/>
      <c r="D791" s="177"/>
      <c r="E791" s="177"/>
      <c r="F791" s="177"/>
      <c r="G791" s="177"/>
      <c r="H791" s="177"/>
      <c r="I791" s="177"/>
      <c r="J791" s="177"/>
      <c r="K791" s="177"/>
      <c r="L791" s="177"/>
      <c r="M791" s="177"/>
      <c r="N791" s="177"/>
      <c r="O791" s="177"/>
      <c r="P791" s="177"/>
      <c r="Q791" s="177"/>
      <c r="R791" s="177"/>
      <c r="S791" s="177"/>
      <c r="T791" s="177"/>
      <c r="U791" s="177"/>
      <c r="V791" s="177"/>
      <c r="W791" s="177"/>
      <c r="X791" s="177"/>
      <c r="Y791" s="177"/>
      <c r="Z791" s="177"/>
    </row>
    <row r="792" spans="1:26" ht="10.5" customHeight="1" x14ac:dyDescent="0.2">
      <c r="A792" s="177"/>
      <c r="B792" s="177"/>
      <c r="C792" s="177"/>
      <c r="D792" s="177"/>
      <c r="E792" s="177"/>
      <c r="F792" s="177"/>
      <c r="G792" s="177"/>
      <c r="H792" s="177"/>
      <c r="I792" s="177"/>
      <c r="J792" s="177"/>
      <c r="K792" s="177"/>
      <c r="L792" s="177"/>
      <c r="M792" s="177"/>
      <c r="N792" s="177"/>
      <c r="O792" s="177"/>
      <c r="P792" s="177"/>
      <c r="Q792" s="177"/>
      <c r="R792" s="177"/>
      <c r="S792" s="177"/>
      <c r="T792" s="177"/>
      <c r="U792" s="177"/>
      <c r="V792" s="177"/>
      <c r="W792" s="177"/>
      <c r="X792" s="177"/>
      <c r="Y792" s="177"/>
      <c r="Z792" s="177"/>
    </row>
    <row r="793" spans="1:26" ht="10.5" customHeight="1" x14ac:dyDescent="0.2">
      <c r="A793" s="177"/>
      <c r="B793" s="177"/>
      <c r="C793" s="177"/>
      <c r="D793" s="177"/>
      <c r="E793" s="177"/>
      <c r="F793" s="177"/>
      <c r="G793" s="177"/>
      <c r="H793" s="177"/>
      <c r="I793" s="177"/>
      <c r="J793" s="177"/>
      <c r="K793" s="177"/>
      <c r="L793" s="177"/>
      <c r="M793" s="177"/>
      <c r="N793" s="177"/>
      <c r="O793" s="177"/>
      <c r="P793" s="177"/>
      <c r="Q793" s="177"/>
      <c r="R793" s="177"/>
      <c r="S793" s="177"/>
      <c r="T793" s="177"/>
      <c r="U793" s="177"/>
      <c r="V793" s="177"/>
      <c r="W793" s="177"/>
      <c r="X793" s="177"/>
      <c r="Y793" s="177"/>
      <c r="Z793" s="177"/>
    </row>
    <row r="794" spans="1:26" ht="10.5" customHeight="1" x14ac:dyDescent="0.2">
      <c r="A794" s="177"/>
      <c r="B794" s="177"/>
      <c r="C794" s="177"/>
      <c r="D794" s="177"/>
      <c r="E794" s="177"/>
      <c r="F794" s="177"/>
      <c r="G794" s="177"/>
      <c r="H794" s="177"/>
      <c r="I794" s="177"/>
      <c r="J794" s="177"/>
      <c r="K794" s="177"/>
      <c r="L794" s="177"/>
      <c r="M794" s="177"/>
      <c r="N794" s="177"/>
      <c r="O794" s="177"/>
      <c r="P794" s="177"/>
      <c r="Q794" s="177"/>
      <c r="R794" s="177"/>
      <c r="S794" s="177"/>
      <c r="T794" s="177"/>
      <c r="U794" s="177"/>
      <c r="V794" s="177"/>
      <c r="W794" s="177"/>
      <c r="X794" s="177"/>
      <c r="Y794" s="177"/>
      <c r="Z794" s="177"/>
    </row>
    <row r="795" spans="1:26" ht="10.5" customHeight="1" x14ac:dyDescent="0.2">
      <c r="A795" s="177"/>
      <c r="B795" s="177"/>
      <c r="C795" s="177"/>
      <c r="D795" s="177"/>
      <c r="E795" s="177"/>
      <c r="F795" s="177"/>
      <c r="G795" s="177"/>
      <c r="H795" s="177"/>
      <c r="I795" s="177"/>
      <c r="J795" s="177"/>
      <c r="K795" s="177"/>
      <c r="L795" s="177"/>
      <c r="M795" s="177"/>
      <c r="N795" s="177"/>
      <c r="O795" s="177"/>
      <c r="P795" s="177"/>
      <c r="Q795" s="177"/>
      <c r="R795" s="177"/>
      <c r="S795" s="177"/>
      <c r="T795" s="177"/>
      <c r="U795" s="177"/>
      <c r="V795" s="177"/>
      <c r="W795" s="177"/>
      <c r="X795" s="177"/>
      <c r="Y795" s="177"/>
      <c r="Z795" s="177"/>
    </row>
    <row r="796" spans="1:26" ht="10.5" customHeight="1" x14ac:dyDescent="0.2">
      <c r="A796" s="177"/>
      <c r="B796" s="177"/>
      <c r="C796" s="177"/>
      <c r="D796" s="177"/>
      <c r="E796" s="177"/>
      <c r="F796" s="177"/>
      <c r="G796" s="177"/>
      <c r="H796" s="177"/>
      <c r="I796" s="177"/>
      <c r="J796" s="177"/>
      <c r="K796" s="177"/>
      <c r="L796" s="177"/>
      <c r="M796" s="177"/>
      <c r="N796" s="177"/>
      <c r="O796" s="177"/>
      <c r="P796" s="177"/>
      <c r="Q796" s="177"/>
      <c r="R796" s="177"/>
      <c r="S796" s="177"/>
      <c r="T796" s="177"/>
      <c r="U796" s="177"/>
      <c r="V796" s="177"/>
      <c r="W796" s="177"/>
      <c r="X796" s="177"/>
      <c r="Y796" s="177"/>
      <c r="Z796" s="177"/>
    </row>
    <row r="797" spans="1:26" ht="10.5" customHeight="1" x14ac:dyDescent="0.2">
      <c r="A797" s="177"/>
      <c r="B797" s="177"/>
      <c r="C797" s="177"/>
      <c r="D797" s="177"/>
      <c r="E797" s="177"/>
      <c r="F797" s="177"/>
      <c r="G797" s="177"/>
      <c r="H797" s="177"/>
      <c r="I797" s="177"/>
      <c r="J797" s="177"/>
      <c r="K797" s="177"/>
      <c r="L797" s="177"/>
      <c r="M797" s="177"/>
      <c r="N797" s="177"/>
      <c r="O797" s="177"/>
      <c r="P797" s="177"/>
      <c r="Q797" s="177"/>
      <c r="R797" s="177"/>
      <c r="S797" s="177"/>
      <c r="T797" s="177"/>
      <c r="U797" s="177"/>
      <c r="V797" s="177"/>
      <c r="W797" s="177"/>
      <c r="X797" s="177"/>
      <c r="Y797" s="177"/>
      <c r="Z797" s="177"/>
    </row>
    <row r="798" spans="1:26" ht="10.5" customHeight="1" x14ac:dyDescent="0.2">
      <c r="A798" s="177"/>
      <c r="B798" s="177"/>
      <c r="C798" s="177"/>
      <c r="D798" s="177"/>
      <c r="E798" s="177"/>
      <c r="F798" s="177"/>
      <c r="G798" s="177"/>
      <c r="H798" s="177"/>
      <c r="I798" s="177"/>
      <c r="J798" s="177"/>
      <c r="K798" s="177"/>
      <c r="L798" s="177"/>
      <c r="M798" s="177"/>
      <c r="N798" s="177"/>
      <c r="O798" s="177"/>
      <c r="P798" s="177"/>
      <c r="Q798" s="177"/>
      <c r="R798" s="177"/>
      <c r="S798" s="177"/>
      <c r="T798" s="177"/>
      <c r="U798" s="177"/>
      <c r="V798" s="177"/>
      <c r="W798" s="177"/>
      <c r="X798" s="177"/>
      <c r="Y798" s="177"/>
      <c r="Z798" s="177"/>
    </row>
    <row r="799" spans="1:26" ht="10.5" customHeight="1" x14ac:dyDescent="0.2">
      <c r="A799" s="177"/>
      <c r="B799" s="177"/>
      <c r="C799" s="177"/>
      <c r="D799" s="177"/>
      <c r="E799" s="177"/>
      <c r="F799" s="177"/>
      <c r="G799" s="177"/>
      <c r="H799" s="177"/>
      <c r="I799" s="177"/>
      <c r="J799" s="177"/>
      <c r="K799" s="177"/>
      <c r="L799" s="177"/>
      <c r="M799" s="177"/>
      <c r="N799" s="177"/>
      <c r="O799" s="177"/>
      <c r="P799" s="177"/>
      <c r="Q799" s="177"/>
      <c r="R799" s="177"/>
      <c r="S799" s="177"/>
      <c r="T799" s="177"/>
      <c r="U799" s="177"/>
      <c r="V799" s="177"/>
      <c r="W799" s="177"/>
      <c r="X799" s="177"/>
      <c r="Y799" s="177"/>
      <c r="Z799" s="177"/>
    </row>
    <row r="800" spans="1:26" ht="10.5" customHeight="1" x14ac:dyDescent="0.2">
      <c r="A800" s="177"/>
      <c r="B800" s="177"/>
      <c r="C800" s="177"/>
      <c r="D800" s="177"/>
      <c r="E800" s="177"/>
      <c r="F800" s="177"/>
      <c r="G800" s="177"/>
      <c r="H800" s="177"/>
      <c r="I800" s="177"/>
      <c r="J800" s="177"/>
      <c r="K800" s="177"/>
      <c r="L800" s="177"/>
      <c r="M800" s="177"/>
      <c r="N800" s="177"/>
      <c r="O800" s="177"/>
      <c r="P800" s="177"/>
      <c r="Q800" s="177"/>
      <c r="R800" s="177"/>
      <c r="S800" s="177"/>
      <c r="T800" s="177"/>
      <c r="U800" s="177"/>
      <c r="V800" s="177"/>
      <c r="W800" s="177"/>
      <c r="X800" s="177"/>
      <c r="Y800" s="177"/>
      <c r="Z800" s="177"/>
    </row>
    <row r="801" spans="1:26" ht="10.5" customHeight="1" x14ac:dyDescent="0.2">
      <c r="A801" s="177"/>
      <c r="B801" s="177"/>
      <c r="C801" s="177"/>
      <c r="D801" s="177"/>
      <c r="E801" s="177"/>
      <c r="F801" s="177"/>
      <c r="G801" s="177"/>
      <c r="H801" s="177"/>
      <c r="I801" s="177"/>
      <c r="J801" s="177"/>
      <c r="K801" s="177"/>
      <c r="L801" s="177"/>
      <c r="M801" s="177"/>
      <c r="N801" s="177"/>
      <c r="O801" s="177"/>
      <c r="P801" s="177"/>
      <c r="Q801" s="177"/>
      <c r="R801" s="177"/>
      <c r="S801" s="177"/>
      <c r="T801" s="177"/>
      <c r="U801" s="177"/>
      <c r="V801" s="177"/>
      <c r="W801" s="177"/>
      <c r="X801" s="177"/>
      <c r="Y801" s="177"/>
      <c r="Z801" s="177"/>
    </row>
    <row r="802" spans="1:26" ht="10.5" customHeight="1" x14ac:dyDescent="0.2">
      <c r="A802" s="177"/>
      <c r="B802" s="177"/>
      <c r="C802" s="177"/>
      <c r="D802" s="177"/>
      <c r="E802" s="177"/>
      <c r="F802" s="177"/>
      <c r="G802" s="177"/>
      <c r="H802" s="177"/>
      <c r="I802" s="177"/>
      <c r="J802" s="177"/>
      <c r="K802" s="177"/>
      <c r="L802" s="177"/>
      <c r="M802" s="177"/>
      <c r="N802" s="177"/>
      <c r="O802" s="177"/>
      <c r="P802" s="177"/>
      <c r="Q802" s="177"/>
      <c r="R802" s="177"/>
      <c r="S802" s="177"/>
      <c r="T802" s="177"/>
      <c r="U802" s="177"/>
      <c r="V802" s="177"/>
      <c r="W802" s="177"/>
      <c r="X802" s="177"/>
      <c r="Y802" s="177"/>
      <c r="Z802" s="177"/>
    </row>
    <row r="803" spans="1:26" ht="10.5" customHeight="1" x14ac:dyDescent="0.2">
      <c r="A803" s="177"/>
      <c r="B803" s="177"/>
      <c r="C803" s="177"/>
      <c r="D803" s="177"/>
      <c r="E803" s="177"/>
      <c r="F803" s="177"/>
      <c r="G803" s="177"/>
      <c r="H803" s="177"/>
      <c r="I803" s="177"/>
      <c r="J803" s="177"/>
      <c r="K803" s="177"/>
      <c r="L803" s="177"/>
      <c r="M803" s="177"/>
      <c r="N803" s="177"/>
      <c r="O803" s="177"/>
      <c r="P803" s="177"/>
      <c r="Q803" s="177"/>
      <c r="R803" s="177"/>
      <c r="S803" s="177"/>
      <c r="T803" s="177"/>
      <c r="U803" s="177"/>
      <c r="V803" s="177"/>
      <c r="W803" s="177"/>
      <c r="X803" s="177"/>
      <c r="Y803" s="177"/>
      <c r="Z803" s="177"/>
    </row>
    <row r="804" spans="1:26" ht="10.5" customHeight="1" x14ac:dyDescent="0.2">
      <c r="A804" s="177"/>
      <c r="B804" s="177"/>
      <c r="C804" s="177"/>
      <c r="D804" s="177"/>
      <c r="E804" s="177"/>
      <c r="F804" s="177"/>
      <c r="G804" s="177"/>
      <c r="H804" s="177"/>
      <c r="I804" s="177"/>
      <c r="J804" s="177"/>
      <c r="K804" s="177"/>
      <c r="L804" s="177"/>
      <c r="M804" s="177"/>
      <c r="N804" s="177"/>
      <c r="O804" s="177"/>
      <c r="P804" s="177"/>
      <c r="Q804" s="177"/>
      <c r="R804" s="177"/>
      <c r="S804" s="177"/>
      <c r="T804" s="177"/>
      <c r="U804" s="177"/>
      <c r="V804" s="177"/>
      <c r="W804" s="177"/>
      <c r="X804" s="177"/>
      <c r="Y804" s="177"/>
      <c r="Z804" s="177"/>
    </row>
    <row r="805" spans="1:26" ht="10.5" customHeight="1" x14ac:dyDescent="0.2">
      <c r="A805" s="177"/>
      <c r="B805" s="177"/>
      <c r="C805" s="177"/>
      <c r="D805" s="177"/>
      <c r="E805" s="177"/>
      <c r="F805" s="177"/>
      <c r="G805" s="177"/>
      <c r="H805" s="177"/>
      <c r="I805" s="177"/>
      <c r="J805" s="177"/>
      <c r="K805" s="177"/>
      <c r="L805" s="177"/>
      <c r="M805" s="177"/>
      <c r="N805" s="177"/>
      <c r="O805" s="177"/>
      <c r="P805" s="177"/>
      <c r="Q805" s="177"/>
      <c r="R805" s="177"/>
      <c r="S805" s="177"/>
      <c r="T805" s="177"/>
      <c r="U805" s="177"/>
      <c r="V805" s="177"/>
      <c r="W805" s="177"/>
      <c r="X805" s="177"/>
      <c r="Y805" s="177"/>
      <c r="Z805" s="177"/>
    </row>
    <row r="806" spans="1:26" ht="10.5" customHeight="1" x14ac:dyDescent="0.2">
      <c r="A806" s="177"/>
      <c r="B806" s="177"/>
      <c r="C806" s="177"/>
      <c r="D806" s="177"/>
      <c r="E806" s="177"/>
      <c r="F806" s="177"/>
      <c r="G806" s="177"/>
      <c r="H806" s="177"/>
      <c r="I806" s="177"/>
      <c r="J806" s="177"/>
      <c r="K806" s="177"/>
      <c r="L806" s="177"/>
      <c r="M806" s="177"/>
      <c r="N806" s="177"/>
      <c r="O806" s="177"/>
      <c r="P806" s="177"/>
      <c r="Q806" s="177"/>
      <c r="R806" s="177"/>
      <c r="S806" s="177"/>
      <c r="T806" s="177"/>
      <c r="U806" s="177"/>
      <c r="V806" s="177"/>
      <c r="W806" s="177"/>
      <c r="X806" s="177"/>
      <c r="Y806" s="177"/>
      <c r="Z806" s="177"/>
    </row>
    <row r="807" spans="1:26" ht="10.5" customHeight="1" x14ac:dyDescent="0.2">
      <c r="A807" s="177"/>
      <c r="B807" s="177"/>
      <c r="C807" s="177"/>
      <c r="D807" s="177"/>
      <c r="E807" s="177"/>
      <c r="F807" s="177"/>
      <c r="G807" s="177"/>
      <c r="H807" s="177"/>
      <c r="I807" s="177"/>
      <c r="J807" s="177"/>
      <c r="K807" s="177"/>
      <c r="L807" s="177"/>
      <c r="M807" s="177"/>
      <c r="N807" s="177"/>
      <c r="O807" s="177"/>
      <c r="P807" s="177"/>
      <c r="Q807" s="177"/>
      <c r="R807" s="177"/>
      <c r="S807" s="177"/>
      <c r="T807" s="177"/>
      <c r="U807" s="177"/>
      <c r="V807" s="177"/>
      <c r="W807" s="177"/>
      <c r="X807" s="177"/>
      <c r="Y807" s="177"/>
      <c r="Z807" s="177"/>
    </row>
    <row r="808" spans="1:26" ht="10.5" customHeight="1" x14ac:dyDescent="0.2">
      <c r="A808" s="177"/>
      <c r="B808" s="177"/>
      <c r="C808" s="177"/>
      <c r="D808" s="177"/>
      <c r="E808" s="177"/>
      <c r="F808" s="177"/>
      <c r="G808" s="177"/>
      <c r="H808" s="177"/>
      <c r="I808" s="177"/>
      <c r="J808" s="177"/>
      <c r="K808" s="177"/>
      <c r="L808" s="177"/>
      <c r="M808" s="177"/>
      <c r="N808" s="177"/>
      <c r="O808" s="177"/>
      <c r="P808" s="177"/>
      <c r="Q808" s="177"/>
      <c r="R808" s="177"/>
      <c r="S808" s="177"/>
      <c r="T808" s="177"/>
      <c r="U808" s="177"/>
      <c r="V808" s="177"/>
      <c r="W808" s="177"/>
      <c r="X808" s="177"/>
      <c r="Y808" s="177"/>
      <c r="Z808" s="177"/>
    </row>
    <row r="809" spans="1:26" ht="10.5" customHeight="1" x14ac:dyDescent="0.2">
      <c r="A809" s="177"/>
      <c r="B809" s="177"/>
      <c r="C809" s="177"/>
      <c r="D809" s="177"/>
      <c r="E809" s="177"/>
      <c r="F809" s="177"/>
      <c r="G809" s="177"/>
      <c r="H809" s="177"/>
      <c r="I809" s="177"/>
      <c r="J809" s="177"/>
      <c r="K809" s="177"/>
      <c r="L809" s="177"/>
      <c r="M809" s="177"/>
      <c r="N809" s="177"/>
      <c r="O809" s="177"/>
      <c r="P809" s="177"/>
      <c r="Q809" s="177"/>
      <c r="R809" s="177"/>
      <c r="S809" s="177"/>
      <c r="T809" s="177"/>
      <c r="U809" s="177"/>
      <c r="V809" s="177"/>
      <c r="W809" s="177"/>
      <c r="X809" s="177"/>
      <c r="Y809" s="177"/>
      <c r="Z809" s="177"/>
    </row>
    <row r="810" spans="1:26" ht="10.5" customHeight="1" x14ac:dyDescent="0.2">
      <c r="A810" s="177"/>
      <c r="B810" s="177"/>
      <c r="C810" s="177"/>
      <c r="D810" s="177"/>
      <c r="E810" s="177"/>
      <c r="F810" s="177"/>
      <c r="G810" s="177"/>
      <c r="H810" s="177"/>
      <c r="I810" s="177"/>
      <c r="J810" s="177"/>
      <c r="K810" s="177"/>
      <c r="L810" s="177"/>
      <c r="M810" s="177"/>
      <c r="N810" s="177"/>
      <c r="O810" s="177"/>
      <c r="P810" s="177"/>
      <c r="Q810" s="177"/>
      <c r="R810" s="177"/>
      <c r="S810" s="177"/>
      <c r="T810" s="177"/>
      <c r="U810" s="177"/>
      <c r="V810" s="177"/>
      <c r="W810" s="177"/>
      <c r="X810" s="177"/>
      <c r="Y810" s="177"/>
      <c r="Z810" s="177"/>
    </row>
    <row r="811" spans="1:26" ht="10.5" customHeight="1" x14ac:dyDescent="0.2">
      <c r="A811" s="177"/>
      <c r="B811" s="177"/>
      <c r="C811" s="177"/>
      <c r="D811" s="177"/>
      <c r="E811" s="177"/>
      <c r="F811" s="177"/>
      <c r="G811" s="177"/>
      <c r="H811" s="177"/>
      <c r="I811" s="177"/>
      <c r="J811" s="177"/>
      <c r="K811" s="177"/>
      <c r="L811" s="177"/>
      <c r="M811" s="177"/>
      <c r="N811" s="177"/>
      <c r="O811" s="177"/>
      <c r="P811" s="177"/>
      <c r="Q811" s="177"/>
      <c r="R811" s="177"/>
      <c r="S811" s="177"/>
      <c r="T811" s="177"/>
      <c r="U811" s="177"/>
      <c r="V811" s="177"/>
      <c r="W811" s="177"/>
      <c r="X811" s="177"/>
      <c r="Y811" s="177"/>
      <c r="Z811" s="177"/>
    </row>
    <row r="812" spans="1:26" ht="10.5" customHeight="1" x14ac:dyDescent="0.2">
      <c r="A812" s="177"/>
      <c r="B812" s="177"/>
      <c r="C812" s="177"/>
      <c r="D812" s="177"/>
      <c r="E812" s="177"/>
      <c r="F812" s="177"/>
      <c r="G812" s="177"/>
      <c r="H812" s="177"/>
      <c r="I812" s="177"/>
      <c r="J812" s="177"/>
      <c r="K812" s="177"/>
      <c r="L812" s="177"/>
      <c r="M812" s="177"/>
      <c r="N812" s="177"/>
      <c r="O812" s="177"/>
      <c r="P812" s="177"/>
      <c r="Q812" s="177"/>
      <c r="R812" s="177"/>
      <c r="S812" s="177"/>
      <c r="T812" s="177"/>
      <c r="U812" s="177"/>
      <c r="V812" s="177"/>
      <c r="W812" s="177"/>
      <c r="X812" s="177"/>
      <c r="Y812" s="177"/>
      <c r="Z812" s="177"/>
    </row>
    <row r="813" spans="1:26" ht="10.5" customHeight="1" x14ac:dyDescent="0.2">
      <c r="A813" s="177"/>
      <c r="B813" s="177"/>
      <c r="C813" s="177"/>
      <c r="D813" s="177"/>
      <c r="E813" s="177"/>
      <c r="F813" s="177"/>
      <c r="G813" s="177"/>
      <c r="H813" s="177"/>
      <c r="I813" s="177"/>
      <c r="J813" s="177"/>
      <c r="K813" s="177"/>
      <c r="L813" s="177"/>
      <c r="M813" s="177"/>
      <c r="N813" s="177"/>
      <c r="O813" s="177"/>
      <c r="P813" s="177"/>
      <c r="Q813" s="177"/>
      <c r="R813" s="177"/>
      <c r="S813" s="177"/>
      <c r="T813" s="177"/>
      <c r="U813" s="177"/>
      <c r="V813" s="177"/>
      <c r="W813" s="177"/>
      <c r="X813" s="177"/>
      <c r="Y813" s="177"/>
      <c r="Z813" s="177"/>
    </row>
    <row r="814" spans="1:26" ht="10.5" customHeight="1" x14ac:dyDescent="0.2">
      <c r="A814" s="177"/>
      <c r="B814" s="177"/>
      <c r="C814" s="177"/>
      <c r="D814" s="177"/>
      <c r="E814" s="177"/>
      <c r="F814" s="177"/>
      <c r="G814" s="177"/>
      <c r="H814" s="177"/>
      <c r="I814" s="177"/>
      <c r="J814" s="177"/>
      <c r="K814" s="177"/>
      <c r="L814" s="177"/>
      <c r="M814" s="177"/>
      <c r="N814" s="177"/>
      <c r="O814" s="177"/>
      <c r="P814" s="177"/>
      <c r="Q814" s="177"/>
      <c r="R814" s="177"/>
      <c r="S814" s="177"/>
      <c r="T814" s="177"/>
      <c r="U814" s="177"/>
      <c r="V814" s="177"/>
      <c r="W814" s="177"/>
      <c r="X814" s="177"/>
      <c r="Y814" s="177"/>
      <c r="Z814" s="177"/>
    </row>
    <row r="815" spans="1:26" ht="10.5" customHeight="1" x14ac:dyDescent="0.2">
      <c r="A815" s="177"/>
      <c r="B815" s="177"/>
      <c r="C815" s="177"/>
      <c r="D815" s="177"/>
      <c r="E815" s="177"/>
      <c r="F815" s="177"/>
      <c r="G815" s="177"/>
      <c r="H815" s="177"/>
      <c r="I815" s="177"/>
      <c r="J815" s="177"/>
      <c r="K815" s="177"/>
      <c r="L815" s="177"/>
      <c r="M815" s="177"/>
      <c r="N815" s="177"/>
      <c r="O815" s="177"/>
      <c r="P815" s="177"/>
      <c r="Q815" s="177"/>
      <c r="R815" s="177"/>
      <c r="S815" s="177"/>
      <c r="T815" s="177"/>
      <c r="U815" s="177"/>
      <c r="V815" s="177"/>
      <c r="W815" s="177"/>
      <c r="X815" s="177"/>
      <c r="Y815" s="177"/>
      <c r="Z815" s="177"/>
    </row>
    <row r="816" spans="1:26" ht="10.5" customHeight="1" x14ac:dyDescent="0.2">
      <c r="A816" s="177"/>
      <c r="B816" s="177"/>
      <c r="C816" s="177"/>
      <c r="D816" s="177"/>
      <c r="E816" s="177"/>
      <c r="F816" s="177"/>
      <c r="G816" s="177"/>
      <c r="H816" s="177"/>
      <c r="I816" s="177"/>
      <c r="J816" s="177"/>
      <c r="K816" s="177"/>
      <c r="L816" s="177"/>
      <c r="M816" s="177"/>
      <c r="N816" s="177"/>
      <c r="O816" s="177"/>
      <c r="P816" s="177"/>
      <c r="Q816" s="177"/>
      <c r="R816" s="177"/>
      <c r="S816" s="177"/>
      <c r="T816" s="177"/>
      <c r="U816" s="177"/>
      <c r="V816" s="177"/>
      <c r="W816" s="177"/>
      <c r="X816" s="177"/>
      <c r="Y816" s="177"/>
      <c r="Z816" s="177"/>
    </row>
    <row r="817" spans="1:26" ht="10.5" customHeight="1" x14ac:dyDescent="0.2">
      <c r="A817" s="177"/>
      <c r="B817" s="177"/>
      <c r="C817" s="177"/>
      <c r="D817" s="177"/>
      <c r="E817" s="177"/>
      <c r="F817" s="177"/>
      <c r="G817" s="177"/>
      <c r="H817" s="177"/>
      <c r="I817" s="177"/>
      <c r="J817" s="177"/>
      <c r="K817" s="177"/>
      <c r="L817" s="177"/>
      <c r="M817" s="177"/>
      <c r="N817" s="177"/>
      <c r="O817" s="177"/>
      <c r="P817" s="177"/>
      <c r="Q817" s="177"/>
      <c r="R817" s="177"/>
      <c r="S817" s="177"/>
      <c r="T817" s="177"/>
      <c r="U817" s="177"/>
      <c r="V817" s="177"/>
      <c r="W817" s="177"/>
      <c r="X817" s="177"/>
      <c r="Y817" s="177"/>
      <c r="Z817" s="177"/>
    </row>
    <row r="818" spans="1:26" ht="10.5" customHeight="1" x14ac:dyDescent="0.2">
      <c r="A818" s="177"/>
      <c r="B818" s="177"/>
      <c r="C818" s="177"/>
      <c r="D818" s="177"/>
      <c r="E818" s="177"/>
      <c r="F818" s="177"/>
      <c r="G818" s="177"/>
      <c r="H818" s="177"/>
      <c r="I818" s="177"/>
      <c r="J818" s="177"/>
      <c r="K818" s="177"/>
      <c r="L818" s="177"/>
      <c r="M818" s="177"/>
      <c r="N818" s="177"/>
      <c r="O818" s="177"/>
      <c r="P818" s="177"/>
      <c r="Q818" s="177"/>
      <c r="R818" s="177"/>
      <c r="S818" s="177"/>
      <c r="T818" s="177"/>
      <c r="U818" s="177"/>
      <c r="V818" s="177"/>
      <c r="W818" s="177"/>
      <c r="X818" s="177"/>
      <c r="Y818" s="177"/>
      <c r="Z818" s="177"/>
    </row>
    <row r="819" spans="1:26" ht="10.5" customHeight="1" x14ac:dyDescent="0.2">
      <c r="A819" s="177"/>
      <c r="B819" s="177"/>
      <c r="C819" s="177"/>
      <c r="D819" s="177"/>
      <c r="E819" s="177"/>
      <c r="F819" s="177"/>
      <c r="G819" s="177"/>
      <c r="H819" s="177"/>
      <c r="I819" s="177"/>
      <c r="J819" s="177"/>
      <c r="K819" s="177"/>
      <c r="L819" s="177"/>
      <c r="M819" s="177"/>
      <c r="N819" s="177"/>
      <c r="O819" s="177"/>
      <c r="P819" s="177"/>
      <c r="Q819" s="177"/>
      <c r="R819" s="177"/>
      <c r="S819" s="177"/>
      <c r="T819" s="177"/>
      <c r="U819" s="177"/>
      <c r="V819" s="177"/>
      <c r="W819" s="177"/>
      <c r="X819" s="177"/>
      <c r="Y819" s="177"/>
      <c r="Z819" s="177"/>
    </row>
    <row r="820" spans="1:26" ht="10.5" customHeight="1" x14ac:dyDescent="0.2">
      <c r="A820" s="177"/>
      <c r="B820" s="177"/>
      <c r="C820" s="177"/>
      <c r="D820" s="177"/>
      <c r="E820" s="177"/>
      <c r="F820" s="177"/>
      <c r="G820" s="177"/>
      <c r="H820" s="177"/>
      <c r="I820" s="177"/>
      <c r="J820" s="177"/>
      <c r="K820" s="177"/>
      <c r="L820" s="177"/>
      <c r="M820" s="177"/>
      <c r="N820" s="177"/>
      <c r="O820" s="177"/>
      <c r="P820" s="177"/>
      <c r="Q820" s="177"/>
      <c r="R820" s="177"/>
      <c r="S820" s="177"/>
      <c r="T820" s="177"/>
      <c r="U820" s="177"/>
      <c r="V820" s="177"/>
      <c r="W820" s="177"/>
      <c r="X820" s="177"/>
      <c r="Y820" s="177"/>
      <c r="Z820" s="177"/>
    </row>
    <row r="821" spans="1:26" ht="10.5" customHeight="1" x14ac:dyDescent="0.2">
      <c r="A821" s="177"/>
      <c r="B821" s="177"/>
      <c r="C821" s="177"/>
      <c r="D821" s="177"/>
      <c r="E821" s="177"/>
      <c r="F821" s="177"/>
      <c r="G821" s="177"/>
      <c r="H821" s="177"/>
      <c r="I821" s="177"/>
      <c r="J821" s="177"/>
      <c r="K821" s="177"/>
      <c r="L821" s="177"/>
      <c r="M821" s="177"/>
      <c r="N821" s="177"/>
      <c r="O821" s="177"/>
      <c r="P821" s="177"/>
      <c r="Q821" s="177"/>
      <c r="R821" s="177"/>
      <c r="S821" s="177"/>
      <c r="T821" s="177"/>
      <c r="U821" s="177"/>
      <c r="V821" s="177"/>
      <c r="W821" s="177"/>
      <c r="X821" s="177"/>
      <c r="Y821" s="177"/>
      <c r="Z821" s="177"/>
    </row>
    <row r="822" spans="1:26" ht="10.5" customHeight="1" x14ac:dyDescent="0.2">
      <c r="A822" s="177"/>
      <c r="B822" s="177"/>
      <c r="C822" s="177"/>
      <c r="D822" s="177"/>
      <c r="E822" s="177"/>
      <c r="F822" s="177"/>
      <c r="G822" s="177"/>
      <c r="H822" s="177"/>
      <c r="I822" s="177"/>
      <c r="J822" s="177"/>
      <c r="K822" s="177"/>
      <c r="L822" s="177"/>
      <c r="M822" s="177"/>
      <c r="N822" s="177"/>
      <c r="O822" s="177"/>
      <c r="P822" s="177"/>
      <c r="Q822" s="177"/>
      <c r="R822" s="177"/>
      <c r="S822" s="177"/>
      <c r="T822" s="177"/>
      <c r="U822" s="177"/>
      <c r="V822" s="177"/>
      <c r="W822" s="177"/>
      <c r="X822" s="177"/>
      <c r="Y822" s="177"/>
      <c r="Z822" s="177"/>
    </row>
    <row r="823" spans="1:26" ht="10.5" customHeight="1" x14ac:dyDescent="0.2">
      <c r="A823" s="177"/>
      <c r="B823" s="177"/>
      <c r="C823" s="177"/>
      <c r="D823" s="177"/>
      <c r="E823" s="177"/>
      <c r="F823" s="177"/>
      <c r="G823" s="177"/>
      <c r="H823" s="177"/>
      <c r="I823" s="177"/>
      <c r="J823" s="177"/>
      <c r="K823" s="177"/>
      <c r="L823" s="177"/>
      <c r="M823" s="177"/>
      <c r="N823" s="177"/>
      <c r="O823" s="177"/>
      <c r="P823" s="177"/>
      <c r="Q823" s="177"/>
      <c r="R823" s="177"/>
      <c r="S823" s="177"/>
      <c r="T823" s="177"/>
      <c r="U823" s="177"/>
      <c r="V823" s="177"/>
      <c r="W823" s="177"/>
      <c r="X823" s="177"/>
      <c r="Y823" s="177"/>
      <c r="Z823" s="177"/>
    </row>
    <row r="824" spans="1:26" ht="10.5" customHeight="1" x14ac:dyDescent="0.2">
      <c r="A824" s="177"/>
      <c r="B824" s="177"/>
      <c r="C824" s="177"/>
      <c r="D824" s="177"/>
      <c r="E824" s="177"/>
      <c r="F824" s="177"/>
      <c r="G824" s="177"/>
      <c r="H824" s="177"/>
      <c r="I824" s="177"/>
      <c r="J824" s="177"/>
      <c r="K824" s="177"/>
      <c r="L824" s="177"/>
      <c r="M824" s="177"/>
      <c r="N824" s="177"/>
      <c r="O824" s="177"/>
      <c r="P824" s="177"/>
      <c r="Q824" s="177"/>
      <c r="R824" s="177"/>
      <c r="S824" s="177"/>
      <c r="T824" s="177"/>
      <c r="U824" s="177"/>
      <c r="V824" s="177"/>
      <c r="W824" s="177"/>
      <c r="X824" s="177"/>
      <c r="Y824" s="177"/>
      <c r="Z824" s="177"/>
    </row>
    <row r="825" spans="1:26" ht="10.5" customHeight="1" x14ac:dyDescent="0.2">
      <c r="A825" s="177"/>
      <c r="B825" s="177"/>
      <c r="C825" s="177"/>
      <c r="D825" s="177"/>
      <c r="E825" s="177"/>
      <c r="F825" s="177"/>
      <c r="G825" s="177"/>
      <c r="H825" s="177"/>
      <c r="I825" s="177"/>
      <c r="J825" s="177"/>
      <c r="K825" s="177"/>
      <c r="L825" s="177"/>
      <c r="M825" s="177"/>
      <c r="N825" s="177"/>
      <c r="O825" s="177"/>
      <c r="P825" s="177"/>
      <c r="Q825" s="177"/>
      <c r="R825" s="177"/>
      <c r="S825" s="177"/>
      <c r="T825" s="177"/>
      <c r="U825" s="177"/>
      <c r="V825" s="177"/>
      <c r="W825" s="177"/>
      <c r="X825" s="177"/>
      <c r="Y825" s="177"/>
      <c r="Z825" s="177"/>
    </row>
    <row r="826" spans="1:26" ht="10.5" customHeight="1" x14ac:dyDescent="0.2">
      <c r="A826" s="177"/>
      <c r="B826" s="177"/>
      <c r="C826" s="177"/>
      <c r="D826" s="177"/>
      <c r="E826" s="177"/>
      <c r="F826" s="177"/>
      <c r="G826" s="177"/>
      <c r="H826" s="177"/>
      <c r="I826" s="177"/>
      <c r="J826" s="177"/>
      <c r="K826" s="177"/>
      <c r="L826" s="177"/>
      <c r="M826" s="177"/>
      <c r="N826" s="177"/>
      <c r="O826" s="177"/>
      <c r="P826" s="177"/>
      <c r="Q826" s="177"/>
      <c r="R826" s="177"/>
      <c r="S826" s="177"/>
      <c r="T826" s="177"/>
      <c r="U826" s="177"/>
      <c r="V826" s="177"/>
      <c r="W826" s="177"/>
      <c r="X826" s="177"/>
      <c r="Y826" s="177"/>
      <c r="Z826" s="177"/>
    </row>
    <row r="827" spans="1:26" ht="10.5" customHeight="1" x14ac:dyDescent="0.2">
      <c r="A827" s="177"/>
      <c r="B827" s="177"/>
      <c r="C827" s="177"/>
      <c r="D827" s="177"/>
      <c r="E827" s="177"/>
      <c r="F827" s="177"/>
      <c r="G827" s="177"/>
      <c r="H827" s="177"/>
      <c r="I827" s="177"/>
      <c r="J827" s="177"/>
      <c r="K827" s="177"/>
      <c r="L827" s="177"/>
      <c r="M827" s="177"/>
      <c r="N827" s="177"/>
      <c r="O827" s="177"/>
      <c r="P827" s="177"/>
      <c r="Q827" s="177"/>
      <c r="R827" s="177"/>
      <c r="S827" s="177"/>
      <c r="T827" s="177"/>
      <c r="U827" s="177"/>
      <c r="V827" s="177"/>
      <c r="W827" s="177"/>
      <c r="X827" s="177"/>
      <c r="Y827" s="177"/>
      <c r="Z827" s="177"/>
    </row>
    <row r="828" spans="1:26" ht="10.5" customHeight="1" x14ac:dyDescent="0.2">
      <c r="A828" s="177"/>
      <c r="B828" s="177"/>
      <c r="C828" s="177"/>
      <c r="D828" s="177"/>
      <c r="E828" s="177"/>
      <c r="F828" s="177"/>
      <c r="G828" s="177"/>
      <c r="H828" s="177"/>
      <c r="I828" s="177"/>
      <c r="J828" s="177"/>
      <c r="K828" s="177"/>
      <c r="L828" s="177"/>
      <c r="M828" s="177"/>
      <c r="N828" s="177"/>
      <c r="O828" s="177"/>
      <c r="P828" s="177"/>
      <c r="Q828" s="177"/>
      <c r="R828" s="177"/>
      <c r="S828" s="177"/>
      <c r="T828" s="177"/>
      <c r="U828" s="177"/>
      <c r="V828" s="177"/>
      <c r="W828" s="177"/>
      <c r="X828" s="177"/>
      <c r="Y828" s="177"/>
      <c r="Z828" s="177"/>
    </row>
    <row r="829" spans="1:26" ht="10.5" customHeight="1" x14ac:dyDescent="0.2">
      <c r="A829" s="177"/>
      <c r="B829" s="177"/>
      <c r="C829" s="177"/>
      <c r="D829" s="177"/>
      <c r="E829" s="177"/>
      <c r="F829" s="177"/>
      <c r="G829" s="177"/>
      <c r="H829" s="177"/>
      <c r="I829" s="177"/>
      <c r="J829" s="177"/>
      <c r="K829" s="177"/>
      <c r="L829" s="177"/>
      <c r="M829" s="177"/>
      <c r="N829" s="177"/>
      <c r="O829" s="177"/>
      <c r="P829" s="177"/>
      <c r="Q829" s="177"/>
      <c r="R829" s="177"/>
      <c r="S829" s="177"/>
      <c r="T829" s="177"/>
      <c r="U829" s="177"/>
      <c r="V829" s="177"/>
      <c r="W829" s="177"/>
      <c r="X829" s="177"/>
      <c r="Y829" s="177"/>
      <c r="Z829" s="177"/>
    </row>
    <row r="830" spans="1:26" ht="10.5" customHeight="1" x14ac:dyDescent="0.2">
      <c r="A830" s="177"/>
      <c r="B830" s="177"/>
      <c r="C830" s="177"/>
      <c r="D830" s="177"/>
      <c r="E830" s="177"/>
      <c r="F830" s="177"/>
      <c r="G830" s="177"/>
      <c r="H830" s="177"/>
      <c r="I830" s="177"/>
      <c r="J830" s="177"/>
      <c r="K830" s="177"/>
      <c r="L830" s="177"/>
      <c r="M830" s="177"/>
      <c r="N830" s="177"/>
      <c r="O830" s="177"/>
      <c r="P830" s="177"/>
      <c r="Q830" s="177"/>
      <c r="R830" s="177"/>
      <c r="S830" s="177"/>
      <c r="T830" s="177"/>
      <c r="U830" s="177"/>
      <c r="V830" s="177"/>
      <c r="W830" s="177"/>
      <c r="X830" s="177"/>
      <c r="Y830" s="177"/>
      <c r="Z830" s="177"/>
    </row>
    <row r="831" spans="1:26" ht="10.5" customHeight="1" x14ac:dyDescent="0.2">
      <c r="A831" s="177"/>
      <c r="B831" s="177"/>
      <c r="C831" s="177"/>
      <c r="D831" s="177"/>
      <c r="E831" s="177"/>
      <c r="F831" s="177"/>
      <c r="G831" s="177"/>
      <c r="H831" s="177"/>
      <c r="I831" s="177"/>
      <c r="J831" s="177"/>
      <c r="K831" s="177"/>
      <c r="L831" s="177"/>
      <c r="M831" s="177"/>
      <c r="N831" s="177"/>
      <c r="O831" s="177"/>
      <c r="P831" s="177"/>
      <c r="Q831" s="177"/>
      <c r="R831" s="177"/>
      <c r="S831" s="177"/>
      <c r="T831" s="177"/>
      <c r="U831" s="177"/>
      <c r="V831" s="177"/>
      <c r="W831" s="177"/>
      <c r="X831" s="177"/>
      <c r="Y831" s="177"/>
      <c r="Z831" s="177"/>
    </row>
    <row r="832" spans="1:26" ht="10.5" customHeight="1" x14ac:dyDescent="0.2">
      <c r="A832" s="177"/>
      <c r="B832" s="177"/>
      <c r="C832" s="177"/>
      <c r="D832" s="177"/>
      <c r="E832" s="177"/>
      <c r="F832" s="177"/>
      <c r="G832" s="177"/>
      <c r="H832" s="177"/>
      <c r="I832" s="177"/>
      <c r="J832" s="177"/>
      <c r="K832" s="177"/>
      <c r="L832" s="177"/>
      <c r="M832" s="177"/>
      <c r="N832" s="177"/>
      <c r="O832" s="177"/>
      <c r="P832" s="177"/>
      <c r="Q832" s="177"/>
      <c r="R832" s="177"/>
      <c r="S832" s="177"/>
      <c r="T832" s="177"/>
      <c r="U832" s="177"/>
      <c r="V832" s="177"/>
      <c r="W832" s="177"/>
      <c r="X832" s="177"/>
      <c r="Y832" s="177"/>
      <c r="Z832" s="177"/>
    </row>
    <row r="833" spans="1:26" ht="10.5" customHeight="1" x14ac:dyDescent="0.2">
      <c r="A833" s="177"/>
      <c r="B833" s="177"/>
      <c r="C833" s="177"/>
      <c r="D833" s="177"/>
      <c r="E833" s="177"/>
      <c r="F833" s="177"/>
      <c r="G833" s="177"/>
      <c r="H833" s="177"/>
      <c r="I833" s="177"/>
      <c r="J833" s="177"/>
      <c r="K833" s="177"/>
      <c r="L833" s="177"/>
      <c r="M833" s="177"/>
      <c r="N833" s="177"/>
      <c r="O833" s="177"/>
      <c r="P833" s="177"/>
      <c r="Q833" s="177"/>
      <c r="R833" s="177"/>
      <c r="S833" s="177"/>
      <c r="T833" s="177"/>
      <c r="U833" s="177"/>
      <c r="V833" s="177"/>
      <c r="W833" s="177"/>
      <c r="X833" s="177"/>
      <c r="Y833" s="177"/>
      <c r="Z833" s="177"/>
    </row>
    <row r="834" spans="1:26" ht="10.5" customHeight="1" x14ac:dyDescent="0.2">
      <c r="A834" s="177"/>
      <c r="B834" s="177"/>
      <c r="C834" s="177"/>
      <c r="D834" s="177"/>
      <c r="E834" s="177"/>
      <c r="F834" s="177"/>
      <c r="G834" s="177"/>
      <c r="H834" s="177"/>
      <c r="I834" s="177"/>
      <c r="J834" s="177"/>
      <c r="K834" s="177"/>
      <c r="L834" s="177"/>
      <c r="M834" s="177"/>
      <c r="N834" s="177"/>
      <c r="O834" s="177"/>
      <c r="P834" s="177"/>
      <c r="Q834" s="177"/>
      <c r="R834" s="177"/>
      <c r="S834" s="177"/>
      <c r="T834" s="177"/>
      <c r="U834" s="177"/>
      <c r="V834" s="177"/>
      <c r="W834" s="177"/>
      <c r="X834" s="177"/>
      <c r="Y834" s="177"/>
      <c r="Z834" s="177"/>
    </row>
    <row r="835" spans="1:26" ht="10.5" customHeight="1" x14ac:dyDescent="0.2">
      <c r="A835" s="177"/>
      <c r="B835" s="177"/>
      <c r="C835" s="177"/>
      <c r="D835" s="177"/>
      <c r="E835" s="177"/>
      <c r="F835" s="177"/>
      <c r="G835" s="177"/>
      <c r="H835" s="177"/>
      <c r="I835" s="177"/>
      <c r="J835" s="177"/>
      <c r="K835" s="177"/>
      <c r="L835" s="177"/>
      <c r="M835" s="177"/>
      <c r="N835" s="177"/>
      <c r="O835" s="177"/>
      <c r="P835" s="177"/>
      <c r="Q835" s="177"/>
      <c r="R835" s="177"/>
      <c r="S835" s="177"/>
      <c r="T835" s="177"/>
      <c r="U835" s="177"/>
      <c r="V835" s="177"/>
      <c r="W835" s="177"/>
      <c r="X835" s="177"/>
      <c r="Y835" s="177"/>
      <c r="Z835" s="177"/>
    </row>
    <row r="836" spans="1:26" ht="10.5" customHeight="1" x14ac:dyDescent="0.2">
      <c r="A836" s="177"/>
      <c r="B836" s="177"/>
      <c r="C836" s="177"/>
      <c r="D836" s="177"/>
      <c r="E836" s="177"/>
      <c r="F836" s="177"/>
      <c r="G836" s="177"/>
      <c r="H836" s="177"/>
      <c r="I836" s="177"/>
      <c r="J836" s="177"/>
      <c r="K836" s="177"/>
      <c r="L836" s="177"/>
      <c r="M836" s="177"/>
      <c r="N836" s="177"/>
      <c r="O836" s="177"/>
      <c r="P836" s="177"/>
      <c r="Q836" s="177"/>
      <c r="R836" s="177"/>
      <c r="S836" s="177"/>
      <c r="T836" s="177"/>
      <c r="U836" s="177"/>
      <c r="V836" s="177"/>
      <c r="W836" s="177"/>
      <c r="X836" s="177"/>
      <c r="Y836" s="177"/>
      <c r="Z836" s="177"/>
    </row>
    <row r="837" spans="1:26" ht="10.5" customHeight="1" x14ac:dyDescent="0.2">
      <c r="A837" s="177"/>
      <c r="B837" s="177"/>
      <c r="C837" s="177"/>
      <c r="D837" s="177"/>
      <c r="E837" s="177"/>
      <c r="F837" s="177"/>
      <c r="G837" s="177"/>
      <c r="H837" s="177"/>
      <c r="I837" s="177"/>
      <c r="J837" s="177"/>
      <c r="K837" s="177"/>
      <c r="L837" s="177"/>
      <c r="M837" s="177"/>
      <c r="N837" s="177"/>
      <c r="O837" s="177"/>
      <c r="P837" s="177"/>
      <c r="Q837" s="177"/>
      <c r="R837" s="177"/>
      <c r="S837" s="177"/>
      <c r="T837" s="177"/>
      <c r="U837" s="177"/>
      <c r="V837" s="177"/>
      <c r="W837" s="177"/>
      <c r="X837" s="177"/>
      <c r="Y837" s="177"/>
      <c r="Z837" s="177"/>
    </row>
    <row r="838" spans="1:26" ht="10.5" customHeight="1" x14ac:dyDescent="0.2">
      <c r="A838" s="177"/>
      <c r="B838" s="177"/>
      <c r="C838" s="177"/>
      <c r="D838" s="177"/>
      <c r="E838" s="177"/>
      <c r="F838" s="177"/>
      <c r="G838" s="177"/>
      <c r="H838" s="177"/>
      <c r="I838" s="177"/>
      <c r="J838" s="177"/>
      <c r="K838" s="177"/>
      <c r="L838" s="177"/>
      <c r="M838" s="177"/>
      <c r="N838" s="177"/>
      <c r="O838" s="177"/>
      <c r="P838" s="177"/>
      <c r="Q838" s="177"/>
      <c r="R838" s="177"/>
      <c r="S838" s="177"/>
      <c r="T838" s="177"/>
      <c r="U838" s="177"/>
      <c r="V838" s="177"/>
      <c r="W838" s="177"/>
      <c r="X838" s="177"/>
      <c r="Y838" s="177"/>
      <c r="Z838" s="177"/>
    </row>
    <row r="839" spans="1:26" ht="10.5" customHeight="1" x14ac:dyDescent="0.2">
      <c r="A839" s="177"/>
      <c r="B839" s="177"/>
      <c r="C839" s="177"/>
      <c r="D839" s="177"/>
      <c r="E839" s="177"/>
      <c r="F839" s="177"/>
      <c r="G839" s="177"/>
      <c r="H839" s="177"/>
      <c r="I839" s="177"/>
      <c r="J839" s="177"/>
      <c r="K839" s="177"/>
      <c r="L839" s="177"/>
      <c r="M839" s="177"/>
      <c r="N839" s="177"/>
      <c r="O839" s="177"/>
      <c r="P839" s="177"/>
      <c r="Q839" s="177"/>
      <c r="R839" s="177"/>
      <c r="S839" s="177"/>
      <c r="T839" s="177"/>
      <c r="U839" s="177"/>
      <c r="V839" s="177"/>
      <c r="W839" s="177"/>
      <c r="X839" s="177"/>
      <c r="Y839" s="177"/>
      <c r="Z839" s="177"/>
    </row>
    <row r="840" spans="1:26" ht="10.5" customHeight="1" x14ac:dyDescent="0.2">
      <c r="A840" s="177"/>
      <c r="B840" s="177"/>
      <c r="C840" s="177"/>
      <c r="D840" s="177"/>
      <c r="E840" s="177"/>
      <c r="F840" s="177"/>
      <c r="G840" s="177"/>
      <c r="H840" s="177"/>
      <c r="I840" s="177"/>
      <c r="J840" s="177"/>
      <c r="K840" s="177"/>
      <c r="L840" s="177"/>
      <c r="M840" s="177"/>
      <c r="N840" s="177"/>
      <c r="O840" s="177"/>
      <c r="P840" s="177"/>
      <c r="Q840" s="177"/>
      <c r="R840" s="177"/>
      <c r="S840" s="177"/>
      <c r="T840" s="177"/>
      <c r="U840" s="177"/>
      <c r="V840" s="177"/>
      <c r="W840" s="177"/>
      <c r="X840" s="177"/>
      <c r="Y840" s="177"/>
      <c r="Z840" s="177"/>
    </row>
    <row r="841" spans="1:26" ht="10.5" customHeight="1" x14ac:dyDescent="0.2">
      <c r="A841" s="177"/>
      <c r="B841" s="177"/>
      <c r="C841" s="177"/>
      <c r="D841" s="177"/>
      <c r="E841" s="177"/>
      <c r="F841" s="177"/>
      <c r="G841" s="177"/>
      <c r="H841" s="177"/>
      <c r="I841" s="177"/>
      <c r="J841" s="177"/>
      <c r="K841" s="177"/>
      <c r="L841" s="177"/>
      <c r="M841" s="177"/>
      <c r="N841" s="177"/>
      <c r="O841" s="177"/>
      <c r="P841" s="177"/>
      <c r="Q841" s="177"/>
      <c r="R841" s="177"/>
      <c r="S841" s="177"/>
      <c r="T841" s="177"/>
      <c r="U841" s="177"/>
      <c r="V841" s="177"/>
      <c r="W841" s="177"/>
      <c r="X841" s="177"/>
      <c r="Y841" s="177"/>
      <c r="Z841" s="177"/>
    </row>
    <row r="842" spans="1:26" ht="10.5" customHeight="1" x14ac:dyDescent="0.2">
      <c r="A842" s="177"/>
      <c r="B842" s="177"/>
      <c r="C842" s="177"/>
      <c r="D842" s="177"/>
      <c r="E842" s="177"/>
      <c r="F842" s="177"/>
      <c r="G842" s="177"/>
      <c r="H842" s="177"/>
      <c r="I842" s="177"/>
      <c r="J842" s="177"/>
      <c r="K842" s="177"/>
      <c r="L842" s="177"/>
      <c r="M842" s="177"/>
      <c r="N842" s="177"/>
      <c r="O842" s="177"/>
      <c r="P842" s="177"/>
      <c r="Q842" s="177"/>
      <c r="R842" s="177"/>
      <c r="S842" s="177"/>
      <c r="T842" s="177"/>
      <c r="U842" s="177"/>
      <c r="V842" s="177"/>
      <c r="W842" s="177"/>
      <c r="X842" s="177"/>
      <c r="Y842" s="177"/>
      <c r="Z842" s="177"/>
    </row>
    <row r="843" spans="1:26" ht="10.5" customHeight="1" x14ac:dyDescent="0.2">
      <c r="A843" s="177"/>
      <c r="B843" s="177"/>
      <c r="C843" s="177"/>
      <c r="D843" s="177"/>
      <c r="E843" s="177"/>
      <c r="F843" s="177"/>
      <c r="G843" s="177"/>
      <c r="H843" s="177"/>
      <c r="I843" s="177"/>
      <c r="J843" s="177"/>
      <c r="K843" s="177"/>
      <c r="L843" s="177"/>
      <c r="M843" s="177"/>
      <c r="N843" s="177"/>
      <c r="O843" s="177"/>
      <c r="P843" s="177"/>
      <c r="Q843" s="177"/>
      <c r="R843" s="177"/>
      <c r="S843" s="177"/>
      <c r="T843" s="177"/>
      <c r="U843" s="177"/>
      <c r="V843" s="177"/>
      <c r="W843" s="177"/>
      <c r="X843" s="177"/>
      <c r="Y843" s="177"/>
      <c r="Z843" s="177"/>
    </row>
    <row r="844" spans="1:26" ht="10.5" customHeight="1" x14ac:dyDescent="0.2">
      <c r="A844" s="177"/>
      <c r="B844" s="177"/>
      <c r="C844" s="177"/>
      <c r="D844" s="177"/>
      <c r="E844" s="177"/>
      <c r="F844" s="177"/>
      <c r="G844" s="177"/>
      <c r="H844" s="177"/>
      <c r="I844" s="177"/>
      <c r="J844" s="177"/>
      <c r="K844" s="177"/>
      <c r="L844" s="177"/>
      <c r="M844" s="177"/>
      <c r="N844" s="177"/>
      <c r="O844" s="177"/>
      <c r="P844" s="177"/>
      <c r="Q844" s="177"/>
      <c r="R844" s="177"/>
      <c r="S844" s="177"/>
      <c r="T844" s="177"/>
      <c r="U844" s="177"/>
      <c r="V844" s="177"/>
      <c r="W844" s="177"/>
      <c r="X844" s="177"/>
      <c r="Y844" s="177"/>
      <c r="Z844" s="177"/>
    </row>
    <row r="845" spans="1:26" ht="10.5" customHeight="1" x14ac:dyDescent="0.2">
      <c r="A845" s="177"/>
      <c r="B845" s="177"/>
      <c r="C845" s="177"/>
      <c r="D845" s="177"/>
      <c r="E845" s="177"/>
      <c r="F845" s="177"/>
      <c r="G845" s="177"/>
      <c r="H845" s="177"/>
      <c r="I845" s="177"/>
      <c r="J845" s="177"/>
      <c r="K845" s="177"/>
      <c r="L845" s="177"/>
      <c r="M845" s="177"/>
      <c r="N845" s="177"/>
      <c r="O845" s="177"/>
      <c r="P845" s="177"/>
      <c r="Q845" s="177"/>
      <c r="R845" s="177"/>
      <c r="S845" s="177"/>
      <c r="T845" s="177"/>
      <c r="U845" s="177"/>
      <c r="V845" s="177"/>
      <c r="W845" s="177"/>
      <c r="X845" s="177"/>
      <c r="Y845" s="177"/>
      <c r="Z845" s="177"/>
    </row>
    <row r="846" spans="1:26" ht="10.5" customHeight="1" x14ac:dyDescent="0.2">
      <c r="A846" s="177"/>
      <c r="B846" s="177"/>
      <c r="C846" s="177"/>
      <c r="D846" s="177"/>
      <c r="E846" s="177"/>
      <c r="F846" s="177"/>
      <c r="G846" s="177"/>
      <c r="H846" s="177"/>
      <c r="I846" s="177"/>
      <c r="J846" s="177"/>
      <c r="K846" s="177"/>
      <c r="L846" s="177"/>
      <c r="M846" s="177"/>
      <c r="N846" s="177"/>
      <c r="O846" s="177"/>
      <c r="P846" s="177"/>
      <c r="Q846" s="177"/>
      <c r="R846" s="177"/>
      <c r="S846" s="177"/>
      <c r="T846" s="177"/>
      <c r="U846" s="177"/>
      <c r="V846" s="177"/>
      <c r="W846" s="177"/>
      <c r="X846" s="177"/>
      <c r="Y846" s="177"/>
      <c r="Z846" s="177"/>
    </row>
    <row r="847" spans="1:26" ht="10.5" customHeight="1" x14ac:dyDescent="0.2">
      <c r="A847" s="177"/>
      <c r="B847" s="177"/>
      <c r="C847" s="177"/>
      <c r="D847" s="177"/>
      <c r="E847" s="177"/>
      <c r="F847" s="177"/>
      <c r="G847" s="177"/>
      <c r="H847" s="177"/>
      <c r="I847" s="177"/>
      <c r="J847" s="177"/>
      <c r="K847" s="177"/>
      <c r="L847" s="177"/>
      <c r="M847" s="177"/>
      <c r="N847" s="177"/>
      <c r="O847" s="177"/>
      <c r="P847" s="177"/>
      <c r="Q847" s="177"/>
      <c r="R847" s="177"/>
      <c r="S847" s="177"/>
      <c r="T847" s="177"/>
      <c r="U847" s="177"/>
      <c r="V847" s="177"/>
      <c r="W847" s="177"/>
      <c r="X847" s="177"/>
      <c r="Y847" s="177"/>
      <c r="Z847" s="177"/>
    </row>
    <row r="848" spans="1:26" ht="10.5" customHeight="1" x14ac:dyDescent="0.2">
      <c r="A848" s="177"/>
      <c r="B848" s="177"/>
      <c r="C848" s="177"/>
      <c r="D848" s="177"/>
      <c r="E848" s="177"/>
      <c r="F848" s="177"/>
      <c r="G848" s="177"/>
      <c r="H848" s="177"/>
      <c r="I848" s="177"/>
      <c r="J848" s="177"/>
      <c r="K848" s="177"/>
      <c r="L848" s="177"/>
      <c r="M848" s="177"/>
      <c r="N848" s="177"/>
      <c r="O848" s="177"/>
      <c r="P848" s="177"/>
      <c r="Q848" s="177"/>
      <c r="R848" s="177"/>
      <c r="S848" s="177"/>
      <c r="T848" s="177"/>
      <c r="U848" s="177"/>
      <c r="V848" s="177"/>
      <c r="W848" s="177"/>
      <c r="X848" s="177"/>
      <c r="Y848" s="177"/>
      <c r="Z848" s="177"/>
    </row>
    <row r="849" spans="1:26" ht="10.5" customHeight="1" x14ac:dyDescent="0.2">
      <c r="A849" s="177"/>
      <c r="B849" s="177"/>
      <c r="C849" s="177"/>
      <c r="D849" s="177"/>
      <c r="E849" s="177"/>
      <c r="F849" s="177"/>
      <c r="G849" s="177"/>
      <c r="H849" s="177"/>
      <c r="I849" s="177"/>
      <c r="J849" s="177"/>
      <c r="K849" s="177"/>
      <c r="L849" s="177"/>
      <c r="M849" s="177"/>
      <c r="N849" s="177"/>
      <c r="O849" s="177"/>
      <c r="P849" s="177"/>
      <c r="Q849" s="177"/>
      <c r="R849" s="177"/>
      <c r="S849" s="177"/>
      <c r="T849" s="177"/>
      <c r="U849" s="177"/>
      <c r="V849" s="177"/>
      <c r="W849" s="177"/>
      <c r="X849" s="177"/>
      <c r="Y849" s="177"/>
      <c r="Z849" s="177"/>
    </row>
    <row r="850" spans="1:26" ht="10.5" customHeight="1" x14ac:dyDescent="0.2">
      <c r="A850" s="177"/>
      <c r="B850" s="177"/>
      <c r="C850" s="177"/>
      <c r="D850" s="177"/>
      <c r="E850" s="177"/>
      <c r="F850" s="177"/>
      <c r="G850" s="177"/>
      <c r="H850" s="177"/>
      <c r="I850" s="177"/>
      <c r="J850" s="177"/>
      <c r="K850" s="177"/>
      <c r="L850" s="177"/>
      <c r="M850" s="177"/>
      <c r="N850" s="177"/>
      <c r="O850" s="177"/>
      <c r="P850" s="177"/>
      <c r="Q850" s="177"/>
      <c r="R850" s="177"/>
      <c r="S850" s="177"/>
      <c r="T850" s="177"/>
      <c r="U850" s="177"/>
      <c r="V850" s="177"/>
      <c r="W850" s="177"/>
      <c r="X850" s="177"/>
      <c r="Y850" s="177"/>
      <c r="Z850" s="177"/>
    </row>
    <row r="851" spans="1:26" ht="10.5" customHeight="1" x14ac:dyDescent="0.2">
      <c r="A851" s="177"/>
      <c r="B851" s="177"/>
      <c r="C851" s="177"/>
      <c r="D851" s="177"/>
      <c r="E851" s="177"/>
      <c r="F851" s="177"/>
      <c r="G851" s="177"/>
      <c r="H851" s="177"/>
      <c r="I851" s="177"/>
      <c r="J851" s="177"/>
      <c r="K851" s="177"/>
      <c r="L851" s="177"/>
      <c r="M851" s="177"/>
      <c r="N851" s="177"/>
      <c r="O851" s="177"/>
      <c r="P851" s="177"/>
      <c r="Q851" s="177"/>
      <c r="R851" s="177"/>
      <c r="S851" s="177"/>
      <c r="T851" s="177"/>
      <c r="U851" s="177"/>
      <c r="V851" s="177"/>
      <c r="W851" s="177"/>
      <c r="X851" s="177"/>
      <c r="Y851" s="177"/>
      <c r="Z851" s="177"/>
    </row>
    <row r="852" spans="1:26" ht="10.5" customHeight="1" x14ac:dyDescent="0.2">
      <c r="A852" s="177"/>
      <c r="B852" s="177"/>
      <c r="C852" s="177"/>
      <c r="D852" s="177"/>
      <c r="E852" s="177"/>
      <c r="F852" s="177"/>
      <c r="G852" s="177"/>
      <c r="H852" s="177"/>
      <c r="I852" s="177"/>
      <c r="J852" s="177"/>
      <c r="K852" s="177"/>
      <c r="L852" s="177"/>
      <c r="M852" s="177"/>
      <c r="N852" s="177"/>
      <c r="O852" s="177"/>
      <c r="P852" s="177"/>
      <c r="Q852" s="177"/>
      <c r="R852" s="177"/>
      <c r="S852" s="177"/>
      <c r="T852" s="177"/>
      <c r="U852" s="177"/>
      <c r="V852" s="177"/>
      <c r="W852" s="177"/>
      <c r="X852" s="177"/>
      <c r="Y852" s="177"/>
      <c r="Z852" s="177"/>
    </row>
    <row r="853" spans="1:26" ht="10.5" customHeight="1" x14ac:dyDescent="0.2">
      <c r="A853" s="177"/>
      <c r="B853" s="177"/>
      <c r="C853" s="177"/>
      <c r="D853" s="177"/>
      <c r="E853" s="177"/>
      <c r="F853" s="177"/>
      <c r="G853" s="177"/>
      <c r="H853" s="177"/>
      <c r="I853" s="177"/>
      <c r="J853" s="177"/>
      <c r="K853" s="177"/>
      <c r="L853" s="177"/>
      <c r="M853" s="177"/>
      <c r="N853" s="177"/>
      <c r="O853" s="177"/>
      <c r="P853" s="177"/>
      <c r="Q853" s="177"/>
      <c r="R853" s="177"/>
      <c r="S853" s="177"/>
      <c r="T853" s="177"/>
      <c r="U853" s="177"/>
      <c r="V853" s="177"/>
      <c r="W853" s="177"/>
      <c r="X853" s="177"/>
      <c r="Y853" s="177"/>
      <c r="Z853" s="177"/>
    </row>
    <row r="854" spans="1:26" ht="10.5" customHeight="1" x14ac:dyDescent="0.2">
      <c r="A854" s="177"/>
      <c r="B854" s="177"/>
      <c r="C854" s="177"/>
      <c r="D854" s="177"/>
      <c r="E854" s="177"/>
      <c r="F854" s="177"/>
      <c r="G854" s="177"/>
      <c r="H854" s="177"/>
      <c r="I854" s="177"/>
      <c r="J854" s="177"/>
      <c r="K854" s="177"/>
      <c r="L854" s="177"/>
      <c r="M854" s="177"/>
      <c r="N854" s="177"/>
      <c r="O854" s="177"/>
      <c r="P854" s="177"/>
      <c r="Q854" s="177"/>
      <c r="R854" s="177"/>
      <c r="S854" s="177"/>
      <c r="T854" s="177"/>
      <c r="U854" s="177"/>
      <c r="V854" s="177"/>
      <c r="W854" s="177"/>
      <c r="X854" s="177"/>
      <c r="Y854" s="177"/>
      <c r="Z854" s="177"/>
    </row>
    <row r="855" spans="1:26" ht="10.5" customHeight="1" x14ac:dyDescent="0.2">
      <c r="A855" s="177"/>
      <c r="B855" s="177"/>
      <c r="C855" s="177"/>
      <c r="D855" s="177"/>
      <c r="E855" s="177"/>
      <c r="F855" s="177"/>
      <c r="G855" s="177"/>
      <c r="H855" s="177"/>
      <c r="I855" s="177"/>
      <c r="J855" s="177"/>
      <c r="K855" s="177"/>
      <c r="L855" s="177"/>
      <c r="M855" s="177"/>
      <c r="N855" s="177"/>
      <c r="O855" s="177"/>
      <c r="P855" s="177"/>
      <c r="Q855" s="177"/>
      <c r="R855" s="177"/>
      <c r="S855" s="177"/>
      <c r="T855" s="177"/>
      <c r="U855" s="177"/>
      <c r="V855" s="177"/>
      <c r="W855" s="177"/>
      <c r="X855" s="177"/>
      <c r="Y855" s="177"/>
      <c r="Z855" s="177"/>
    </row>
    <row r="856" spans="1:26" ht="10.5" customHeight="1" x14ac:dyDescent="0.2">
      <c r="A856" s="177"/>
      <c r="B856" s="177"/>
      <c r="C856" s="177"/>
      <c r="D856" s="177"/>
      <c r="E856" s="177"/>
      <c r="F856" s="177"/>
      <c r="G856" s="177"/>
      <c r="H856" s="177"/>
      <c r="I856" s="177"/>
      <c r="J856" s="177"/>
      <c r="K856" s="177"/>
      <c r="L856" s="177"/>
      <c r="M856" s="177"/>
      <c r="N856" s="177"/>
      <c r="O856" s="177"/>
      <c r="P856" s="177"/>
      <c r="Q856" s="177"/>
      <c r="R856" s="177"/>
      <c r="S856" s="177"/>
      <c r="T856" s="177"/>
      <c r="U856" s="177"/>
      <c r="V856" s="177"/>
      <c r="W856" s="177"/>
      <c r="X856" s="177"/>
      <c r="Y856" s="177"/>
      <c r="Z856" s="177"/>
    </row>
    <row r="857" spans="1:26" ht="10.5" customHeight="1" x14ac:dyDescent="0.2">
      <c r="A857" s="177"/>
      <c r="B857" s="177"/>
      <c r="C857" s="177"/>
      <c r="D857" s="177"/>
      <c r="E857" s="177"/>
      <c r="F857" s="177"/>
      <c r="G857" s="177"/>
      <c r="H857" s="177"/>
      <c r="I857" s="177"/>
      <c r="J857" s="177"/>
      <c r="K857" s="177"/>
      <c r="L857" s="177"/>
      <c r="M857" s="177"/>
      <c r="N857" s="177"/>
      <c r="O857" s="177"/>
      <c r="P857" s="177"/>
      <c r="Q857" s="177"/>
      <c r="R857" s="177"/>
      <c r="S857" s="177"/>
      <c r="T857" s="177"/>
      <c r="U857" s="177"/>
      <c r="V857" s="177"/>
      <c r="W857" s="177"/>
      <c r="X857" s="177"/>
      <c r="Y857" s="177"/>
      <c r="Z857" s="177"/>
    </row>
    <row r="858" spans="1:26" ht="10.5" customHeight="1" x14ac:dyDescent="0.2">
      <c r="A858" s="177"/>
      <c r="B858" s="177"/>
      <c r="C858" s="177"/>
      <c r="D858" s="177"/>
      <c r="E858" s="177"/>
      <c r="F858" s="177"/>
      <c r="G858" s="177"/>
      <c r="H858" s="177"/>
      <c r="I858" s="177"/>
      <c r="J858" s="177"/>
      <c r="K858" s="177"/>
      <c r="L858" s="177"/>
      <c r="M858" s="177"/>
      <c r="N858" s="177"/>
      <c r="O858" s="177"/>
      <c r="P858" s="177"/>
      <c r="Q858" s="177"/>
      <c r="R858" s="177"/>
      <c r="S858" s="177"/>
      <c r="T858" s="177"/>
      <c r="U858" s="177"/>
      <c r="V858" s="177"/>
      <c r="W858" s="177"/>
      <c r="X858" s="177"/>
      <c r="Y858" s="177"/>
      <c r="Z858" s="177"/>
    </row>
    <row r="859" spans="1:26" ht="10.5" customHeight="1" x14ac:dyDescent="0.2">
      <c r="A859" s="177"/>
      <c r="B859" s="177"/>
      <c r="C859" s="177"/>
      <c r="D859" s="177"/>
      <c r="E859" s="177"/>
      <c r="F859" s="177"/>
      <c r="G859" s="177"/>
      <c r="H859" s="177"/>
      <c r="I859" s="177"/>
      <c r="J859" s="177"/>
      <c r="K859" s="177"/>
      <c r="L859" s="177"/>
      <c r="M859" s="177"/>
      <c r="N859" s="177"/>
      <c r="O859" s="177"/>
      <c r="P859" s="177"/>
      <c r="Q859" s="177"/>
      <c r="R859" s="177"/>
      <c r="S859" s="177"/>
      <c r="T859" s="177"/>
      <c r="U859" s="177"/>
      <c r="V859" s="177"/>
      <c r="W859" s="177"/>
      <c r="X859" s="177"/>
      <c r="Y859" s="177"/>
      <c r="Z859" s="177"/>
    </row>
    <row r="860" spans="1:26" ht="10.5" customHeight="1" x14ac:dyDescent="0.2">
      <c r="A860" s="177"/>
      <c r="B860" s="177"/>
      <c r="C860" s="177"/>
      <c r="D860" s="177"/>
      <c r="E860" s="177"/>
      <c r="F860" s="177"/>
      <c r="G860" s="177"/>
      <c r="H860" s="177"/>
      <c r="I860" s="177"/>
      <c r="J860" s="177"/>
      <c r="K860" s="177"/>
      <c r="L860" s="177"/>
      <c r="M860" s="177"/>
      <c r="N860" s="177"/>
      <c r="O860" s="177"/>
      <c r="P860" s="177"/>
      <c r="Q860" s="177"/>
      <c r="R860" s="177"/>
      <c r="S860" s="177"/>
      <c r="T860" s="177"/>
      <c r="U860" s="177"/>
      <c r="V860" s="177"/>
      <c r="W860" s="177"/>
      <c r="X860" s="177"/>
      <c r="Y860" s="177"/>
      <c r="Z860" s="177"/>
    </row>
    <row r="861" spans="1:26" ht="10.5" customHeight="1" x14ac:dyDescent="0.2">
      <c r="A861" s="177"/>
      <c r="B861" s="177"/>
      <c r="C861" s="177"/>
      <c r="D861" s="177"/>
      <c r="E861" s="177"/>
      <c r="F861" s="177"/>
      <c r="G861" s="177"/>
      <c r="H861" s="177"/>
      <c r="I861" s="177"/>
      <c r="J861" s="177"/>
      <c r="K861" s="177"/>
      <c r="L861" s="177"/>
      <c r="M861" s="177"/>
      <c r="N861" s="177"/>
      <c r="O861" s="177"/>
      <c r="P861" s="177"/>
      <c r="Q861" s="177"/>
      <c r="R861" s="177"/>
      <c r="S861" s="177"/>
      <c r="T861" s="177"/>
      <c r="U861" s="177"/>
      <c r="V861" s="177"/>
      <c r="W861" s="177"/>
      <c r="X861" s="177"/>
      <c r="Y861" s="177"/>
      <c r="Z861" s="177"/>
    </row>
    <row r="862" spans="1:26" ht="10.5" customHeight="1" x14ac:dyDescent="0.2">
      <c r="A862" s="177"/>
      <c r="B862" s="177"/>
      <c r="C862" s="177"/>
      <c r="D862" s="177"/>
      <c r="E862" s="177"/>
      <c r="F862" s="177"/>
      <c r="G862" s="177"/>
      <c r="H862" s="177"/>
      <c r="I862" s="177"/>
      <c r="J862" s="177"/>
      <c r="K862" s="177"/>
      <c r="L862" s="177"/>
      <c r="M862" s="177"/>
      <c r="N862" s="177"/>
      <c r="O862" s="177"/>
      <c r="P862" s="177"/>
      <c r="Q862" s="177"/>
      <c r="R862" s="177"/>
      <c r="S862" s="177"/>
      <c r="T862" s="177"/>
      <c r="U862" s="177"/>
      <c r="V862" s="177"/>
      <c r="W862" s="177"/>
      <c r="X862" s="177"/>
      <c r="Y862" s="177"/>
      <c r="Z862" s="177"/>
    </row>
    <row r="863" spans="1:26" ht="10.5" customHeight="1" x14ac:dyDescent="0.2">
      <c r="A863" s="177"/>
      <c r="B863" s="177"/>
      <c r="C863" s="177"/>
      <c r="D863" s="177"/>
      <c r="E863" s="177"/>
      <c r="F863" s="177"/>
      <c r="G863" s="177"/>
      <c r="H863" s="177"/>
      <c r="I863" s="177"/>
      <c r="J863" s="177"/>
      <c r="K863" s="177"/>
      <c r="L863" s="177"/>
      <c r="M863" s="177"/>
      <c r="N863" s="177"/>
      <c r="O863" s="177"/>
      <c r="P863" s="177"/>
      <c r="Q863" s="177"/>
      <c r="R863" s="177"/>
      <c r="S863" s="177"/>
      <c r="T863" s="177"/>
      <c r="U863" s="177"/>
      <c r="V863" s="177"/>
      <c r="W863" s="177"/>
      <c r="X863" s="177"/>
      <c r="Y863" s="177"/>
      <c r="Z863" s="177"/>
    </row>
    <row r="864" spans="1:26" ht="10.5" customHeight="1" x14ac:dyDescent="0.2">
      <c r="A864" s="177"/>
      <c r="B864" s="177"/>
      <c r="C864" s="177"/>
      <c r="D864" s="177"/>
      <c r="E864" s="177"/>
      <c r="F864" s="177"/>
      <c r="G864" s="177"/>
      <c r="H864" s="177"/>
      <c r="I864" s="177"/>
      <c r="J864" s="177"/>
      <c r="K864" s="177"/>
      <c r="L864" s="177"/>
      <c r="M864" s="177"/>
      <c r="N864" s="177"/>
      <c r="O864" s="177"/>
      <c r="P864" s="177"/>
      <c r="Q864" s="177"/>
      <c r="R864" s="177"/>
      <c r="S864" s="177"/>
      <c r="T864" s="177"/>
      <c r="U864" s="177"/>
      <c r="V864" s="177"/>
      <c r="W864" s="177"/>
      <c r="X864" s="177"/>
      <c r="Y864" s="177"/>
      <c r="Z864" s="177"/>
    </row>
    <row r="865" spans="1:26" ht="10.5" customHeight="1" x14ac:dyDescent="0.2">
      <c r="A865" s="177"/>
      <c r="B865" s="177"/>
      <c r="C865" s="177"/>
      <c r="D865" s="177"/>
      <c r="E865" s="177"/>
      <c r="F865" s="177"/>
      <c r="G865" s="177"/>
      <c r="H865" s="177"/>
      <c r="I865" s="177"/>
      <c r="J865" s="177"/>
      <c r="K865" s="177"/>
      <c r="L865" s="177"/>
      <c r="M865" s="177"/>
      <c r="N865" s="177"/>
      <c r="O865" s="177"/>
      <c r="P865" s="177"/>
      <c r="Q865" s="177"/>
      <c r="R865" s="177"/>
      <c r="S865" s="177"/>
      <c r="T865" s="177"/>
      <c r="U865" s="177"/>
      <c r="V865" s="177"/>
      <c r="W865" s="177"/>
      <c r="X865" s="177"/>
      <c r="Y865" s="177"/>
      <c r="Z865" s="177"/>
    </row>
    <row r="866" spans="1:26" ht="10.5" customHeight="1" x14ac:dyDescent="0.2">
      <c r="A866" s="177"/>
      <c r="B866" s="177"/>
      <c r="C866" s="177"/>
      <c r="D866" s="177"/>
      <c r="E866" s="177"/>
      <c r="F866" s="177"/>
      <c r="G866" s="177"/>
      <c r="H866" s="177"/>
      <c r="I866" s="177"/>
      <c r="J866" s="177"/>
      <c r="K866" s="177"/>
      <c r="L866" s="177"/>
      <c r="M866" s="177"/>
      <c r="N866" s="177"/>
      <c r="O866" s="177"/>
      <c r="P866" s="177"/>
      <c r="Q866" s="177"/>
      <c r="R866" s="177"/>
      <c r="S866" s="177"/>
      <c r="T866" s="177"/>
      <c r="U866" s="177"/>
      <c r="V866" s="177"/>
      <c r="W866" s="177"/>
      <c r="X866" s="177"/>
      <c r="Y866" s="177"/>
      <c r="Z866" s="177"/>
    </row>
    <row r="867" spans="1:26" ht="10.5" customHeight="1" x14ac:dyDescent="0.2">
      <c r="A867" s="177"/>
      <c r="B867" s="177"/>
      <c r="C867" s="177"/>
      <c r="D867" s="177"/>
      <c r="E867" s="177"/>
      <c r="F867" s="177"/>
      <c r="G867" s="177"/>
      <c r="H867" s="177"/>
      <c r="I867" s="177"/>
      <c r="J867" s="177"/>
      <c r="K867" s="177"/>
      <c r="L867" s="177"/>
      <c r="M867" s="177"/>
      <c r="N867" s="177"/>
      <c r="O867" s="177"/>
      <c r="P867" s="177"/>
      <c r="Q867" s="177"/>
      <c r="R867" s="177"/>
      <c r="S867" s="177"/>
      <c r="T867" s="177"/>
      <c r="U867" s="177"/>
      <c r="V867" s="177"/>
      <c r="W867" s="177"/>
      <c r="X867" s="177"/>
      <c r="Y867" s="177"/>
      <c r="Z867" s="177"/>
    </row>
    <row r="868" spans="1:26" ht="10.5" customHeight="1" x14ac:dyDescent="0.2">
      <c r="A868" s="177"/>
      <c r="B868" s="177"/>
      <c r="C868" s="177"/>
      <c r="D868" s="177"/>
      <c r="E868" s="177"/>
      <c r="F868" s="177"/>
      <c r="G868" s="177"/>
      <c r="H868" s="177"/>
      <c r="I868" s="177"/>
      <c r="J868" s="177"/>
      <c r="K868" s="177"/>
      <c r="L868" s="177"/>
      <c r="M868" s="177"/>
      <c r="N868" s="177"/>
      <c r="O868" s="177"/>
      <c r="P868" s="177"/>
      <c r="Q868" s="177"/>
      <c r="R868" s="177"/>
      <c r="S868" s="177"/>
      <c r="T868" s="177"/>
      <c r="U868" s="177"/>
      <c r="V868" s="177"/>
      <c r="W868" s="177"/>
      <c r="X868" s="177"/>
      <c r="Y868" s="177"/>
      <c r="Z868" s="177"/>
    </row>
    <row r="869" spans="1:26" ht="10.5" customHeight="1" x14ac:dyDescent="0.2">
      <c r="A869" s="177"/>
      <c r="B869" s="177"/>
      <c r="C869" s="177"/>
      <c r="D869" s="177"/>
      <c r="E869" s="177"/>
      <c r="F869" s="177"/>
      <c r="G869" s="177"/>
      <c r="H869" s="177"/>
      <c r="I869" s="177"/>
      <c r="J869" s="177"/>
      <c r="K869" s="177"/>
      <c r="L869" s="177"/>
      <c r="M869" s="177"/>
      <c r="N869" s="177"/>
      <c r="O869" s="177"/>
      <c r="P869" s="177"/>
      <c r="Q869" s="177"/>
      <c r="R869" s="177"/>
      <c r="S869" s="177"/>
      <c r="T869" s="177"/>
      <c r="U869" s="177"/>
      <c r="V869" s="177"/>
      <c r="W869" s="177"/>
      <c r="X869" s="177"/>
      <c r="Y869" s="177"/>
      <c r="Z869" s="177"/>
    </row>
    <row r="870" spans="1:26" ht="10.5" customHeight="1" x14ac:dyDescent="0.2">
      <c r="A870" s="177"/>
      <c r="B870" s="177"/>
      <c r="C870" s="177"/>
      <c r="D870" s="177"/>
      <c r="E870" s="177"/>
      <c r="F870" s="177"/>
      <c r="G870" s="177"/>
      <c r="H870" s="177"/>
      <c r="I870" s="177"/>
      <c r="J870" s="177"/>
      <c r="K870" s="177"/>
      <c r="L870" s="177"/>
      <c r="M870" s="177"/>
      <c r="N870" s="177"/>
      <c r="O870" s="177"/>
      <c r="P870" s="177"/>
      <c r="Q870" s="177"/>
      <c r="R870" s="177"/>
      <c r="S870" s="177"/>
      <c r="T870" s="177"/>
      <c r="U870" s="177"/>
      <c r="V870" s="177"/>
      <c r="W870" s="177"/>
      <c r="X870" s="177"/>
      <c r="Y870" s="177"/>
      <c r="Z870" s="177"/>
    </row>
    <row r="871" spans="1:26" ht="10.5" customHeight="1" x14ac:dyDescent="0.2">
      <c r="A871" s="177"/>
      <c r="B871" s="177"/>
      <c r="C871" s="177"/>
      <c r="D871" s="177"/>
      <c r="E871" s="177"/>
      <c r="F871" s="177"/>
      <c r="G871" s="177"/>
      <c r="H871" s="177"/>
      <c r="I871" s="177"/>
      <c r="J871" s="177"/>
      <c r="K871" s="177"/>
      <c r="L871" s="177"/>
      <c r="M871" s="177"/>
      <c r="N871" s="177"/>
      <c r="O871" s="177"/>
      <c r="P871" s="177"/>
      <c r="Q871" s="177"/>
      <c r="R871" s="177"/>
      <c r="S871" s="177"/>
      <c r="T871" s="177"/>
      <c r="U871" s="177"/>
      <c r="V871" s="177"/>
      <c r="W871" s="177"/>
      <c r="X871" s="177"/>
      <c r="Y871" s="177"/>
      <c r="Z871" s="177"/>
    </row>
    <row r="872" spans="1:26" ht="10.5" customHeight="1" x14ac:dyDescent="0.2">
      <c r="A872" s="177"/>
      <c r="B872" s="177"/>
      <c r="C872" s="177"/>
      <c r="D872" s="177"/>
      <c r="E872" s="177"/>
      <c r="F872" s="177"/>
      <c r="G872" s="177"/>
      <c r="H872" s="177"/>
      <c r="I872" s="177"/>
      <c r="J872" s="177"/>
      <c r="K872" s="177"/>
      <c r="L872" s="177"/>
      <c r="M872" s="177"/>
      <c r="N872" s="177"/>
      <c r="O872" s="177"/>
      <c r="P872" s="177"/>
      <c r="Q872" s="177"/>
      <c r="R872" s="177"/>
      <c r="S872" s="177"/>
      <c r="T872" s="177"/>
      <c r="U872" s="177"/>
      <c r="V872" s="177"/>
      <c r="W872" s="177"/>
      <c r="X872" s="177"/>
      <c r="Y872" s="177"/>
      <c r="Z872" s="177"/>
    </row>
    <row r="873" spans="1:26" ht="10.5" customHeight="1" x14ac:dyDescent="0.2">
      <c r="A873" s="177"/>
      <c r="B873" s="177"/>
      <c r="C873" s="177"/>
      <c r="D873" s="177"/>
      <c r="E873" s="177"/>
      <c r="F873" s="177"/>
      <c r="G873" s="177"/>
      <c r="H873" s="177"/>
      <c r="I873" s="177"/>
      <c r="J873" s="177"/>
      <c r="K873" s="177"/>
      <c r="L873" s="177"/>
      <c r="M873" s="177"/>
      <c r="N873" s="177"/>
      <c r="O873" s="177"/>
      <c r="P873" s="177"/>
      <c r="Q873" s="177"/>
      <c r="R873" s="177"/>
      <c r="S873" s="177"/>
      <c r="T873" s="177"/>
      <c r="U873" s="177"/>
      <c r="V873" s="177"/>
      <c r="W873" s="177"/>
      <c r="X873" s="177"/>
      <c r="Y873" s="177"/>
      <c r="Z873" s="177"/>
    </row>
    <row r="874" spans="1:26" ht="10.5" customHeight="1" x14ac:dyDescent="0.2">
      <c r="A874" s="177"/>
      <c r="B874" s="177"/>
      <c r="C874" s="177"/>
      <c r="D874" s="177"/>
      <c r="E874" s="177"/>
      <c r="F874" s="177"/>
      <c r="G874" s="177"/>
      <c r="H874" s="177"/>
      <c r="I874" s="177"/>
      <c r="J874" s="177"/>
      <c r="K874" s="177"/>
      <c r="L874" s="177"/>
      <c r="M874" s="177"/>
      <c r="N874" s="177"/>
      <c r="O874" s="177"/>
      <c r="P874" s="177"/>
      <c r="Q874" s="177"/>
      <c r="R874" s="177"/>
      <c r="S874" s="177"/>
      <c r="T874" s="177"/>
      <c r="U874" s="177"/>
      <c r="V874" s="177"/>
      <c r="W874" s="177"/>
      <c r="X874" s="177"/>
      <c r="Y874" s="177"/>
      <c r="Z874" s="177"/>
    </row>
    <row r="875" spans="1:26" ht="10.5" customHeight="1" x14ac:dyDescent="0.2">
      <c r="A875" s="177"/>
      <c r="B875" s="177"/>
      <c r="C875" s="177"/>
      <c r="D875" s="177"/>
      <c r="E875" s="177"/>
      <c r="F875" s="177"/>
      <c r="G875" s="177"/>
      <c r="H875" s="177"/>
      <c r="I875" s="177"/>
      <c r="J875" s="177"/>
      <c r="K875" s="177"/>
      <c r="L875" s="177"/>
      <c r="M875" s="177"/>
      <c r="N875" s="177"/>
      <c r="O875" s="177"/>
      <c r="P875" s="177"/>
      <c r="Q875" s="177"/>
      <c r="R875" s="177"/>
      <c r="S875" s="177"/>
      <c r="T875" s="177"/>
      <c r="U875" s="177"/>
      <c r="V875" s="177"/>
      <c r="W875" s="177"/>
      <c r="X875" s="177"/>
      <c r="Y875" s="177"/>
      <c r="Z875" s="177"/>
    </row>
    <row r="876" spans="1:26" ht="10.5" customHeight="1" x14ac:dyDescent="0.2">
      <c r="A876" s="177"/>
      <c r="B876" s="177"/>
      <c r="C876" s="177"/>
      <c r="D876" s="177"/>
      <c r="E876" s="177"/>
      <c r="F876" s="177"/>
      <c r="G876" s="177"/>
      <c r="H876" s="177"/>
      <c r="I876" s="177"/>
      <c r="J876" s="177"/>
      <c r="K876" s="177"/>
      <c r="L876" s="177"/>
      <c r="M876" s="177"/>
      <c r="N876" s="177"/>
      <c r="O876" s="177"/>
      <c r="P876" s="177"/>
      <c r="Q876" s="177"/>
      <c r="R876" s="177"/>
      <c r="S876" s="177"/>
      <c r="T876" s="177"/>
      <c r="U876" s="177"/>
      <c r="V876" s="177"/>
      <c r="W876" s="177"/>
      <c r="X876" s="177"/>
      <c r="Y876" s="177"/>
      <c r="Z876" s="177"/>
    </row>
    <row r="877" spans="1:26" ht="10.5" customHeight="1" x14ac:dyDescent="0.2">
      <c r="A877" s="177"/>
      <c r="B877" s="177"/>
      <c r="C877" s="177"/>
      <c r="D877" s="177"/>
      <c r="E877" s="177"/>
      <c r="F877" s="177"/>
      <c r="G877" s="177"/>
      <c r="H877" s="177"/>
      <c r="I877" s="177"/>
      <c r="J877" s="177"/>
      <c r="K877" s="177"/>
      <c r="L877" s="177"/>
      <c r="M877" s="177"/>
      <c r="N877" s="177"/>
      <c r="O877" s="177"/>
      <c r="P877" s="177"/>
      <c r="Q877" s="177"/>
      <c r="R877" s="177"/>
      <c r="S877" s="177"/>
      <c r="T877" s="177"/>
      <c r="U877" s="177"/>
      <c r="V877" s="177"/>
      <c r="W877" s="177"/>
      <c r="X877" s="177"/>
      <c r="Y877" s="177"/>
      <c r="Z877" s="177"/>
    </row>
    <row r="878" spans="1:26" ht="10.5" customHeight="1" x14ac:dyDescent="0.2">
      <c r="A878" s="177"/>
      <c r="B878" s="177"/>
      <c r="C878" s="177"/>
      <c r="D878" s="177"/>
      <c r="E878" s="177"/>
      <c r="F878" s="177"/>
      <c r="G878" s="177"/>
      <c r="H878" s="177"/>
      <c r="I878" s="177"/>
      <c r="J878" s="177"/>
      <c r="K878" s="177"/>
      <c r="L878" s="177"/>
      <c r="M878" s="177"/>
      <c r="N878" s="177"/>
      <c r="O878" s="177"/>
      <c r="P878" s="177"/>
      <c r="Q878" s="177"/>
      <c r="R878" s="177"/>
      <c r="S878" s="177"/>
      <c r="T878" s="177"/>
      <c r="U878" s="177"/>
      <c r="V878" s="177"/>
      <c r="W878" s="177"/>
      <c r="X878" s="177"/>
      <c r="Y878" s="177"/>
      <c r="Z878" s="177"/>
    </row>
    <row r="879" spans="1:26" ht="10.5" customHeight="1" x14ac:dyDescent="0.2">
      <c r="A879" s="177"/>
      <c r="B879" s="177"/>
      <c r="C879" s="177"/>
      <c r="D879" s="177"/>
      <c r="E879" s="177"/>
      <c r="F879" s="177"/>
      <c r="G879" s="177"/>
      <c r="H879" s="177"/>
      <c r="I879" s="177"/>
      <c r="J879" s="177"/>
      <c r="K879" s="177"/>
      <c r="L879" s="177"/>
      <c r="M879" s="177"/>
      <c r="N879" s="177"/>
      <c r="O879" s="177"/>
      <c r="P879" s="177"/>
      <c r="Q879" s="177"/>
      <c r="R879" s="177"/>
      <c r="S879" s="177"/>
      <c r="T879" s="177"/>
      <c r="U879" s="177"/>
      <c r="V879" s="177"/>
      <c r="W879" s="177"/>
      <c r="X879" s="177"/>
      <c r="Y879" s="177"/>
      <c r="Z879" s="177"/>
    </row>
    <row r="880" spans="1:26" ht="10.5" customHeight="1" x14ac:dyDescent="0.2">
      <c r="A880" s="177"/>
      <c r="B880" s="177"/>
      <c r="C880" s="177"/>
      <c r="D880" s="177"/>
      <c r="E880" s="177"/>
      <c r="F880" s="177"/>
      <c r="G880" s="177"/>
      <c r="H880" s="177"/>
      <c r="I880" s="177"/>
      <c r="J880" s="177"/>
      <c r="K880" s="177"/>
      <c r="L880" s="177"/>
      <c r="M880" s="177"/>
      <c r="N880" s="177"/>
      <c r="O880" s="177"/>
      <c r="P880" s="177"/>
      <c r="Q880" s="177"/>
      <c r="R880" s="177"/>
      <c r="S880" s="177"/>
      <c r="T880" s="177"/>
      <c r="U880" s="177"/>
      <c r="V880" s="177"/>
      <c r="W880" s="177"/>
      <c r="X880" s="177"/>
      <c r="Y880" s="177"/>
      <c r="Z880" s="177"/>
    </row>
    <row r="881" spans="1:26" ht="10.5" customHeight="1" x14ac:dyDescent="0.2">
      <c r="A881" s="177"/>
      <c r="B881" s="177"/>
      <c r="C881" s="177"/>
      <c r="D881" s="177"/>
      <c r="E881" s="177"/>
      <c r="F881" s="177"/>
      <c r="G881" s="177"/>
      <c r="H881" s="177"/>
      <c r="I881" s="177"/>
      <c r="J881" s="177"/>
      <c r="K881" s="177"/>
      <c r="L881" s="177"/>
      <c r="M881" s="177"/>
      <c r="N881" s="177"/>
      <c r="O881" s="177"/>
      <c r="P881" s="177"/>
      <c r="Q881" s="177"/>
      <c r="R881" s="177"/>
      <c r="S881" s="177"/>
      <c r="T881" s="177"/>
      <c r="U881" s="177"/>
      <c r="V881" s="177"/>
      <c r="W881" s="177"/>
      <c r="X881" s="177"/>
      <c r="Y881" s="177"/>
      <c r="Z881" s="177"/>
    </row>
    <row r="882" spans="1:26" ht="10.5" customHeight="1" x14ac:dyDescent="0.2">
      <c r="A882" s="177"/>
      <c r="B882" s="177"/>
      <c r="C882" s="177"/>
      <c r="D882" s="177"/>
      <c r="E882" s="177"/>
      <c r="F882" s="177"/>
      <c r="G882" s="177"/>
      <c r="H882" s="177"/>
      <c r="I882" s="177"/>
      <c r="J882" s="177"/>
      <c r="K882" s="177"/>
      <c r="L882" s="177"/>
      <c r="M882" s="177"/>
      <c r="N882" s="177"/>
      <c r="O882" s="177"/>
      <c r="P882" s="177"/>
      <c r="Q882" s="177"/>
      <c r="R882" s="177"/>
      <c r="S882" s="177"/>
      <c r="T882" s="177"/>
      <c r="U882" s="177"/>
      <c r="V882" s="177"/>
      <c r="W882" s="177"/>
      <c r="X882" s="177"/>
      <c r="Y882" s="177"/>
      <c r="Z882" s="177"/>
    </row>
    <row r="883" spans="1:26" ht="10.5" customHeight="1" x14ac:dyDescent="0.2">
      <c r="A883" s="177"/>
      <c r="B883" s="177"/>
      <c r="C883" s="177"/>
      <c r="D883" s="177"/>
      <c r="E883" s="177"/>
      <c r="F883" s="177"/>
      <c r="G883" s="177"/>
      <c r="H883" s="177"/>
      <c r="I883" s="177"/>
      <c r="J883" s="177"/>
      <c r="K883" s="177"/>
      <c r="L883" s="177"/>
      <c r="M883" s="177"/>
      <c r="N883" s="177"/>
      <c r="O883" s="177"/>
      <c r="P883" s="177"/>
      <c r="Q883" s="177"/>
      <c r="R883" s="177"/>
      <c r="S883" s="177"/>
      <c r="T883" s="177"/>
      <c r="U883" s="177"/>
      <c r="V883" s="177"/>
      <c r="W883" s="177"/>
      <c r="X883" s="177"/>
      <c r="Y883" s="177"/>
      <c r="Z883" s="177"/>
    </row>
    <row r="884" spans="1:26" ht="10.5" customHeight="1" x14ac:dyDescent="0.2">
      <c r="A884" s="177"/>
      <c r="B884" s="177"/>
      <c r="C884" s="177"/>
      <c r="D884" s="177"/>
      <c r="E884" s="177"/>
      <c r="F884" s="177"/>
      <c r="G884" s="177"/>
      <c r="H884" s="177"/>
      <c r="I884" s="177"/>
      <c r="J884" s="177"/>
      <c r="K884" s="177"/>
      <c r="L884" s="177"/>
      <c r="M884" s="177"/>
      <c r="N884" s="177"/>
      <c r="O884" s="177"/>
      <c r="P884" s="177"/>
      <c r="Q884" s="177"/>
      <c r="R884" s="177"/>
      <c r="S884" s="177"/>
      <c r="T884" s="177"/>
      <c r="U884" s="177"/>
      <c r="V884" s="177"/>
      <c r="W884" s="177"/>
      <c r="X884" s="177"/>
      <c r="Y884" s="177"/>
      <c r="Z884" s="177"/>
    </row>
    <row r="885" spans="1:26" ht="10.5" customHeight="1" x14ac:dyDescent="0.2">
      <c r="A885" s="177"/>
      <c r="B885" s="177"/>
      <c r="C885" s="177"/>
      <c r="D885" s="177"/>
      <c r="E885" s="177"/>
      <c r="F885" s="177"/>
      <c r="G885" s="177"/>
      <c r="H885" s="177"/>
      <c r="I885" s="177"/>
      <c r="J885" s="177"/>
      <c r="K885" s="177"/>
      <c r="L885" s="177"/>
      <c r="M885" s="177"/>
      <c r="N885" s="177"/>
      <c r="O885" s="177"/>
      <c r="P885" s="177"/>
      <c r="Q885" s="177"/>
      <c r="R885" s="177"/>
      <c r="S885" s="177"/>
      <c r="T885" s="177"/>
      <c r="U885" s="177"/>
      <c r="V885" s="177"/>
      <c r="W885" s="177"/>
      <c r="X885" s="177"/>
      <c r="Y885" s="177"/>
      <c r="Z885" s="177"/>
    </row>
    <row r="886" spans="1:26" ht="10.5" customHeight="1" x14ac:dyDescent="0.2">
      <c r="A886" s="177"/>
      <c r="B886" s="177"/>
      <c r="C886" s="177"/>
      <c r="D886" s="177"/>
      <c r="E886" s="177"/>
      <c r="F886" s="177"/>
      <c r="G886" s="177"/>
      <c r="H886" s="177"/>
      <c r="I886" s="177"/>
      <c r="J886" s="177"/>
      <c r="K886" s="177"/>
      <c r="L886" s="177"/>
      <c r="M886" s="177"/>
      <c r="N886" s="177"/>
      <c r="O886" s="177"/>
      <c r="P886" s="177"/>
      <c r="Q886" s="177"/>
      <c r="R886" s="177"/>
      <c r="S886" s="177"/>
      <c r="T886" s="177"/>
      <c r="U886" s="177"/>
      <c r="V886" s="177"/>
      <c r="W886" s="177"/>
      <c r="X886" s="177"/>
      <c r="Y886" s="177"/>
      <c r="Z886" s="177"/>
    </row>
    <row r="887" spans="1:26" ht="10.5" customHeight="1" x14ac:dyDescent="0.2">
      <c r="A887" s="177"/>
      <c r="B887" s="177"/>
      <c r="C887" s="177"/>
      <c r="D887" s="177"/>
      <c r="E887" s="177"/>
      <c r="F887" s="177"/>
      <c r="G887" s="177"/>
      <c r="H887" s="177"/>
      <c r="I887" s="177"/>
      <c r="J887" s="177"/>
      <c r="K887" s="177"/>
      <c r="L887" s="177"/>
      <c r="M887" s="177"/>
      <c r="N887" s="177"/>
      <c r="O887" s="177"/>
      <c r="P887" s="177"/>
      <c r="Q887" s="177"/>
      <c r="R887" s="177"/>
      <c r="S887" s="177"/>
      <c r="T887" s="177"/>
      <c r="U887" s="177"/>
      <c r="V887" s="177"/>
      <c r="W887" s="177"/>
      <c r="X887" s="177"/>
      <c r="Y887" s="177"/>
      <c r="Z887" s="177"/>
    </row>
    <row r="888" spans="1:26" ht="10.5" customHeight="1" x14ac:dyDescent="0.2">
      <c r="A888" s="177"/>
      <c r="B888" s="177"/>
      <c r="C888" s="177"/>
      <c r="D888" s="177"/>
      <c r="E888" s="177"/>
      <c r="F888" s="177"/>
      <c r="G888" s="177"/>
      <c r="H888" s="177"/>
      <c r="I888" s="177"/>
      <c r="J888" s="177"/>
      <c r="K888" s="177"/>
      <c r="L888" s="177"/>
      <c r="M888" s="177"/>
      <c r="N888" s="177"/>
      <c r="O888" s="177"/>
      <c r="P888" s="177"/>
      <c r="Q888" s="177"/>
      <c r="R888" s="177"/>
      <c r="S888" s="177"/>
      <c r="T888" s="177"/>
      <c r="U888" s="177"/>
      <c r="V888" s="177"/>
      <c r="W888" s="177"/>
      <c r="X888" s="177"/>
      <c r="Y888" s="177"/>
      <c r="Z888" s="177"/>
    </row>
    <row r="889" spans="1:26" ht="10.5" customHeight="1" x14ac:dyDescent="0.2">
      <c r="A889" s="177"/>
      <c r="B889" s="177"/>
      <c r="C889" s="177"/>
      <c r="D889" s="177"/>
      <c r="E889" s="177"/>
      <c r="F889" s="177"/>
      <c r="G889" s="177"/>
      <c r="H889" s="177"/>
      <c r="I889" s="177"/>
      <c r="J889" s="177"/>
      <c r="K889" s="177"/>
      <c r="L889" s="177"/>
      <c r="M889" s="177"/>
      <c r="N889" s="177"/>
      <c r="O889" s="177"/>
      <c r="P889" s="177"/>
      <c r="Q889" s="177"/>
      <c r="R889" s="177"/>
      <c r="S889" s="177"/>
      <c r="T889" s="177"/>
      <c r="U889" s="177"/>
      <c r="V889" s="177"/>
      <c r="W889" s="177"/>
      <c r="X889" s="177"/>
      <c r="Y889" s="177"/>
      <c r="Z889" s="177"/>
    </row>
    <row r="890" spans="1:26" ht="10.5" customHeight="1" x14ac:dyDescent="0.2">
      <c r="A890" s="177"/>
      <c r="B890" s="177"/>
      <c r="C890" s="177"/>
      <c r="D890" s="177"/>
      <c r="E890" s="177"/>
      <c r="F890" s="177"/>
      <c r="G890" s="177"/>
      <c r="H890" s="177"/>
      <c r="I890" s="177"/>
      <c r="J890" s="177"/>
      <c r="K890" s="177"/>
      <c r="L890" s="177"/>
      <c r="M890" s="177"/>
      <c r="N890" s="177"/>
      <c r="O890" s="177"/>
      <c r="P890" s="177"/>
      <c r="Q890" s="177"/>
      <c r="R890" s="177"/>
      <c r="S890" s="177"/>
      <c r="T890" s="177"/>
      <c r="U890" s="177"/>
      <c r="V890" s="177"/>
      <c r="W890" s="177"/>
      <c r="X890" s="177"/>
      <c r="Y890" s="177"/>
      <c r="Z890" s="177"/>
    </row>
    <row r="891" spans="1:26" ht="10.5" customHeight="1" x14ac:dyDescent="0.2">
      <c r="A891" s="177"/>
      <c r="B891" s="177"/>
      <c r="C891" s="177"/>
      <c r="D891" s="177"/>
      <c r="E891" s="177"/>
      <c r="F891" s="177"/>
      <c r="G891" s="177"/>
      <c r="H891" s="177"/>
      <c r="I891" s="177"/>
      <c r="J891" s="177"/>
      <c r="K891" s="177"/>
      <c r="L891" s="177"/>
      <c r="M891" s="177"/>
      <c r="N891" s="177"/>
      <c r="O891" s="177"/>
      <c r="P891" s="177"/>
      <c r="Q891" s="177"/>
      <c r="R891" s="177"/>
      <c r="S891" s="177"/>
      <c r="T891" s="177"/>
      <c r="U891" s="177"/>
      <c r="V891" s="177"/>
      <c r="W891" s="177"/>
      <c r="X891" s="177"/>
      <c r="Y891" s="177"/>
      <c r="Z891" s="177"/>
    </row>
    <row r="892" spans="1:26" ht="10.5" customHeight="1" x14ac:dyDescent="0.2">
      <c r="A892" s="177"/>
      <c r="B892" s="177"/>
      <c r="C892" s="177"/>
      <c r="D892" s="177"/>
      <c r="E892" s="177"/>
      <c r="F892" s="177"/>
      <c r="G892" s="177"/>
      <c r="H892" s="177"/>
      <c r="I892" s="177"/>
      <c r="J892" s="177"/>
      <c r="K892" s="177"/>
      <c r="L892" s="177"/>
      <c r="M892" s="177"/>
      <c r="N892" s="177"/>
      <c r="O892" s="177"/>
      <c r="P892" s="177"/>
      <c r="Q892" s="177"/>
      <c r="R892" s="177"/>
      <c r="S892" s="177"/>
      <c r="T892" s="177"/>
      <c r="U892" s="177"/>
      <c r="V892" s="177"/>
      <c r="W892" s="177"/>
      <c r="X892" s="177"/>
      <c r="Y892" s="177"/>
      <c r="Z892" s="177"/>
    </row>
    <row r="893" spans="1:26" ht="10.5" customHeight="1" x14ac:dyDescent="0.2">
      <c r="A893" s="177"/>
      <c r="B893" s="177"/>
      <c r="C893" s="177"/>
      <c r="D893" s="177"/>
      <c r="E893" s="177"/>
      <c r="F893" s="177"/>
      <c r="G893" s="177"/>
      <c r="H893" s="177"/>
      <c r="I893" s="177"/>
      <c r="J893" s="177"/>
      <c r="K893" s="177"/>
      <c r="L893" s="177"/>
      <c r="M893" s="177"/>
      <c r="N893" s="177"/>
      <c r="O893" s="177"/>
      <c r="P893" s="177"/>
      <c r="Q893" s="177"/>
      <c r="R893" s="177"/>
      <c r="S893" s="177"/>
      <c r="T893" s="177"/>
      <c r="U893" s="177"/>
      <c r="V893" s="177"/>
      <c r="W893" s="177"/>
      <c r="X893" s="177"/>
      <c r="Y893" s="177"/>
      <c r="Z893" s="177"/>
    </row>
    <row r="894" spans="1:26" ht="10.5" customHeight="1" x14ac:dyDescent="0.2">
      <c r="A894" s="177"/>
      <c r="B894" s="177"/>
      <c r="C894" s="177"/>
      <c r="D894" s="177"/>
      <c r="E894" s="177"/>
      <c r="F894" s="177"/>
      <c r="G894" s="177"/>
      <c r="H894" s="177"/>
      <c r="I894" s="177"/>
      <c r="J894" s="177"/>
      <c r="K894" s="177"/>
      <c r="L894" s="177"/>
      <c r="M894" s="177"/>
      <c r="N894" s="177"/>
      <c r="O894" s="177"/>
      <c r="P894" s="177"/>
      <c r="Q894" s="177"/>
      <c r="R894" s="177"/>
      <c r="S894" s="177"/>
      <c r="T894" s="177"/>
      <c r="U894" s="177"/>
      <c r="V894" s="177"/>
      <c r="W894" s="177"/>
      <c r="X894" s="177"/>
      <c r="Y894" s="177"/>
      <c r="Z894" s="177"/>
    </row>
    <row r="895" spans="1:26" ht="10.5" customHeight="1" x14ac:dyDescent="0.2">
      <c r="A895" s="177"/>
      <c r="B895" s="177"/>
      <c r="C895" s="177"/>
      <c r="D895" s="177"/>
      <c r="E895" s="177"/>
      <c r="F895" s="177"/>
      <c r="G895" s="177"/>
      <c r="H895" s="177"/>
      <c r="I895" s="177"/>
      <c r="J895" s="177"/>
      <c r="K895" s="177"/>
      <c r="L895" s="177"/>
      <c r="M895" s="177"/>
      <c r="N895" s="177"/>
      <c r="O895" s="177"/>
      <c r="P895" s="177"/>
      <c r="Q895" s="177"/>
      <c r="R895" s="177"/>
      <c r="S895" s="177"/>
      <c r="T895" s="177"/>
      <c r="U895" s="177"/>
      <c r="V895" s="177"/>
      <c r="W895" s="177"/>
      <c r="X895" s="177"/>
      <c r="Y895" s="177"/>
      <c r="Z895" s="177"/>
    </row>
    <row r="896" spans="1:26" ht="10.5" customHeight="1" x14ac:dyDescent="0.2">
      <c r="A896" s="177"/>
      <c r="B896" s="177"/>
      <c r="C896" s="177"/>
      <c r="D896" s="177"/>
      <c r="E896" s="177"/>
      <c r="F896" s="177"/>
      <c r="G896" s="177"/>
      <c r="H896" s="177"/>
      <c r="I896" s="177"/>
      <c r="J896" s="177"/>
      <c r="K896" s="177"/>
      <c r="L896" s="177"/>
      <c r="M896" s="177"/>
      <c r="N896" s="177"/>
      <c r="O896" s="177"/>
      <c r="P896" s="177"/>
      <c r="Q896" s="177"/>
      <c r="R896" s="177"/>
      <c r="S896" s="177"/>
      <c r="T896" s="177"/>
      <c r="U896" s="177"/>
      <c r="V896" s="177"/>
      <c r="W896" s="177"/>
      <c r="X896" s="177"/>
      <c r="Y896" s="177"/>
      <c r="Z896" s="177"/>
    </row>
    <row r="897" spans="1:26" ht="10.5" customHeight="1" x14ac:dyDescent="0.2">
      <c r="A897" s="177"/>
      <c r="B897" s="177"/>
      <c r="C897" s="177"/>
      <c r="D897" s="177"/>
      <c r="E897" s="177"/>
      <c r="F897" s="177"/>
      <c r="G897" s="177"/>
      <c r="H897" s="177"/>
      <c r="I897" s="177"/>
      <c r="J897" s="177"/>
      <c r="K897" s="177"/>
      <c r="L897" s="177"/>
      <c r="M897" s="177"/>
      <c r="N897" s="177"/>
      <c r="O897" s="177"/>
      <c r="P897" s="177"/>
      <c r="Q897" s="177"/>
      <c r="R897" s="177"/>
      <c r="S897" s="177"/>
      <c r="T897" s="177"/>
      <c r="U897" s="177"/>
      <c r="V897" s="177"/>
      <c r="W897" s="177"/>
      <c r="X897" s="177"/>
      <c r="Y897" s="177"/>
      <c r="Z897" s="177"/>
    </row>
    <row r="898" spans="1:26" ht="10.5" customHeight="1" x14ac:dyDescent="0.2">
      <c r="A898" s="177"/>
      <c r="B898" s="177"/>
      <c r="C898" s="177"/>
      <c r="D898" s="177"/>
      <c r="E898" s="177"/>
      <c r="F898" s="177"/>
      <c r="G898" s="177"/>
      <c r="H898" s="177"/>
      <c r="I898" s="177"/>
      <c r="J898" s="177"/>
      <c r="K898" s="177"/>
      <c r="L898" s="177"/>
      <c r="M898" s="177"/>
      <c r="N898" s="177"/>
      <c r="O898" s="177"/>
      <c r="P898" s="177"/>
      <c r="Q898" s="177"/>
      <c r="R898" s="177"/>
      <c r="S898" s="177"/>
      <c r="T898" s="177"/>
      <c r="U898" s="177"/>
      <c r="V898" s="177"/>
      <c r="W898" s="177"/>
      <c r="X898" s="177"/>
      <c r="Y898" s="177"/>
      <c r="Z898" s="177"/>
    </row>
    <row r="899" spans="1:26" ht="10.5" customHeight="1" x14ac:dyDescent="0.2">
      <c r="A899" s="177"/>
      <c r="B899" s="177"/>
      <c r="C899" s="177"/>
      <c r="D899" s="177"/>
      <c r="E899" s="177"/>
      <c r="F899" s="177"/>
      <c r="G899" s="177"/>
      <c r="H899" s="177"/>
      <c r="I899" s="177"/>
      <c r="J899" s="177"/>
      <c r="K899" s="177"/>
      <c r="L899" s="177"/>
      <c r="M899" s="177"/>
      <c r="N899" s="177"/>
      <c r="O899" s="177"/>
      <c r="P899" s="177"/>
      <c r="Q899" s="177"/>
      <c r="R899" s="177"/>
      <c r="S899" s="177"/>
      <c r="T899" s="177"/>
      <c r="U899" s="177"/>
      <c r="V899" s="177"/>
      <c r="W899" s="177"/>
      <c r="X899" s="177"/>
      <c r="Y899" s="177"/>
      <c r="Z899" s="177"/>
    </row>
    <row r="900" spans="1:26" ht="10.5" customHeight="1" x14ac:dyDescent="0.2">
      <c r="A900" s="177"/>
      <c r="B900" s="177"/>
      <c r="C900" s="177"/>
      <c r="D900" s="177"/>
      <c r="E900" s="177"/>
      <c r="F900" s="177"/>
      <c r="G900" s="177"/>
      <c r="H900" s="177"/>
      <c r="I900" s="177"/>
      <c r="J900" s="177"/>
      <c r="K900" s="177"/>
      <c r="L900" s="177"/>
      <c r="M900" s="177"/>
      <c r="N900" s="177"/>
      <c r="O900" s="177"/>
      <c r="P900" s="177"/>
      <c r="Q900" s="177"/>
      <c r="R900" s="177"/>
      <c r="S900" s="177"/>
      <c r="T900" s="177"/>
      <c r="U900" s="177"/>
      <c r="V900" s="177"/>
      <c r="W900" s="177"/>
      <c r="X900" s="177"/>
      <c r="Y900" s="177"/>
      <c r="Z900" s="177"/>
    </row>
    <row r="901" spans="1:26" ht="10.5" customHeight="1" x14ac:dyDescent="0.2">
      <c r="A901" s="177"/>
      <c r="B901" s="177"/>
      <c r="C901" s="177"/>
      <c r="D901" s="177"/>
      <c r="E901" s="177"/>
      <c r="F901" s="177"/>
      <c r="G901" s="177"/>
      <c r="H901" s="177"/>
      <c r="I901" s="177"/>
      <c r="J901" s="177"/>
      <c r="K901" s="177"/>
      <c r="L901" s="177"/>
      <c r="M901" s="177"/>
      <c r="N901" s="177"/>
      <c r="O901" s="177"/>
      <c r="P901" s="177"/>
      <c r="Q901" s="177"/>
      <c r="R901" s="177"/>
      <c r="S901" s="177"/>
      <c r="T901" s="177"/>
      <c r="U901" s="177"/>
      <c r="V901" s="177"/>
      <c r="W901" s="177"/>
      <c r="X901" s="177"/>
      <c r="Y901" s="177"/>
      <c r="Z901" s="177"/>
    </row>
    <row r="902" spans="1:26" ht="10.5" customHeight="1" x14ac:dyDescent="0.2">
      <c r="A902" s="177"/>
      <c r="B902" s="177"/>
      <c r="C902" s="177"/>
      <c r="D902" s="177"/>
      <c r="E902" s="177"/>
      <c r="F902" s="177"/>
      <c r="G902" s="177"/>
      <c r="H902" s="177"/>
      <c r="I902" s="177"/>
      <c r="J902" s="177"/>
      <c r="K902" s="177"/>
      <c r="L902" s="177"/>
      <c r="M902" s="177"/>
      <c r="N902" s="177"/>
      <c r="O902" s="177"/>
      <c r="P902" s="177"/>
      <c r="Q902" s="177"/>
      <c r="R902" s="177"/>
      <c r="S902" s="177"/>
      <c r="T902" s="177"/>
      <c r="U902" s="177"/>
      <c r="V902" s="177"/>
      <c r="W902" s="177"/>
      <c r="X902" s="177"/>
      <c r="Y902" s="177"/>
      <c r="Z902" s="177"/>
    </row>
    <row r="903" spans="1:26" ht="10.5" customHeight="1" x14ac:dyDescent="0.2">
      <c r="A903" s="177"/>
      <c r="B903" s="177"/>
      <c r="C903" s="177"/>
      <c r="D903" s="177"/>
      <c r="E903" s="177"/>
      <c r="F903" s="177"/>
      <c r="G903" s="177"/>
      <c r="H903" s="177"/>
      <c r="I903" s="177"/>
      <c r="J903" s="177"/>
      <c r="K903" s="177"/>
      <c r="L903" s="177"/>
      <c r="M903" s="177"/>
      <c r="N903" s="177"/>
      <c r="O903" s="177"/>
      <c r="P903" s="177"/>
      <c r="Q903" s="177"/>
      <c r="R903" s="177"/>
      <c r="S903" s="177"/>
      <c r="T903" s="177"/>
      <c r="U903" s="177"/>
      <c r="V903" s="177"/>
      <c r="W903" s="177"/>
      <c r="X903" s="177"/>
      <c r="Y903" s="177"/>
      <c r="Z903" s="177"/>
    </row>
    <row r="904" spans="1:26" ht="10.5" customHeight="1" x14ac:dyDescent="0.2">
      <c r="A904" s="177"/>
      <c r="B904" s="177"/>
      <c r="C904" s="177"/>
      <c r="D904" s="177"/>
      <c r="E904" s="177"/>
      <c r="F904" s="177"/>
      <c r="G904" s="177"/>
      <c r="H904" s="177"/>
      <c r="I904" s="177"/>
      <c r="J904" s="177"/>
      <c r="K904" s="177"/>
      <c r="L904" s="177"/>
      <c r="M904" s="177"/>
      <c r="N904" s="177"/>
      <c r="O904" s="177"/>
      <c r="P904" s="177"/>
      <c r="Q904" s="177"/>
      <c r="R904" s="177"/>
      <c r="S904" s="177"/>
      <c r="T904" s="177"/>
      <c r="U904" s="177"/>
      <c r="V904" s="177"/>
      <c r="W904" s="177"/>
      <c r="X904" s="177"/>
      <c r="Y904" s="177"/>
      <c r="Z904" s="177"/>
    </row>
    <row r="905" spans="1:26" ht="10.5" customHeight="1" x14ac:dyDescent="0.2">
      <c r="A905" s="177"/>
      <c r="B905" s="177"/>
      <c r="C905" s="177"/>
      <c r="D905" s="177"/>
      <c r="E905" s="177"/>
      <c r="F905" s="177"/>
      <c r="G905" s="177"/>
      <c r="H905" s="177"/>
      <c r="I905" s="177"/>
      <c r="J905" s="177"/>
      <c r="K905" s="177"/>
      <c r="L905" s="177"/>
      <c r="M905" s="177"/>
      <c r="N905" s="177"/>
      <c r="O905" s="177"/>
      <c r="P905" s="177"/>
      <c r="Q905" s="177"/>
      <c r="R905" s="177"/>
      <c r="S905" s="177"/>
      <c r="T905" s="177"/>
      <c r="U905" s="177"/>
      <c r="V905" s="177"/>
      <c r="W905" s="177"/>
      <c r="X905" s="177"/>
      <c r="Y905" s="177"/>
      <c r="Z905" s="177"/>
    </row>
    <row r="906" spans="1:26" ht="10.5" customHeight="1" x14ac:dyDescent="0.2">
      <c r="A906" s="177"/>
      <c r="B906" s="177"/>
      <c r="C906" s="177"/>
      <c r="D906" s="177"/>
      <c r="E906" s="177"/>
      <c r="F906" s="177"/>
      <c r="G906" s="177"/>
      <c r="H906" s="177"/>
      <c r="I906" s="177"/>
      <c r="J906" s="177"/>
      <c r="K906" s="177"/>
      <c r="L906" s="177"/>
      <c r="M906" s="177"/>
      <c r="N906" s="177"/>
      <c r="O906" s="177"/>
      <c r="P906" s="177"/>
      <c r="Q906" s="177"/>
      <c r="R906" s="177"/>
      <c r="S906" s="177"/>
      <c r="T906" s="177"/>
      <c r="U906" s="177"/>
      <c r="V906" s="177"/>
      <c r="W906" s="177"/>
      <c r="X906" s="177"/>
      <c r="Y906" s="177"/>
      <c r="Z906" s="177"/>
    </row>
    <row r="907" spans="1:26" ht="10.5" customHeight="1" x14ac:dyDescent="0.2">
      <c r="A907" s="177"/>
      <c r="B907" s="177"/>
      <c r="C907" s="177"/>
      <c r="D907" s="177"/>
      <c r="E907" s="177"/>
      <c r="F907" s="177"/>
      <c r="G907" s="177"/>
      <c r="H907" s="177"/>
      <c r="I907" s="177"/>
      <c r="J907" s="177"/>
      <c r="K907" s="177"/>
      <c r="L907" s="177"/>
      <c r="M907" s="177"/>
      <c r="N907" s="177"/>
      <c r="O907" s="177"/>
      <c r="P907" s="177"/>
      <c r="Q907" s="177"/>
      <c r="R907" s="177"/>
      <c r="S907" s="177"/>
      <c r="T907" s="177"/>
      <c r="U907" s="177"/>
      <c r="V907" s="177"/>
      <c r="W907" s="177"/>
      <c r="X907" s="177"/>
      <c r="Y907" s="177"/>
      <c r="Z907" s="177"/>
    </row>
    <row r="908" spans="1:26" ht="10.5" customHeight="1" x14ac:dyDescent="0.2">
      <c r="A908" s="177"/>
      <c r="B908" s="177"/>
      <c r="C908" s="177"/>
      <c r="D908" s="177"/>
      <c r="E908" s="177"/>
      <c r="F908" s="177"/>
      <c r="G908" s="177"/>
      <c r="H908" s="177"/>
      <c r="I908" s="177"/>
      <c r="J908" s="177"/>
      <c r="K908" s="177"/>
      <c r="L908" s="177"/>
      <c r="M908" s="177"/>
      <c r="N908" s="177"/>
      <c r="O908" s="177"/>
      <c r="P908" s="177"/>
      <c r="Q908" s="177"/>
      <c r="R908" s="177"/>
      <c r="S908" s="177"/>
      <c r="T908" s="177"/>
      <c r="U908" s="177"/>
      <c r="V908" s="177"/>
      <c r="W908" s="177"/>
      <c r="X908" s="177"/>
      <c r="Y908" s="177"/>
      <c r="Z908" s="177"/>
    </row>
    <row r="909" spans="1:26" ht="10.5" customHeight="1" x14ac:dyDescent="0.2">
      <c r="A909" s="177"/>
      <c r="B909" s="177"/>
      <c r="C909" s="177"/>
      <c r="D909" s="177"/>
      <c r="E909" s="177"/>
      <c r="F909" s="177"/>
      <c r="G909" s="177"/>
      <c r="H909" s="177"/>
      <c r="I909" s="177"/>
      <c r="J909" s="177"/>
      <c r="K909" s="177"/>
      <c r="L909" s="177"/>
      <c r="M909" s="177"/>
      <c r="N909" s="177"/>
      <c r="O909" s="177"/>
      <c r="P909" s="177"/>
      <c r="Q909" s="177"/>
      <c r="R909" s="177"/>
      <c r="S909" s="177"/>
      <c r="T909" s="177"/>
      <c r="U909" s="177"/>
      <c r="V909" s="177"/>
      <c r="W909" s="177"/>
      <c r="X909" s="177"/>
      <c r="Y909" s="177"/>
      <c r="Z909" s="177"/>
    </row>
    <row r="910" spans="1:26" ht="10.5" customHeight="1" x14ac:dyDescent="0.2">
      <c r="A910" s="177"/>
      <c r="B910" s="177"/>
      <c r="C910" s="177"/>
      <c r="D910" s="177"/>
      <c r="E910" s="177"/>
      <c r="F910" s="177"/>
      <c r="G910" s="177"/>
      <c r="H910" s="177"/>
      <c r="I910" s="177"/>
      <c r="J910" s="177"/>
      <c r="K910" s="177"/>
      <c r="L910" s="177"/>
      <c r="M910" s="177"/>
      <c r="N910" s="177"/>
      <c r="O910" s="177"/>
      <c r="P910" s="177"/>
      <c r="Q910" s="177"/>
      <c r="R910" s="177"/>
      <c r="S910" s="177"/>
      <c r="T910" s="177"/>
      <c r="U910" s="177"/>
      <c r="V910" s="177"/>
      <c r="W910" s="177"/>
      <c r="X910" s="177"/>
      <c r="Y910" s="177"/>
      <c r="Z910" s="177"/>
    </row>
    <row r="911" spans="1:26" ht="10.5" customHeight="1" x14ac:dyDescent="0.2">
      <c r="A911" s="177"/>
      <c r="B911" s="177"/>
      <c r="C911" s="177"/>
      <c r="D911" s="177"/>
      <c r="E911" s="177"/>
      <c r="F911" s="177"/>
      <c r="G911" s="177"/>
      <c r="H911" s="177"/>
      <c r="I911" s="177"/>
      <c r="J911" s="177"/>
      <c r="K911" s="177"/>
      <c r="L911" s="177"/>
      <c r="M911" s="177"/>
      <c r="N911" s="177"/>
      <c r="O911" s="177"/>
      <c r="P911" s="177"/>
      <c r="Q911" s="177"/>
      <c r="R911" s="177"/>
      <c r="S911" s="177"/>
      <c r="T911" s="177"/>
      <c r="U911" s="177"/>
      <c r="V911" s="177"/>
      <c r="W911" s="177"/>
      <c r="X911" s="177"/>
      <c r="Y911" s="177"/>
      <c r="Z911" s="177"/>
    </row>
    <row r="912" spans="1:26" ht="10.5" customHeight="1" x14ac:dyDescent="0.2">
      <c r="A912" s="177"/>
      <c r="B912" s="177"/>
      <c r="C912" s="177"/>
      <c r="D912" s="177"/>
      <c r="E912" s="177"/>
      <c r="F912" s="177"/>
      <c r="G912" s="177"/>
      <c r="H912" s="177"/>
      <c r="I912" s="177"/>
      <c r="J912" s="177"/>
      <c r="K912" s="177"/>
      <c r="L912" s="177"/>
      <c r="M912" s="177"/>
      <c r="N912" s="177"/>
      <c r="O912" s="177"/>
      <c r="P912" s="177"/>
      <c r="Q912" s="177"/>
      <c r="R912" s="177"/>
      <c r="S912" s="177"/>
      <c r="T912" s="177"/>
      <c r="U912" s="177"/>
      <c r="V912" s="177"/>
      <c r="W912" s="177"/>
      <c r="X912" s="177"/>
      <c r="Y912" s="177"/>
      <c r="Z912" s="177"/>
    </row>
    <row r="913" spans="1:26" ht="10.5" customHeight="1" x14ac:dyDescent="0.2">
      <c r="A913" s="177"/>
      <c r="B913" s="177"/>
      <c r="C913" s="177"/>
      <c r="D913" s="177"/>
      <c r="E913" s="177"/>
      <c r="F913" s="177"/>
      <c r="G913" s="177"/>
      <c r="H913" s="177"/>
      <c r="I913" s="177"/>
      <c r="J913" s="177"/>
      <c r="K913" s="177"/>
      <c r="L913" s="177"/>
      <c r="M913" s="177"/>
      <c r="N913" s="177"/>
      <c r="O913" s="177"/>
      <c r="P913" s="177"/>
      <c r="Q913" s="177"/>
      <c r="R913" s="177"/>
      <c r="S913" s="177"/>
      <c r="T913" s="177"/>
      <c r="U913" s="177"/>
      <c r="V913" s="177"/>
      <c r="W913" s="177"/>
      <c r="X913" s="177"/>
      <c r="Y913" s="177"/>
      <c r="Z913" s="177"/>
    </row>
    <row r="914" spans="1:26" ht="10.5" customHeight="1" x14ac:dyDescent="0.2">
      <c r="A914" s="177"/>
      <c r="B914" s="177"/>
      <c r="C914" s="177"/>
      <c r="D914" s="177"/>
      <c r="E914" s="177"/>
      <c r="F914" s="177"/>
      <c r="G914" s="177"/>
      <c r="H914" s="177"/>
      <c r="I914" s="177"/>
      <c r="J914" s="177"/>
      <c r="K914" s="177"/>
      <c r="L914" s="177"/>
      <c r="M914" s="177"/>
      <c r="N914" s="177"/>
      <c r="O914" s="177"/>
      <c r="P914" s="177"/>
      <c r="Q914" s="177"/>
      <c r="R914" s="177"/>
      <c r="S914" s="177"/>
      <c r="T914" s="177"/>
      <c r="U914" s="177"/>
      <c r="V914" s="177"/>
      <c r="W914" s="177"/>
      <c r="X914" s="177"/>
      <c r="Y914" s="177"/>
      <c r="Z914" s="177"/>
    </row>
    <row r="915" spans="1:26" ht="10.5" customHeight="1" x14ac:dyDescent="0.2">
      <c r="A915" s="177"/>
      <c r="B915" s="177"/>
      <c r="C915" s="177"/>
      <c r="D915" s="177"/>
      <c r="E915" s="177"/>
      <c r="F915" s="177"/>
      <c r="G915" s="177"/>
      <c r="H915" s="177"/>
      <c r="I915" s="177"/>
      <c r="J915" s="177"/>
      <c r="K915" s="177"/>
      <c r="L915" s="177"/>
      <c r="M915" s="177"/>
      <c r="N915" s="177"/>
      <c r="O915" s="177"/>
      <c r="P915" s="177"/>
      <c r="Q915" s="177"/>
      <c r="R915" s="177"/>
      <c r="S915" s="177"/>
      <c r="T915" s="177"/>
      <c r="U915" s="177"/>
      <c r="V915" s="177"/>
      <c r="W915" s="177"/>
      <c r="X915" s="177"/>
      <c r="Y915" s="177"/>
      <c r="Z915" s="177"/>
    </row>
    <row r="916" spans="1:26" ht="10.5" customHeight="1" x14ac:dyDescent="0.2">
      <c r="A916" s="177"/>
      <c r="B916" s="177"/>
      <c r="C916" s="177"/>
      <c r="D916" s="177"/>
      <c r="E916" s="177"/>
      <c r="F916" s="177"/>
      <c r="G916" s="177"/>
      <c r="H916" s="177"/>
      <c r="I916" s="177"/>
      <c r="J916" s="177"/>
      <c r="K916" s="177"/>
      <c r="L916" s="177"/>
      <c r="M916" s="177"/>
      <c r="N916" s="177"/>
      <c r="O916" s="177"/>
      <c r="P916" s="177"/>
      <c r="Q916" s="177"/>
      <c r="R916" s="177"/>
      <c r="S916" s="177"/>
      <c r="T916" s="177"/>
      <c r="U916" s="177"/>
      <c r="V916" s="177"/>
      <c r="W916" s="177"/>
      <c r="X916" s="177"/>
      <c r="Y916" s="177"/>
      <c r="Z916" s="177"/>
    </row>
    <row r="917" spans="1:26" ht="10.5" customHeight="1" x14ac:dyDescent="0.2">
      <c r="A917" s="177"/>
      <c r="B917" s="177"/>
      <c r="C917" s="177"/>
      <c r="D917" s="177"/>
      <c r="E917" s="177"/>
      <c r="F917" s="177"/>
      <c r="G917" s="177"/>
      <c r="H917" s="177"/>
      <c r="I917" s="177"/>
      <c r="J917" s="177"/>
      <c r="K917" s="177"/>
      <c r="L917" s="177"/>
      <c r="M917" s="177"/>
      <c r="N917" s="177"/>
      <c r="O917" s="177"/>
      <c r="P917" s="177"/>
      <c r="Q917" s="177"/>
      <c r="R917" s="177"/>
      <c r="S917" s="177"/>
      <c r="T917" s="177"/>
      <c r="U917" s="177"/>
      <c r="V917" s="177"/>
      <c r="W917" s="177"/>
      <c r="X917" s="177"/>
      <c r="Y917" s="177"/>
      <c r="Z917" s="177"/>
    </row>
    <row r="918" spans="1:26" ht="10.5" customHeight="1" x14ac:dyDescent="0.2">
      <c r="A918" s="177"/>
      <c r="B918" s="177"/>
      <c r="C918" s="177"/>
      <c r="D918" s="177"/>
      <c r="E918" s="177"/>
      <c r="F918" s="177"/>
      <c r="G918" s="177"/>
      <c r="H918" s="177"/>
      <c r="I918" s="177"/>
      <c r="J918" s="177"/>
      <c r="K918" s="177"/>
      <c r="L918" s="177"/>
      <c r="M918" s="177"/>
      <c r="N918" s="177"/>
      <c r="O918" s="177"/>
      <c r="P918" s="177"/>
      <c r="Q918" s="177"/>
      <c r="R918" s="177"/>
      <c r="S918" s="177"/>
      <c r="T918" s="177"/>
      <c r="U918" s="177"/>
      <c r="V918" s="177"/>
      <c r="W918" s="177"/>
      <c r="X918" s="177"/>
      <c r="Y918" s="177"/>
      <c r="Z918" s="177"/>
    </row>
    <row r="919" spans="1:26" ht="10.5" customHeight="1" x14ac:dyDescent="0.2">
      <c r="A919" s="177"/>
      <c r="B919" s="177"/>
      <c r="C919" s="177"/>
      <c r="D919" s="177"/>
      <c r="E919" s="177"/>
      <c r="F919" s="177"/>
      <c r="G919" s="177"/>
      <c r="H919" s="177"/>
      <c r="I919" s="177"/>
      <c r="J919" s="177"/>
      <c r="K919" s="177"/>
      <c r="L919" s="177"/>
      <c r="M919" s="177"/>
      <c r="N919" s="177"/>
      <c r="O919" s="177"/>
      <c r="P919" s="177"/>
      <c r="Q919" s="177"/>
      <c r="R919" s="177"/>
      <c r="S919" s="177"/>
      <c r="T919" s="177"/>
      <c r="U919" s="177"/>
      <c r="V919" s="177"/>
      <c r="W919" s="177"/>
      <c r="X919" s="177"/>
      <c r="Y919" s="177"/>
      <c r="Z919" s="177"/>
    </row>
    <row r="920" spans="1:26" ht="10.5" customHeight="1" x14ac:dyDescent="0.2">
      <c r="A920" s="177"/>
      <c r="B920" s="177"/>
      <c r="C920" s="177"/>
      <c r="D920" s="177"/>
      <c r="E920" s="177"/>
      <c r="F920" s="177"/>
      <c r="G920" s="177"/>
      <c r="H920" s="177"/>
      <c r="I920" s="177"/>
      <c r="J920" s="177"/>
      <c r="K920" s="177"/>
      <c r="L920" s="177"/>
      <c r="M920" s="177"/>
      <c r="N920" s="177"/>
      <c r="O920" s="177"/>
      <c r="P920" s="177"/>
      <c r="Q920" s="177"/>
      <c r="R920" s="177"/>
      <c r="S920" s="177"/>
      <c r="T920" s="177"/>
      <c r="U920" s="177"/>
      <c r="V920" s="177"/>
      <c r="W920" s="177"/>
      <c r="X920" s="177"/>
      <c r="Y920" s="177"/>
      <c r="Z920" s="177"/>
    </row>
    <row r="921" spans="1:26" ht="10.5" customHeight="1" x14ac:dyDescent="0.2">
      <c r="A921" s="177"/>
      <c r="B921" s="177"/>
      <c r="C921" s="177"/>
      <c r="D921" s="177"/>
      <c r="E921" s="177"/>
      <c r="F921" s="177"/>
      <c r="G921" s="177"/>
      <c r="H921" s="177"/>
      <c r="I921" s="177"/>
      <c r="J921" s="177"/>
      <c r="K921" s="177"/>
      <c r="L921" s="177"/>
      <c r="M921" s="177"/>
      <c r="N921" s="177"/>
      <c r="O921" s="177"/>
      <c r="P921" s="177"/>
      <c r="Q921" s="177"/>
      <c r="R921" s="177"/>
      <c r="S921" s="177"/>
      <c r="T921" s="177"/>
      <c r="U921" s="177"/>
      <c r="V921" s="177"/>
      <c r="W921" s="177"/>
      <c r="X921" s="177"/>
      <c r="Y921" s="177"/>
      <c r="Z921" s="177"/>
    </row>
    <row r="922" spans="1:26" ht="10.5" customHeight="1" x14ac:dyDescent="0.2">
      <c r="A922" s="177"/>
      <c r="B922" s="177"/>
      <c r="C922" s="177"/>
      <c r="D922" s="177"/>
      <c r="E922" s="177"/>
      <c r="F922" s="177"/>
      <c r="G922" s="177"/>
      <c r="H922" s="177"/>
      <c r="I922" s="177"/>
      <c r="J922" s="177"/>
      <c r="K922" s="177"/>
      <c r="L922" s="177"/>
      <c r="M922" s="177"/>
      <c r="N922" s="177"/>
      <c r="O922" s="177"/>
      <c r="P922" s="177"/>
      <c r="Q922" s="177"/>
      <c r="R922" s="177"/>
      <c r="S922" s="177"/>
      <c r="T922" s="177"/>
      <c r="U922" s="177"/>
      <c r="V922" s="177"/>
      <c r="W922" s="177"/>
      <c r="X922" s="177"/>
      <c r="Y922" s="177"/>
      <c r="Z922" s="177"/>
    </row>
    <row r="923" spans="1:26" ht="10.5" customHeight="1" x14ac:dyDescent="0.2">
      <c r="A923" s="177"/>
      <c r="B923" s="177"/>
      <c r="C923" s="177"/>
      <c r="D923" s="177"/>
      <c r="E923" s="177"/>
      <c r="F923" s="177"/>
      <c r="G923" s="177"/>
      <c r="H923" s="177"/>
      <c r="I923" s="177"/>
      <c r="J923" s="177"/>
      <c r="K923" s="177"/>
      <c r="L923" s="177"/>
      <c r="M923" s="177"/>
      <c r="N923" s="177"/>
      <c r="O923" s="177"/>
      <c r="P923" s="177"/>
      <c r="Q923" s="177"/>
      <c r="R923" s="177"/>
      <c r="S923" s="177"/>
      <c r="T923" s="177"/>
      <c r="U923" s="177"/>
      <c r="V923" s="177"/>
      <c r="W923" s="177"/>
      <c r="X923" s="177"/>
      <c r="Y923" s="177"/>
      <c r="Z923" s="177"/>
    </row>
    <row r="924" spans="1:26" ht="10.5" customHeight="1" x14ac:dyDescent="0.2">
      <c r="A924" s="177"/>
      <c r="B924" s="177"/>
      <c r="C924" s="177"/>
      <c r="D924" s="177"/>
      <c r="E924" s="177"/>
      <c r="F924" s="177"/>
      <c r="G924" s="177"/>
      <c r="H924" s="177"/>
      <c r="I924" s="177"/>
      <c r="J924" s="177"/>
      <c r="K924" s="177"/>
      <c r="L924" s="177"/>
      <c r="M924" s="177"/>
      <c r="N924" s="177"/>
      <c r="O924" s="177"/>
      <c r="P924" s="177"/>
      <c r="Q924" s="177"/>
      <c r="R924" s="177"/>
      <c r="S924" s="177"/>
      <c r="T924" s="177"/>
      <c r="U924" s="177"/>
      <c r="V924" s="177"/>
      <c r="W924" s="177"/>
      <c r="X924" s="177"/>
      <c r="Y924" s="177"/>
      <c r="Z924" s="177"/>
    </row>
    <row r="925" spans="1:26" ht="10.5" customHeight="1" x14ac:dyDescent="0.2">
      <c r="A925" s="177"/>
      <c r="B925" s="177"/>
      <c r="C925" s="177"/>
      <c r="D925" s="177"/>
      <c r="E925" s="177"/>
      <c r="F925" s="177"/>
      <c r="G925" s="177"/>
      <c r="H925" s="177"/>
      <c r="I925" s="177"/>
      <c r="J925" s="177"/>
      <c r="K925" s="177"/>
      <c r="L925" s="177"/>
      <c r="M925" s="177"/>
      <c r="N925" s="177"/>
      <c r="O925" s="177"/>
      <c r="P925" s="177"/>
      <c r="Q925" s="177"/>
      <c r="R925" s="177"/>
      <c r="S925" s="177"/>
      <c r="T925" s="177"/>
      <c r="U925" s="177"/>
      <c r="V925" s="177"/>
      <c r="W925" s="177"/>
      <c r="X925" s="177"/>
      <c r="Y925" s="177"/>
      <c r="Z925" s="177"/>
    </row>
    <row r="926" spans="1:26" ht="10.5" customHeight="1" x14ac:dyDescent="0.2">
      <c r="A926" s="177"/>
      <c r="B926" s="177"/>
      <c r="C926" s="177"/>
      <c r="D926" s="177"/>
      <c r="E926" s="177"/>
      <c r="F926" s="177"/>
      <c r="G926" s="177"/>
      <c r="H926" s="177"/>
      <c r="I926" s="177"/>
      <c r="J926" s="177"/>
      <c r="K926" s="177"/>
      <c r="L926" s="177"/>
      <c r="M926" s="177"/>
      <c r="N926" s="177"/>
      <c r="O926" s="177"/>
      <c r="P926" s="177"/>
      <c r="Q926" s="177"/>
      <c r="R926" s="177"/>
      <c r="S926" s="177"/>
      <c r="T926" s="177"/>
      <c r="U926" s="177"/>
      <c r="V926" s="177"/>
      <c r="W926" s="177"/>
      <c r="X926" s="177"/>
      <c r="Y926" s="177"/>
      <c r="Z926" s="177"/>
    </row>
    <row r="927" spans="1:26" ht="10.5" customHeight="1" x14ac:dyDescent="0.2">
      <c r="A927" s="177"/>
      <c r="B927" s="177"/>
      <c r="C927" s="177"/>
      <c r="D927" s="177"/>
      <c r="E927" s="177"/>
      <c r="F927" s="177"/>
      <c r="G927" s="177"/>
      <c r="H927" s="177"/>
      <c r="I927" s="177"/>
      <c r="J927" s="177"/>
      <c r="K927" s="177"/>
      <c r="L927" s="177"/>
      <c r="M927" s="177"/>
      <c r="N927" s="177"/>
      <c r="O927" s="177"/>
      <c r="P927" s="177"/>
      <c r="Q927" s="177"/>
      <c r="R927" s="177"/>
      <c r="S927" s="177"/>
      <c r="T927" s="177"/>
      <c r="U927" s="177"/>
      <c r="V927" s="177"/>
      <c r="W927" s="177"/>
      <c r="X927" s="177"/>
      <c r="Y927" s="177"/>
      <c r="Z927" s="177"/>
    </row>
    <row r="928" spans="1:26" ht="10.5" customHeight="1" x14ac:dyDescent="0.2">
      <c r="A928" s="177"/>
      <c r="B928" s="177"/>
      <c r="C928" s="177"/>
      <c r="D928" s="177"/>
      <c r="E928" s="177"/>
      <c r="F928" s="177"/>
      <c r="G928" s="177"/>
      <c r="H928" s="177"/>
      <c r="I928" s="177"/>
      <c r="J928" s="177"/>
      <c r="K928" s="177"/>
      <c r="L928" s="177"/>
      <c r="M928" s="177"/>
      <c r="N928" s="177"/>
      <c r="O928" s="177"/>
      <c r="P928" s="177"/>
      <c r="Q928" s="177"/>
      <c r="R928" s="177"/>
      <c r="S928" s="177"/>
      <c r="T928" s="177"/>
      <c r="U928" s="177"/>
      <c r="V928" s="177"/>
      <c r="W928" s="177"/>
      <c r="X928" s="177"/>
      <c r="Y928" s="177"/>
      <c r="Z928" s="177"/>
    </row>
    <row r="929" spans="1:26" ht="10.5" customHeight="1" x14ac:dyDescent="0.2">
      <c r="A929" s="177"/>
      <c r="B929" s="177"/>
      <c r="C929" s="177"/>
      <c r="D929" s="177"/>
      <c r="E929" s="177"/>
      <c r="F929" s="177"/>
      <c r="G929" s="177"/>
      <c r="H929" s="177"/>
      <c r="I929" s="177"/>
      <c r="J929" s="177"/>
      <c r="K929" s="177"/>
      <c r="L929" s="177"/>
      <c r="M929" s="177"/>
      <c r="N929" s="177"/>
      <c r="O929" s="177"/>
      <c r="P929" s="177"/>
      <c r="Q929" s="177"/>
      <c r="R929" s="177"/>
      <c r="S929" s="177"/>
      <c r="T929" s="177"/>
      <c r="U929" s="177"/>
      <c r="V929" s="177"/>
      <c r="W929" s="177"/>
      <c r="X929" s="177"/>
      <c r="Y929" s="177"/>
      <c r="Z929" s="177"/>
    </row>
    <row r="930" spans="1:26" ht="10.5" customHeight="1" x14ac:dyDescent="0.2">
      <c r="A930" s="177"/>
      <c r="B930" s="177"/>
      <c r="C930" s="177"/>
      <c r="D930" s="177"/>
      <c r="E930" s="177"/>
      <c r="F930" s="177"/>
      <c r="G930" s="177"/>
      <c r="H930" s="177"/>
      <c r="I930" s="177"/>
      <c r="J930" s="177"/>
      <c r="K930" s="177"/>
      <c r="L930" s="177"/>
      <c r="M930" s="177"/>
      <c r="N930" s="177"/>
      <c r="O930" s="177"/>
      <c r="P930" s="177"/>
      <c r="Q930" s="177"/>
      <c r="R930" s="177"/>
      <c r="S930" s="177"/>
      <c r="T930" s="177"/>
      <c r="U930" s="177"/>
      <c r="V930" s="177"/>
      <c r="W930" s="177"/>
      <c r="X930" s="177"/>
      <c r="Y930" s="177"/>
      <c r="Z930" s="177"/>
    </row>
    <row r="931" spans="1:26" ht="10.5" customHeight="1" x14ac:dyDescent="0.2">
      <c r="A931" s="177"/>
      <c r="B931" s="177"/>
      <c r="C931" s="177"/>
      <c r="D931" s="177"/>
      <c r="E931" s="177"/>
      <c r="F931" s="177"/>
      <c r="G931" s="177"/>
      <c r="H931" s="177"/>
      <c r="I931" s="177"/>
      <c r="J931" s="177"/>
      <c r="K931" s="177"/>
      <c r="L931" s="177"/>
      <c r="M931" s="177"/>
      <c r="N931" s="177"/>
      <c r="O931" s="177"/>
      <c r="P931" s="177"/>
      <c r="Q931" s="177"/>
      <c r="R931" s="177"/>
      <c r="S931" s="177"/>
      <c r="T931" s="177"/>
      <c r="U931" s="177"/>
      <c r="V931" s="177"/>
      <c r="W931" s="177"/>
      <c r="X931" s="177"/>
      <c r="Y931" s="177"/>
      <c r="Z931" s="177"/>
    </row>
    <row r="932" spans="1:26" ht="10.5" customHeight="1" x14ac:dyDescent="0.2">
      <c r="A932" s="177"/>
      <c r="B932" s="177"/>
      <c r="C932" s="177"/>
      <c r="D932" s="177"/>
      <c r="E932" s="177"/>
      <c r="F932" s="177"/>
      <c r="G932" s="177"/>
      <c r="H932" s="177"/>
      <c r="I932" s="177"/>
      <c r="J932" s="177"/>
      <c r="K932" s="177"/>
      <c r="L932" s="177"/>
      <c r="M932" s="177"/>
      <c r="N932" s="177"/>
      <c r="O932" s="177"/>
      <c r="P932" s="177"/>
      <c r="Q932" s="177"/>
      <c r="R932" s="177"/>
      <c r="S932" s="177"/>
      <c r="T932" s="177"/>
      <c r="U932" s="177"/>
      <c r="V932" s="177"/>
      <c r="W932" s="177"/>
      <c r="X932" s="177"/>
      <c r="Y932" s="177"/>
      <c r="Z932" s="177"/>
    </row>
    <row r="933" spans="1:26" ht="10.5" customHeight="1" x14ac:dyDescent="0.2">
      <c r="A933" s="177"/>
      <c r="B933" s="177"/>
      <c r="C933" s="177"/>
      <c r="D933" s="177"/>
      <c r="E933" s="177"/>
      <c r="F933" s="177"/>
      <c r="G933" s="177"/>
      <c r="H933" s="177"/>
      <c r="I933" s="177"/>
      <c r="J933" s="177"/>
      <c r="K933" s="177"/>
      <c r="L933" s="177"/>
      <c r="M933" s="177"/>
      <c r="N933" s="177"/>
      <c r="O933" s="177"/>
      <c r="P933" s="177"/>
      <c r="Q933" s="177"/>
      <c r="R933" s="177"/>
      <c r="S933" s="177"/>
      <c r="T933" s="177"/>
      <c r="U933" s="177"/>
      <c r="V933" s="177"/>
      <c r="W933" s="177"/>
      <c r="X933" s="177"/>
      <c r="Y933" s="177"/>
      <c r="Z933" s="177"/>
    </row>
    <row r="934" spans="1:26" ht="10.5" customHeight="1" x14ac:dyDescent="0.2">
      <c r="A934" s="177"/>
      <c r="B934" s="177"/>
      <c r="C934" s="177"/>
      <c r="D934" s="177"/>
      <c r="E934" s="177"/>
      <c r="F934" s="177"/>
      <c r="G934" s="177"/>
      <c r="H934" s="177"/>
      <c r="I934" s="177"/>
      <c r="J934" s="177"/>
      <c r="K934" s="177"/>
      <c r="L934" s="177"/>
      <c r="M934" s="177"/>
      <c r="N934" s="177"/>
      <c r="O934" s="177"/>
      <c r="P934" s="177"/>
      <c r="Q934" s="177"/>
      <c r="R934" s="177"/>
      <c r="S934" s="177"/>
      <c r="T934" s="177"/>
      <c r="U934" s="177"/>
      <c r="V934" s="177"/>
      <c r="W934" s="177"/>
      <c r="X934" s="177"/>
      <c r="Y934" s="177"/>
      <c r="Z934" s="177"/>
    </row>
    <row r="935" spans="1:26" ht="10.5" customHeight="1" x14ac:dyDescent="0.2">
      <c r="A935" s="177"/>
      <c r="B935" s="177"/>
      <c r="C935" s="177"/>
      <c r="D935" s="177"/>
      <c r="E935" s="177"/>
      <c r="F935" s="177"/>
      <c r="G935" s="177"/>
      <c r="H935" s="177"/>
      <c r="I935" s="177"/>
      <c r="J935" s="177"/>
      <c r="K935" s="177"/>
      <c r="L935" s="177"/>
      <c r="M935" s="177"/>
      <c r="N935" s="177"/>
      <c r="O935" s="177"/>
      <c r="P935" s="177"/>
      <c r="Q935" s="177"/>
      <c r="R935" s="177"/>
      <c r="S935" s="177"/>
      <c r="T935" s="177"/>
      <c r="U935" s="177"/>
      <c r="V935" s="177"/>
      <c r="W935" s="177"/>
      <c r="X935" s="177"/>
      <c r="Y935" s="177"/>
      <c r="Z935" s="177"/>
    </row>
    <row r="936" spans="1:26" ht="10.5" customHeight="1" x14ac:dyDescent="0.2">
      <c r="A936" s="177"/>
      <c r="B936" s="177"/>
      <c r="C936" s="177"/>
      <c r="D936" s="177"/>
      <c r="E936" s="177"/>
      <c r="F936" s="177"/>
      <c r="G936" s="177"/>
      <c r="H936" s="177"/>
      <c r="I936" s="177"/>
      <c r="J936" s="177"/>
      <c r="K936" s="177"/>
      <c r="L936" s="177"/>
      <c r="M936" s="177"/>
      <c r="N936" s="177"/>
      <c r="O936" s="177"/>
      <c r="P936" s="177"/>
      <c r="Q936" s="177"/>
      <c r="R936" s="177"/>
      <c r="S936" s="177"/>
      <c r="T936" s="177"/>
      <c r="U936" s="177"/>
      <c r="V936" s="177"/>
      <c r="W936" s="177"/>
      <c r="X936" s="177"/>
      <c r="Y936" s="177"/>
      <c r="Z936" s="177"/>
    </row>
    <row r="937" spans="1:26" ht="10.5" customHeight="1" x14ac:dyDescent="0.2">
      <c r="A937" s="177"/>
      <c r="B937" s="177"/>
      <c r="C937" s="177"/>
      <c r="D937" s="177"/>
      <c r="E937" s="177"/>
      <c r="F937" s="177"/>
      <c r="G937" s="177"/>
      <c r="H937" s="177"/>
      <c r="I937" s="177"/>
      <c r="J937" s="177"/>
      <c r="K937" s="177"/>
      <c r="L937" s="177"/>
      <c r="M937" s="177"/>
      <c r="N937" s="177"/>
      <c r="O937" s="177"/>
      <c r="P937" s="177"/>
      <c r="Q937" s="177"/>
      <c r="R937" s="177"/>
      <c r="S937" s="177"/>
      <c r="T937" s="177"/>
      <c r="U937" s="177"/>
      <c r="V937" s="177"/>
      <c r="W937" s="177"/>
      <c r="X937" s="177"/>
      <c r="Y937" s="177"/>
      <c r="Z937" s="177"/>
    </row>
    <row r="938" spans="1:26" ht="10.5" customHeight="1" x14ac:dyDescent="0.2">
      <c r="A938" s="177"/>
      <c r="B938" s="177"/>
      <c r="C938" s="177"/>
      <c r="D938" s="177"/>
      <c r="E938" s="177"/>
      <c r="F938" s="177"/>
      <c r="G938" s="177"/>
      <c r="H938" s="177"/>
      <c r="I938" s="177"/>
      <c r="J938" s="177"/>
      <c r="K938" s="177"/>
      <c r="L938" s="177"/>
      <c r="M938" s="177"/>
      <c r="N938" s="177"/>
      <c r="O938" s="177"/>
      <c r="P938" s="177"/>
      <c r="Q938" s="177"/>
      <c r="R938" s="177"/>
      <c r="S938" s="177"/>
      <c r="T938" s="177"/>
      <c r="U938" s="177"/>
      <c r="V938" s="177"/>
      <c r="W938" s="177"/>
      <c r="X938" s="177"/>
      <c r="Y938" s="177"/>
      <c r="Z938" s="177"/>
    </row>
    <row r="939" spans="1:26" ht="10.5" customHeight="1" x14ac:dyDescent="0.2">
      <c r="A939" s="177"/>
      <c r="B939" s="177"/>
      <c r="C939" s="177"/>
      <c r="D939" s="177"/>
      <c r="E939" s="177"/>
      <c r="F939" s="177"/>
      <c r="G939" s="177"/>
      <c r="H939" s="177"/>
      <c r="I939" s="177"/>
      <c r="J939" s="177"/>
      <c r="K939" s="177"/>
      <c r="L939" s="177"/>
      <c r="M939" s="177"/>
      <c r="N939" s="177"/>
      <c r="O939" s="177"/>
      <c r="P939" s="177"/>
      <c r="Q939" s="177"/>
      <c r="R939" s="177"/>
      <c r="S939" s="177"/>
      <c r="T939" s="177"/>
      <c r="U939" s="177"/>
      <c r="V939" s="177"/>
      <c r="W939" s="177"/>
      <c r="X939" s="177"/>
      <c r="Y939" s="177"/>
      <c r="Z939" s="177"/>
    </row>
    <row r="940" spans="1:26" ht="10.5" customHeight="1" x14ac:dyDescent="0.2">
      <c r="A940" s="177"/>
      <c r="B940" s="177"/>
      <c r="C940" s="177"/>
      <c r="D940" s="177"/>
      <c r="E940" s="177"/>
      <c r="F940" s="177"/>
      <c r="G940" s="177"/>
      <c r="H940" s="177"/>
      <c r="I940" s="177"/>
      <c r="J940" s="177"/>
      <c r="K940" s="177"/>
      <c r="L940" s="177"/>
      <c r="M940" s="177"/>
      <c r="N940" s="177"/>
      <c r="O940" s="177"/>
      <c r="P940" s="177"/>
      <c r="Q940" s="177"/>
      <c r="R940" s="177"/>
      <c r="S940" s="177"/>
      <c r="T940" s="177"/>
      <c r="U940" s="177"/>
      <c r="V940" s="177"/>
      <c r="W940" s="177"/>
      <c r="X940" s="177"/>
      <c r="Y940" s="177"/>
      <c r="Z940" s="177"/>
    </row>
    <row r="941" spans="1:26" ht="10.5" customHeight="1" x14ac:dyDescent="0.2">
      <c r="A941" s="177"/>
      <c r="B941" s="177"/>
      <c r="C941" s="177"/>
      <c r="D941" s="177"/>
      <c r="E941" s="177"/>
      <c r="F941" s="177"/>
      <c r="G941" s="177"/>
      <c r="H941" s="177"/>
      <c r="I941" s="177"/>
      <c r="J941" s="177"/>
      <c r="K941" s="177"/>
      <c r="L941" s="177"/>
      <c r="M941" s="177"/>
      <c r="N941" s="177"/>
      <c r="O941" s="177"/>
      <c r="P941" s="177"/>
      <c r="Q941" s="177"/>
      <c r="R941" s="177"/>
      <c r="S941" s="177"/>
      <c r="T941" s="177"/>
      <c r="U941" s="177"/>
      <c r="V941" s="177"/>
      <c r="W941" s="177"/>
      <c r="X941" s="177"/>
      <c r="Y941" s="177"/>
      <c r="Z941" s="177"/>
    </row>
    <row r="942" spans="1:26" ht="10.5" customHeight="1" x14ac:dyDescent="0.2">
      <c r="A942" s="177"/>
      <c r="B942" s="177"/>
      <c r="C942" s="177"/>
      <c r="D942" s="177"/>
      <c r="E942" s="177"/>
      <c r="F942" s="177"/>
      <c r="G942" s="177"/>
      <c r="H942" s="177"/>
      <c r="I942" s="177"/>
      <c r="J942" s="177"/>
      <c r="K942" s="177"/>
      <c r="L942" s="177"/>
      <c r="M942" s="177"/>
      <c r="N942" s="177"/>
      <c r="O942" s="177"/>
      <c r="P942" s="177"/>
      <c r="Q942" s="177"/>
      <c r="R942" s="177"/>
      <c r="S942" s="177"/>
      <c r="T942" s="177"/>
      <c r="U942" s="177"/>
      <c r="V942" s="177"/>
      <c r="W942" s="177"/>
      <c r="X942" s="177"/>
      <c r="Y942" s="177"/>
      <c r="Z942" s="177"/>
    </row>
    <row r="943" spans="1:26" ht="10.5" customHeight="1" x14ac:dyDescent="0.2">
      <c r="A943" s="177"/>
      <c r="B943" s="177"/>
      <c r="C943" s="177"/>
      <c r="D943" s="177"/>
      <c r="E943" s="177"/>
      <c r="F943" s="177"/>
      <c r="G943" s="177"/>
      <c r="H943" s="177"/>
      <c r="I943" s="177"/>
      <c r="J943" s="177"/>
      <c r="K943" s="177"/>
      <c r="L943" s="177"/>
      <c r="M943" s="177"/>
      <c r="N943" s="177"/>
      <c r="O943" s="177"/>
      <c r="P943" s="177"/>
      <c r="Q943" s="177"/>
      <c r="R943" s="177"/>
      <c r="S943" s="177"/>
      <c r="T943" s="177"/>
      <c r="U943" s="177"/>
      <c r="V943" s="177"/>
      <c r="W943" s="177"/>
      <c r="X943" s="177"/>
      <c r="Y943" s="177"/>
      <c r="Z943" s="177"/>
    </row>
    <row r="944" spans="1:26" ht="10.5" customHeight="1" x14ac:dyDescent="0.2">
      <c r="A944" s="177"/>
      <c r="B944" s="177"/>
      <c r="C944" s="177"/>
      <c r="D944" s="177"/>
      <c r="E944" s="177"/>
      <c r="F944" s="177"/>
      <c r="G944" s="177"/>
      <c r="H944" s="177"/>
      <c r="I944" s="177"/>
      <c r="J944" s="177"/>
      <c r="K944" s="177"/>
      <c r="L944" s="177"/>
      <c r="M944" s="177"/>
      <c r="N944" s="177"/>
      <c r="O944" s="177"/>
      <c r="P944" s="177"/>
      <c r="Q944" s="177"/>
      <c r="R944" s="177"/>
      <c r="S944" s="177"/>
      <c r="T944" s="177"/>
      <c r="U944" s="177"/>
      <c r="V944" s="177"/>
      <c r="W944" s="177"/>
      <c r="X944" s="177"/>
      <c r="Y944" s="177"/>
      <c r="Z944" s="177"/>
    </row>
    <row r="945" spans="1:26" ht="10.5" customHeight="1" x14ac:dyDescent="0.2">
      <c r="A945" s="177"/>
      <c r="B945" s="177"/>
      <c r="C945" s="177"/>
      <c r="D945" s="177"/>
      <c r="E945" s="177"/>
      <c r="F945" s="177"/>
      <c r="G945" s="177"/>
      <c r="H945" s="177"/>
      <c r="I945" s="177"/>
      <c r="J945" s="177"/>
      <c r="K945" s="177"/>
      <c r="L945" s="177"/>
      <c r="M945" s="177"/>
      <c r="N945" s="177"/>
      <c r="O945" s="177"/>
      <c r="P945" s="177"/>
      <c r="Q945" s="177"/>
      <c r="R945" s="177"/>
      <c r="S945" s="177"/>
      <c r="T945" s="177"/>
      <c r="U945" s="177"/>
      <c r="V945" s="177"/>
      <c r="W945" s="177"/>
      <c r="X945" s="177"/>
      <c r="Y945" s="177"/>
      <c r="Z945" s="177"/>
    </row>
    <row r="946" spans="1:26" ht="10.5" customHeight="1" x14ac:dyDescent="0.2">
      <c r="A946" s="177"/>
      <c r="B946" s="177"/>
      <c r="C946" s="177"/>
      <c r="D946" s="177"/>
      <c r="E946" s="177"/>
      <c r="F946" s="177"/>
      <c r="G946" s="177"/>
      <c r="H946" s="177"/>
      <c r="I946" s="177"/>
      <c r="J946" s="177"/>
      <c r="K946" s="177"/>
      <c r="L946" s="177"/>
      <c r="M946" s="177"/>
      <c r="N946" s="177"/>
      <c r="O946" s="177"/>
      <c r="P946" s="177"/>
      <c r="Q946" s="177"/>
      <c r="R946" s="177"/>
      <c r="S946" s="177"/>
      <c r="T946" s="177"/>
      <c r="U946" s="177"/>
      <c r="V946" s="177"/>
      <c r="W946" s="177"/>
      <c r="X946" s="177"/>
      <c r="Y946" s="177"/>
      <c r="Z946" s="177"/>
    </row>
    <row r="947" spans="1:26" ht="10.5" customHeight="1" x14ac:dyDescent="0.2">
      <c r="A947" s="177"/>
      <c r="B947" s="177"/>
      <c r="C947" s="177"/>
      <c r="D947" s="177"/>
      <c r="E947" s="177"/>
      <c r="F947" s="177"/>
      <c r="G947" s="177"/>
      <c r="H947" s="177"/>
      <c r="I947" s="177"/>
      <c r="J947" s="177"/>
      <c r="K947" s="177"/>
      <c r="L947" s="177"/>
      <c r="M947" s="177"/>
      <c r="N947" s="177"/>
      <c r="O947" s="177"/>
      <c r="P947" s="177"/>
      <c r="Q947" s="177"/>
      <c r="R947" s="177"/>
      <c r="S947" s="177"/>
      <c r="T947" s="177"/>
      <c r="U947" s="177"/>
      <c r="V947" s="177"/>
      <c r="W947" s="177"/>
      <c r="X947" s="177"/>
      <c r="Y947" s="177"/>
      <c r="Z947" s="177"/>
    </row>
    <row r="948" spans="1:26" ht="10.5" customHeight="1" x14ac:dyDescent="0.2">
      <c r="A948" s="177"/>
      <c r="B948" s="177"/>
      <c r="C948" s="177"/>
      <c r="D948" s="177"/>
      <c r="E948" s="177"/>
      <c r="F948" s="177"/>
      <c r="G948" s="177"/>
      <c r="H948" s="177"/>
      <c r="I948" s="177"/>
      <c r="J948" s="177"/>
      <c r="K948" s="177"/>
      <c r="L948" s="177"/>
      <c r="M948" s="177"/>
      <c r="N948" s="177"/>
      <c r="O948" s="177"/>
      <c r="P948" s="177"/>
      <c r="Q948" s="177"/>
      <c r="R948" s="177"/>
      <c r="S948" s="177"/>
      <c r="T948" s="177"/>
      <c r="U948" s="177"/>
      <c r="V948" s="177"/>
      <c r="W948" s="177"/>
      <c r="X948" s="177"/>
      <c r="Y948" s="177"/>
      <c r="Z948" s="177"/>
    </row>
    <row r="949" spans="1:26" ht="10.5" customHeight="1" x14ac:dyDescent="0.2">
      <c r="A949" s="177"/>
      <c r="B949" s="177"/>
      <c r="C949" s="177"/>
      <c r="D949" s="177"/>
      <c r="E949" s="177"/>
      <c r="F949" s="177"/>
      <c r="G949" s="177"/>
      <c r="H949" s="177"/>
      <c r="I949" s="177"/>
      <c r="J949" s="177"/>
      <c r="K949" s="177"/>
      <c r="L949" s="177"/>
      <c r="M949" s="177"/>
      <c r="N949" s="177"/>
      <c r="O949" s="177"/>
      <c r="P949" s="177"/>
      <c r="Q949" s="177"/>
      <c r="R949" s="177"/>
      <c r="S949" s="177"/>
      <c r="T949" s="177"/>
      <c r="U949" s="177"/>
      <c r="V949" s="177"/>
      <c r="W949" s="177"/>
      <c r="X949" s="177"/>
      <c r="Y949" s="177"/>
      <c r="Z949" s="177"/>
    </row>
    <row r="950" spans="1:26" ht="10.5" customHeight="1" x14ac:dyDescent="0.2">
      <c r="A950" s="177"/>
      <c r="B950" s="177"/>
      <c r="C950" s="177"/>
      <c r="D950" s="177"/>
      <c r="E950" s="177"/>
      <c r="F950" s="177"/>
      <c r="G950" s="177"/>
      <c r="H950" s="177"/>
      <c r="I950" s="177"/>
      <c r="J950" s="177"/>
      <c r="K950" s="177"/>
      <c r="L950" s="177"/>
      <c r="M950" s="177"/>
      <c r="N950" s="177"/>
      <c r="O950" s="177"/>
      <c r="P950" s="177"/>
      <c r="Q950" s="177"/>
      <c r="R950" s="177"/>
      <c r="S950" s="177"/>
      <c r="T950" s="177"/>
      <c r="U950" s="177"/>
      <c r="V950" s="177"/>
      <c r="W950" s="177"/>
      <c r="X950" s="177"/>
      <c r="Y950" s="177"/>
      <c r="Z950" s="177"/>
    </row>
    <row r="951" spans="1:26" ht="10.5" customHeight="1" x14ac:dyDescent="0.2">
      <c r="A951" s="177"/>
      <c r="B951" s="177"/>
      <c r="C951" s="177"/>
      <c r="D951" s="177"/>
      <c r="E951" s="177"/>
      <c r="F951" s="177"/>
      <c r="G951" s="177"/>
      <c r="H951" s="177"/>
      <c r="I951" s="177"/>
      <c r="J951" s="177"/>
      <c r="K951" s="177"/>
      <c r="L951" s="177"/>
      <c r="M951" s="177"/>
      <c r="N951" s="177"/>
      <c r="O951" s="177"/>
      <c r="P951" s="177"/>
      <c r="Q951" s="177"/>
      <c r="R951" s="177"/>
      <c r="S951" s="177"/>
      <c r="T951" s="177"/>
      <c r="U951" s="177"/>
      <c r="V951" s="177"/>
      <c r="W951" s="177"/>
      <c r="X951" s="177"/>
      <c r="Y951" s="177"/>
      <c r="Z951" s="177"/>
    </row>
    <row r="952" spans="1:26" ht="10.5" customHeight="1" x14ac:dyDescent="0.2">
      <c r="A952" s="177"/>
      <c r="B952" s="177"/>
      <c r="C952" s="177"/>
      <c r="D952" s="177"/>
      <c r="E952" s="177"/>
      <c r="F952" s="177"/>
      <c r="G952" s="177"/>
      <c r="H952" s="177"/>
      <c r="I952" s="177"/>
      <c r="J952" s="177"/>
      <c r="K952" s="177"/>
      <c r="L952" s="177"/>
      <c r="M952" s="177"/>
      <c r="N952" s="177"/>
      <c r="O952" s="177"/>
      <c r="P952" s="177"/>
      <c r="Q952" s="177"/>
      <c r="R952" s="177"/>
      <c r="S952" s="177"/>
      <c r="T952" s="177"/>
      <c r="U952" s="177"/>
      <c r="V952" s="177"/>
      <c r="W952" s="177"/>
      <c r="X952" s="177"/>
      <c r="Y952" s="177"/>
      <c r="Z952" s="177"/>
    </row>
    <row r="953" spans="1:26" ht="10.5" customHeight="1" x14ac:dyDescent="0.2">
      <c r="A953" s="177"/>
      <c r="B953" s="177"/>
      <c r="C953" s="177"/>
      <c r="D953" s="177"/>
      <c r="E953" s="177"/>
      <c r="F953" s="177"/>
      <c r="G953" s="177"/>
      <c r="H953" s="177"/>
      <c r="I953" s="177"/>
      <c r="J953" s="177"/>
      <c r="K953" s="177"/>
      <c r="L953" s="177"/>
      <c r="M953" s="177"/>
      <c r="N953" s="177"/>
      <c r="O953" s="177"/>
      <c r="P953" s="177"/>
      <c r="Q953" s="177"/>
      <c r="R953" s="177"/>
      <c r="S953" s="177"/>
      <c r="T953" s="177"/>
      <c r="U953" s="177"/>
      <c r="V953" s="177"/>
      <c r="W953" s="177"/>
      <c r="X953" s="177"/>
      <c r="Y953" s="177"/>
      <c r="Z953" s="177"/>
    </row>
    <row r="954" spans="1:26" ht="10.5" customHeight="1" x14ac:dyDescent="0.2">
      <c r="A954" s="177"/>
      <c r="B954" s="177"/>
      <c r="C954" s="177"/>
      <c r="D954" s="177"/>
      <c r="E954" s="177"/>
      <c r="F954" s="177"/>
      <c r="G954" s="177"/>
      <c r="H954" s="177"/>
      <c r="I954" s="177"/>
      <c r="J954" s="177"/>
      <c r="K954" s="177"/>
      <c r="L954" s="177"/>
      <c r="M954" s="177"/>
      <c r="N954" s="177"/>
      <c r="O954" s="177"/>
      <c r="P954" s="177"/>
      <c r="Q954" s="177"/>
      <c r="R954" s="177"/>
      <c r="S954" s="177"/>
      <c r="T954" s="177"/>
      <c r="U954" s="177"/>
      <c r="V954" s="177"/>
      <c r="W954" s="177"/>
      <c r="X954" s="177"/>
      <c r="Y954" s="177"/>
      <c r="Z954" s="177"/>
    </row>
    <row r="955" spans="1:26" ht="10.5" customHeight="1" x14ac:dyDescent="0.2">
      <c r="A955" s="177"/>
      <c r="B955" s="177"/>
      <c r="C955" s="177"/>
      <c r="D955" s="177"/>
      <c r="E955" s="177"/>
      <c r="F955" s="177"/>
      <c r="G955" s="177"/>
      <c r="H955" s="177"/>
      <c r="I955" s="177"/>
      <c r="J955" s="177"/>
      <c r="K955" s="177"/>
      <c r="L955" s="177"/>
      <c r="M955" s="177"/>
      <c r="N955" s="177"/>
      <c r="O955" s="177"/>
      <c r="P955" s="177"/>
      <c r="Q955" s="177"/>
      <c r="R955" s="177"/>
      <c r="S955" s="177"/>
      <c r="T955" s="177"/>
      <c r="U955" s="177"/>
      <c r="V955" s="177"/>
      <c r="W955" s="177"/>
      <c r="X955" s="177"/>
      <c r="Y955" s="177"/>
      <c r="Z955" s="177"/>
    </row>
    <row r="956" spans="1:26" ht="10.5" customHeight="1" x14ac:dyDescent="0.2">
      <c r="A956" s="177"/>
      <c r="B956" s="177"/>
      <c r="C956" s="177"/>
      <c r="D956" s="177"/>
      <c r="E956" s="177"/>
      <c r="F956" s="177"/>
      <c r="G956" s="177"/>
      <c r="H956" s="177"/>
      <c r="I956" s="177"/>
      <c r="J956" s="177"/>
      <c r="K956" s="177"/>
      <c r="L956" s="177"/>
      <c r="M956" s="177"/>
      <c r="N956" s="177"/>
      <c r="O956" s="177"/>
      <c r="P956" s="177"/>
      <c r="Q956" s="177"/>
      <c r="R956" s="177"/>
      <c r="S956" s="177"/>
      <c r="T956" s="177"/>
      <c r="U956" s="177"/>
      <c r="V956" s="177"/>
      <c r="W956" s="177"/>
      <c r="X956" s="177"/>
      <c r="Y956" s="177"/>
      <c r="Z956" s="177"/>
    </row>
    <row r="957" spans="1:26" ht="10.5" customHeight="1" x14ac:dyDescent="0.2">
      <c r="A957" s="177"/>
      <c r="B957" s="177"/>
      <c r="C957" s="177"/>
      <c r="D957" s="177"/>
      <c r="E957" s="177"/>
      <c r="F957" s="177"/>
      <c r="G957" s="177"/>
      <c r="H957" s="177"/>
      <c r="I957" s="177"/>
      <c r="J957" s="177"/>
      <c r="K957" s="177"/>
      <c r="L957" s="177"/>
      <c r="M957" s="177"/>
      <c r="N957" s="177"/>
      <c r="O957" s="177"/>
      <c r="P957" s="177"/>
      <c r="Q957" s="177"/>
      <c r="R957" s="177"/>
      <c r="S957" s="177"/>
      <c r="T957" s="177"/>
      <c r="U957" s="177"/>
      <c r="V957" s="177"/>
      <c r="W957" s="177"/>
      <c r="X957" s="177"/>
      <c r="Y957" s="177"/>
      <c r="Z957" s="177"/>
    </row>
    <row r="958" spans="1:26" ht="10.5" customHeight="1" x14ac:dyDescent="0.2">
      <c r="A958" s="177"/>
      <c r="B958" s="177"/>
      <c r="C958" s="177"/>
      <c r="D958" s="177"/>
      <c r="E958" s="177"/>
      <c r="F958" s="177"/>
      <c r="G958" s="177"/>
      <c r="H958" s="177"/>
      <c r="I958" s="177"/>
      <c r="J958" s="177"/>
      <c r="K958" s="177"/>
      <c r="L958" s="177"/>
      <c r="M958" s="177"/>
      <c r="N958" s="177"/>
      <c r="O958" s="177"/>
      <c r="P958" s="177"/>
      <c r="Q958" s="177"/>
      <c r="R958" s="177"/>
      <c r="S958" s="177"/>
      <c r="T958" s="177"/>
      <c r="U958" s="177"/>
      <c r="V958" s="177"/>
      <c r="W958" s="177"/>
      <c r="X958" s="177"/>
      <c r="Y958" s="177"/>
      <c r="Z958" s="177"/>
    </row>
    <row r="959" spans="1:26" ht="10.5" customHeight="1" x14ac:dyDescent="0.2">
      <c r="A959" s="177"/>
      <c r="B959" s="177"/>
      <c r="C959" s="177"/>
      <c r="D959" s="177"/>
      <c r="E959" s="177"/>
      <c r="F959" s="177"/>
      <c r="G959" s="177"/>
      <c r="H959" s="177"/>
      <c r="I959" s="177"/>
      <c r="J959" s="177"/>
      <c r="K959" s="177"/>
      <c r="L959" s="177"/>
      <c r="M959" s="177"/>
      <c r="N959" s="177"/>
      <c r="O959" s="177"/>
      <c r="P959" s="177"/>
      <c r="Q959" s="177"/>
      <c r="R959" s="177"/>
      <c r="S959" s="177"/>
      <c r="T959" s="177"/>
      <c r="U959" s="177"/>
      <c r="V959" s="177"/>
      <c r="W959" s="177"/>
      <c r="X959" s="177"/>
      <c r="Y959" s="177"/>
      <c r="Z959" s="177"/>
    </row>
    <row r="960" spans="1:26" ht="10.5" customHeight="1" x14ac:dyDescent="0.2">
      <c r="A960" s="177"/>
      <c r="B960" s="177"/>
      <c r="C960" s="177"/>
      <c r="D960" s="177"/>
      <c r="E960" s="177"/>
      <c r="F960" s="177"/>
      <c r="G960" s="177"/>
      <c r="H960" s="177"/>
      <c r="I960" s="177"/>
      <c r="J960" s="177"/>
      <c r="K960" s="177"/>
      <c r="L960" s="177"/>
      <c r="M960" s="177"/>
      <c r="N960" s="177"/>
      <c r="O960" s="177"/>
      <c r="P960" s="177"/>
      <c r="Q960" s="177"/>
      <c r="R960" s="177"/>
      <c r="S960" s="177"/>
      <c r="T960" s="177"/>
      <c r="U960" s="177"/>
      <c r="V960" s="177"/>
      <c r="W960" s="177"/>
      <c r="X960" s="177"/>
      <c r="Y960" s="177"/>
      <c r="Z960" s="177"/>
    </row>
    <row r="961" spans="1:26" ht="10.5" customHeight="1" x14ac:dyDescent="0.2">
      <c r="A961" s="177"/>
      <c r="B961" s="177"/>
      <c r="C961" s="177"/>
      <c r="D961" s="177"/>
      <c r="E961" s="177"/>
      <c r="F961" s="177"/>
      <c r="G961" s="177"/>
      <c r="H961" s="177"/>
      <c r="I961" s="177"/>
      <c r="J961" s="177"/>
      <c r="K961" s="177"/>
      <c r="L961" s="177"/>
      <c r="M961" s="177"/>
      <c r="N961" s="177"/>
      <c r="O961" s="177"/>
      <c r="P961" s="177"/>
      <c r="Q961" s="177"/>
      <c r="R961" s="177"/>
      <c r="S961" s="177"/>
      <c r="T961" s="177"/>
      <c r="U961" s="177"/>
      <c r="V961" s="177"/>
      <c r="W961" s="177"/>
      <c r="X961" s="177"/>
      <c r="Y961" s="177"/>
      <c r="Z961" s="177"/>
    </row>
    <row r="962" spans="1:26" ht="10.5" customHeight="1" x14ac:dyDescent="0.2">
      <c r="A962" s="177"/>
      <c r="B962" s="177"/>
      <c r="C962" s="177"/>
      <c r="D962" s="177"/>
      <c r="E962" s="177"/>
      <c r="F962" s="177"/>
      <c r="G962" s="177"/>
      <c r="H962" s="177"/>
      <c r="I962" s="177"/>
      <c r="J962" s="177"/>
      <c r="K962" s="177"/>
      <c r="L962" s="177"/>
      <c r="M962" s="177"/>
      <c r="N962" s="177"/>
      <c r="O962" s="177"/>
      <c r="P962" s="177"/>
      <c r="Q962" s="177"/>
      <c r="R962" s="177"/>
      <c r="S962" s="177"/>
      <c r="T962" s="177"/>
      <c r="U962" s="177"/>
      <c r="V962" s="177"/>
      <c r="W962" s="177"/>
      <c r="X962" s="177"/>
      <c r="Y962" s="177"/>
      <c r="Z962" s="177"/>
    </row>
    <row r="963" spans="1:26" ht="10.5" customHeight="1" x14ac:dyDescent="0.2">
      <c r="A963" s="177"/>
      <c r="B963" s="177"/>
      <c r="C963" s="177"/>
      <c r="D963" s="177"/>
      <c r="E963" s="177"/>
      <c r="F963" s="177"/>
      <c r="G963" s="177"/>
      <c r="H963" s="177"/>
      <c r="I963" s="177"/>
      <c r="J963" s="177"/>
      <c r="K963" s="177"/>
      <c r="L963" s="177"/>
      <c r="M963" s="177"/>
      <c r="N963" s="177"/>
      <c r="O963" s="177"/>
      <c r="P963" s="177"/>
      <c r="Q963" s="177"/>
      <c r="R963" s="177"/>
      <c r="S963" s="177"/>
      <c r="T963" s="177"/>
      <c r="U963" s="177"/>
      <c r="V963" s="177"/>
      <c r="W963" s="177"/>
      <c r="X963" s="177"/>
      <c r="Y963" s="177"/>
      <c r="Z963" s="177"/>
    </row>
    <row r="964" spans="1:26" ht="10.5" customHeight="1" x14ac:dyDescent="0.2">
      <c r="A964" s="177"/>
      <c r="B964" s="177"/>
      <c r="C964" s="177"/>
      <c r="D964" s="177"/>
      <c r="E964" s="177"/>
      <c r="F964" s="177"/>
      <c r="G964" s="177"/>
      <c r="H964" s="177"/>
      <c r="I964" s="177"/>
      <c r="J964" s="177"/>
      <c r="K964" s="177"/>
      <c r="L964" s="177"/>
      <c r="M964" s="177"/>
      <c r="N964" s="177"/>
      <c r="O964" s="177"/>
      <c r="P964" s="177"/>
      <c r="Q964" s="177"/>
      <c r="R964" s="177"/>
      <c r="S964" s="177"/>
      <c r="T964" s="177"/>
      <c r="U964" s="177"/>
      <c r="V964" s="177"/>
      <c r="W964" s="177"/>
      <c r="X964" s="177"/>
      <c r="Y964" s="177"/>
      <c r="Z964" s="177"/>
    </row>
    <row r="965" spans="1:26" ht="10.5" customHeight="1" x14ac:dyDescent="0.2">
      <c r="A965" s="177"/>
      <c r="B965" s="177"/>
      <c r="C965" s="177"/>
      <c r="D965" s="177"/>
      <c r="E965" s="177"/>
      <c r="F965" s="177"/>
      <c r="G965" s="177"/>
      <c r="H965" s="177"/>
      <c r="I965" s="177"/>
      <c r="J965" s="177"/>
      <c r="K965" s="177"/>
      <c r="L965" s="177"/>
      <c r="M965" s="177"/>
      <c r="N965" s="177"/>
      <c r="O965" s="177"/>
      <c r="P965" s="177"/>
      <c r="Q965" s="177"/>
      <c r="R965" s="177"/>
      <c r="S965" s="177"/>
      <c r="T965" s="177"/>
      <c r="U965" s="177"/>
      <c r="V965" s="177"/>
      <c r="W965" s="177"/>
      <c r="X965" s="177"/>
      <c r="Y965" s="177"/>
      <c r="Z965" s="177"/>
    </row>
    <row r="966" spans="1:26" ht="10.5" customHeight="1" x14ac:dyDescent="0.2">
      <c r="A966" s="177"/>
      <c r="B966" s="177"/>
      <c r="C966" s="177"/>
      <c r="D966" s="177"/>
      <c r="E966" s="177"/>
      <c r="F966" s="177"/>
      <c r="G966" s="177"/>
      <c r="H966" s="177"/>
      <c r="I966" s="177"/>
      <c r="J966" s="177"/>
      <c r="K966" s="177"/>
      <c r="L966" s="177"/>
      <c r="M966" s="177"/>
      <c r="N966" s="177"/>
      <c r="O966" s="177"/>
      <c r="P966" s="177"/>
      <c r="Q966" s="177"/>
      <c r="R966" s="177"/>
      <c r="S966" s="177"/>
      <c r="T966" s="177"/>
      <c r="U966" s="177"/>
      <c r="V966" s="177"/>
      <c r="W966" s="177"/>
      <c r="X966" s="177"/>
      <c r="Y966" s="177"/>
      <c r="Z966" s="177"/>
    </row>
    <row r="967" spans="1:26" ht="10.5" customHeight="1" x14ac:dyDescent="0.2">
      <c r="A967" s="177"/>
      <c r="B967" s="177"/>
      <c r="C967" s="177"/>
      <c r="D967" s="177"/>
      <c r="E967" s="177"/>
      <c r="F967" s="177"/>
      <c r="G967" s="177"/>
      <c r="H967" s="177"/>
      <c r="I967" s="177"/>
      <c r="J967" s="177"/>
      <c r="K967" s="177"/>
      <c r="L967" s="177"/>
      <c r="M967" s="177"/>
      <c r="N967" s="177"/>
      <c r="O967" s="177"/>
      <c r="P967" s="177"/>
      <c r="Q967" s="177"/>
      <c r="R967" s="177"/>
      <c r="S967" s="177"/>
      <c r="T967" s="177"/>
      <c r="U967" s="177"/>
      <c r="V967" s="177"/>
      <c r="W967" s="177"/>
      <c r="X967" s="177"/>
      <c r="Y967" s="177"/>
      <c r="Z967" s="177"/>
    </row>
    <row r="968" spans="1:26" ht="10.5" customHeight="1" x14ac:dyDescent="0.2">
      <c r="A968" s="177"/>
      <c r="B968" s="177"/>
      <c r="C968" s="177"/>
      <c r="D968" s="177"/>
      <c r="E968" s="177"/>
      <c r="F968" s="177"/>
      <c r="G968" s="177"/>
      <c r="H968" s="177"/>
      <c r="I968" s="177"/>
      <c r="J968" s="177"/>
      <c r="K968" s="177"/>
      <c r="L968" s="177"/>
      <c r="M968" s="177"/>
      <c r="N968" s="177"/>
      <c r="O968" s="177"/>
      <c r="P968" s="177"/>
      <c r="Q968" s="177"/>
      <c r="R968" s="177"/>
      <c r="S968" s="177"/>
      <c r="T968" s="177"/>
      <c r="U968" s="177"/>
      <c r="V968" s="177"/>
      <c r="W968" s="177"/>
      <c r="X968" s="177"/>
      <c r="Y968" s="177"/>
      <c r="Z968" s="177"/>
    </row>
    <row r="969" spans="1:26" ht="10.5" customHeight="1" x14ac:dyDescent="0.2">
      <c r="A969" s="177"/>
      <c r="B969" s="177"/>
      <c r="C969" s="177"/>
      <c r="D969" s="177"/>
      <c r="E969" s="177"/>
      <c r="F969" s="177"/>
      <c r="G969" s="177"/>
      <c r="H969" s="177"/>
      <c r="I969" s="177"/>
      <c r="J969" s="177"/>
      <c r="K969" s="177"/>
      <c r="L969" s="177"/>
      <c r="M969" s="177"/>
      <c r="N969" s="177"/>
      <c r="O969" s="177"/>
      <c r="P969" s="177"/>
      <c r="Q969" s="177"/>
      <c r="R969" s="177"/>
      <c r="S969" s="177"/>
      <c r="T969" s="177"/>
      <c r="U969" s="177"/>
      <c r="V969" s="177"/>
      <c r="W969" s="177"/>
      <c r="X969" s="177"/>
      <c r="Y969" s="177"/>
      <c r="Z969" s="177"/>
    </row>
    <row r="970" spans="1:26" ht="10.5" customHeight="1" x14ac:dyDescent="0.2">
      <c r="A970" s="177"/>
      <c r="B970" s="177"/>
      <c r="C970" s="177"/>
      <c r="D970" s="177"/>
      <c r="E970" s="177"/>
      <c r="F970" s="177"/>
      <c r="G970" s="177"/>
      <c r="H970" s="177"/>
      <c r="I970" s="177"/>
      <c r="J970" s="177"/>
      <c r="K970" s="177"/>
      <c r="L970" s="177"/>
      <c r="M970" s="177"/>
      <c r="N970" s="177"/>
      <c r="O970" s="177"/>
      <c r="P970" s="177"/>
      <c r="Q970" s="177"/>
      <c r="R970" s="177"/>
      <c r="S970" s="177"/>
      <c r="T970" s="177"/>
      <c r="U970" s="177"/>
      <c r="V970" s="177"/>
      <c r="W970" s="177"/>
      <c r="X970" s="177"/>
      <c r="Y970" s="177"/>
      <c r="Z970" s="177"/>
    </row>
    <row r="971" spans="1:26" ht="10.5" customHeight="1" x14ac:dyDescent="0.2">
      <c r="A971" s="177"/>
      <c r="B971" s="177"/>
      <c r="C971" s="177"/>
      <c r="D971" s="177"/>
      <c r="E971" s="177"/>
      <c r="F971" s="177"/>
      <c r="G971" s="177"/>
      <c r="H971" s="177"/>
      <c r="I971" s="177"/>
      <c r="J971" s="177"/>
      <c r="K971" s="177"/>
      <c r="L971" s="177"/>
      <c r="M971" s="177"/>
      <c r="N971" s="177"/>
      <c r="O971" s="177"/>
      <c r="P971" s="177"/>
      <c r="Q971" s="177"/>
      <c r="R971" s="177"/>
      <c r="S971" s="177"/>
      <c r="T971" s="177"/>
      <c r="U971" s="177"/>
      <c r="V971" s="177"/>
      <c r="W971" s="177"/>
      <c r="X971" s="177"/>
      <c r="Y971" s="177"/>
      <c r="Z971" s="177"/>
    </row>
    <row r="972" spans="1:26" ht="10.5" customHeight="1" x14ac:dyDescent="0.2">
      <c r="A972" s="177"/>
      <c r="B972" s="177"/>
      <c r="C972" s="177"/>
      <c r="D972" s="177"/>
      <c r="E972" s="177"/>
      <c r="F972" s="177"/>
      <c r="G972" s="177"/>
      <c r="H972" s="177"/>
      <c r="I972" s="177"/>
      <c r="J972" s="177"/>
      <c r="K972" s="177"/>
      <c r="L972" s="177"/>
      <c r="M972" s="177"/>
      <c r="N972" s="177"/>
      <c r="O972" s="177"/>
      <c r="P972" s="177"/>
      <c r="Q972" s="177"/>
      <c r="R972" s="177"/>
      <c r="S972" s="177"/>
      <c r="T972" s="177"/>
      <c r="U972" s="177"/>
      <c r="V972" s="177"/>
      <c r="W972" s="177"/>
      <c r="X972" s="177"/>
      <c r="Y972" s="177"/>
      <c r="Z972" s="177"/>
    </row>
    <row r="973" spans="1:26" ht="10.5" customHeight="1" x14ac:dyDescent="0.2">
      <c r="A973" s="177"/>
      <c r="B973" s="177"/>
      <c r="C973" s="177"/>
      <c r="D973" s="177"/>
      <c r="E973" s="177"/>
      <c r="F973" s="177"/>
      <c r="G973" s="177"/>
      <c r="H973" s="177"/>
      <c r="I973" s="177"/>
      <c r="J973" s="177"/>
      <c r="K973" s="177"/>
      <c r="L973" s="177"/>
      <c r="M973" s="177"/>
      <c r="N973" s="177"/>
      <c r="O973" s="177"/>
      <c r="P973" s="177"/>
      <c r="Q973" s="177"/>
      <c r="R973" s="177"/>
      <c r="S973" s="177"/>
      <c r="T973" s="177"/>
      <c r="U973" s="177"/>
      <c r="V973" s="177"/>
      <c r="W973" s="177"/>
      <c r="X973" s="177"/>
      <c r="Y973" s="177"/>
      <c r="Z973" s="177"/>
    </row>
    <row r="974" spans="1:26" ht="10.5" customHeight="1" x14ac:dyDescent="0.2">
      <c r="A974" s="177"/>
      <c r="B974" s="177"/>
      <c r="C974" s="177"/>
      <c r="D974" s="177"/>
      <c r="E974" s="177"/>
      <c r="F974" s="177"/>
      <c r="G974" s="177"/>
      <c r="H974" s="177"/>
      <c r="I974" s="177"/>
      <c r="J974" s="177"/>
      <c r="K974" s="177"/>
      <c r="L974" s="177"/>
      <c r="M974" s="177"/>
      <c r="N974" s="177"/>
      <c r="O974" s="177"/>
      <c r="P974" s="177"/>
      <c r="Q974" s="177"/>
      <c r="R974" s="177"/>
      <c r="S974" s="177"/>
      <c r="T974" s="177"/>
      <c r="U974" s="177"/>
      <c r="V974" s="177"/>
      <c r="W974" s="177"/>
      <c r="X974" s="177"/>
      <c r="Y974" s="177"/>
      <c r="Z974" s="177"/>
    </row>
    <row r="975" spans="1:26" ht="10.5" customHeight="1" x14ac:dyDescent="0.2">
      <c r="A975" s="177"/>
      <c r="B975" s="177"/>
      <c r="C975" s="177"/>
      <c r="D975" s="177"/>
      <c r="E975" s="177"/>
      <c r="F975" s="177"/>
      <c r="G975" s="177"/>
      <c r="H975" s="177"/>
      <c r="I975" s="177"/>
      <c r="J975" s="177"/>
      <c r="K975" s="177"/>
      <c r="L975" s="177"/>
      <c r="M975" s="177"/>
      <c r="N975" s="177"/>
      <c r="O975" s="177"/>
      <c r="P975" s="177"/>
      <c r="Q975" s="177"/>
      <c r="R975" s="177"/>
      <c r="S975" s="177"/>
      <c r="T975" s="177"/>
      <c r="U975" s="177"/>
      <c r="V975" s="177"/>
      <c r="W975" s="177"/>
      <c r="X975" s="177"/>
      <c r="Y975" s="177"/>
      <c r="Z975" s="177"/>
    </row>
    <row r="976" spans="1:26" ht="10.5" customHeight="1" x14ac:dyDescent="0.2">
      <c r="A976" s="177"/>
      <c r="B976" s="177"/>
      <c r="C976" s="177"/>
      <c r="D976" s="177"/>
      <c r="E976" s="177"/>
      <c r="F976" s="177"/>
      <c r="G976" s="177"/>
      <c r="H976" s="177"/>
      <c r="I976" s="177"/>
      <c r="J976" s="177"/>
      <c r="K976" s="177"/>
      <c r="L976" s="177"/>
      <c r="M976" s="177"/>
      <c r="N976" s="177"/>
      <c r="O976" s="177"/>
      <c r="P976" s="177"/>
      <c r="Q976" s="177"/>
      <c r="R976" s="177"/>
      <c r="S976" s="177"/>
      <c r="T976" s="177"/>
      <c r="U976" s="177"/>
      <c r="V976" s="177"/>
      <c r="W976" s="177"/>
      <c r="X976" s="177"/>
      <c r="Y976" s="177"/>
      <c r="Z976" s="177"/>
    </row>
    <row r="977" spans="1:26" ht="10.5" customHeight="1" x14ac:dyDescent="0.2">
      <c r="A977" s="177"/>
      <c r="B977" s="177"/>
      <c r="C977" s="177"/>
      <c r="D977" s="177"/>
      <c r="E977" s="177"/>
      <c r="F977" s="177"/>
      <c r="G977" s="177"/>
      <c r="H977" s="177"/>
      <c r="I977" s="177"/>
      <c r="J977" s="177"/>
      <c r="K977" s="177"/>
      <c r="L977" s="177"/>
      <c r="M977" s="177"/>
      <c r="N977" s="177"/>
      <c r="O977" s="177"/>
      <c r="P977" s="177"/>
      <c r="Q977" s="177"/>
      <c r="R977" s="177"/>
      <c r="S977" s="177"/>
      <c r="T977" s="177"/>
      <c r="U977" s="177"/>
      <c r="V977" s="177"/>
      <c r="W977" s="177"/>
      <c r="X977" s="177"/>
      <c r="Y977" s="177"/>
      <c r="Z977" s="177"/>
    </row>
    <row r="978" spans="1:26" ht="10.5" customHeight="1" x14ac:dyDescent="0.2">
      <c r="A978" s="177"/>
      <c r="B978" s="177"/>
      <c r="C978" s="177"/>
      <c r="D978" s="177"/>
      <c r="E978" s="177"/>
      <c r="F978" s="177"/>
      <c r="G978" s="177"/>
      <c r="H978" s="177"/>
      <c r="I978" s="177"/>
      <c r="J978" s="177"/>
      <c r="K978" s="177"/>
      <c r="L978" s="177"/>
      <c r="M978" s="177"/>
      <c r="N978" s="177"/>
      <c r="O978" s="177"/>
      <c r="P978" s="177"/>
      <c r="Q978" s="177"/>
      <c r="R978" s="177"/>
      <c r="S978" s="177"/>
      <c r="T978" s="177"/>
      <c r="U978" s="177"/>
      <c r="V978" s="177"/>
      <c r="W978" s="177"/>
      <c r="X978" s="177"/>
      <c r="Y978" s="177"/>
      <c r="Z978" s="177"/>
    </row>
    <row r="979" spans="1:26" ht="10.5" customHeight="1" x14ac:dyDescent="0.2">
      <c r="A979" s="177"/>
      <c r="B979" s="177"/>
      <c r="C979" s="177"/>
      <c r="D979" s="177"/>
      <c r="E979" s="177"/>
      <c r="F979" s="177"/>
      <c r="G979" s="177"/>
      <c r="H979" s="177"/>
      <c r="I979" s="177"/>
      <c r="J979" s="177"/>
      <c r="K979" s="177"/>
      <c r="L979" s="177"/>
      <c r="M979" s="177"/>
      <c r="N979" s="177"/>
      <c r="O979" s="177"/>
      <c r="P979" s="177"/>
      <c r="Q979" s="177"/>
      <c r="R979" s="177"/>
      <c r="S979" s="177"/>
      <c r="T979" s="177"/>
      <c r="U979" s="177"/>
      <c r="V979" s="177"/>
      <c r="W979" s="177"/>
      <c r="X979" s="177"/>
      <c r="Y979" s="177"/>
      <c r="Z979" s="177"/>
    </row>
    <row r="980" spans="1:26" ht="10.5" customHeight="1" x14ac:dyDescent="0.2">
      <c r="A980" s="177"/>
      <c r="B980" s="177"/>
      <c r="C980" s="177"/>
      <c r="D980" s="177"/>
      <c r="E980" s="177"/>
      <c r="F980" s="177"/>
      <c r="G980" s="177"/>
      <c r="H980" s="177"/>
      <c r="I980" s="177"/>
      <c r="J980" s="177"/>
      <c r="K980" s="177"/>
      <c r="L980" s="177"/>
      <c r="M980" s="177"/>
      <c r="N980" s="177"/>
      <c r="O980" s="177"/>
      <c r="P980" s="177"/>
      <c r="Q980" s="177"/>
      <c r="R980" s="177"/>
      <c r="S980" s="177"/>
      <c r="T980" s="177"/>
      <c r="U980" s="177"/>
      <c r="V980" s="177"/>
      <c r="W980" s="177"/>
      <c r="X980" s="177"/>
      <c r="Y980" s="177"/>
      <c r="Z980" s="177"/>
    </row>
    <row r="981" spans="1:26" ht="10.5" customHeight="1" x14ac:dyDescent="0.2">
      <c r="A981" s="177"/>
      <c r="B981" s="177"/>
      <c r="C981" s="177"/>
      <c r="D981" s="177"/>
      <c r="E981" s="177"/>
      <c r="F981" s="177"/>
      <c r="G981" s="177"/>
      <c r="H981" s="177"/>
      <c r="I981" s="177"/>
      <c r="J981" s="177"/>
      <c r="K981" s="177"/>
      <c r="L981" s="177"/>
      <c r="M981" s="177"/>
      <c r="N981" s="177"/>
      <c r="O981" s="177"/>
      <c r="P981" s="177"/>
      <c r="Q981" s="177"/>
      <c r="R981" s="177"/>
      <c r="S981" s="177"/>
      <c r="T981" s="177"/>
      <c r="U981" s="177"/>
      <c r="V981" s="177"/>
      <c r="W981" s="177"/>
      <c r="X981" s="177"/>
      <c r="Y981" s="177"/>
      <c r="Z981" s="177"/>
    </row>
    <row r="982" spans="1:26" ht="10.5" customHeight="1" x14ac:dyDescent="0.2">
      <c r="A982" s="177"/>
      <c r="B982" s="177"/>
      <c r="C982" s="177"/>
      <c r="D982" s="177"/>
      <c r="E982" s="177"/>
      <c r="F982" s="177"/>
      <c r="G982" s="177"/>
      <c r="H982" s="177"/>
      <c r="I982" s="177"/>
      <c r="J982" s="177"/>
      <c r="K982" s="177"/>
      <c r="L982" s="177"/>
      <c r="M982" s="177"/>
      <c r="N982" s="177"/>
      <c r="O982" s="177"/>
      <c r="P982" s="177"/>
      <c r="Q982" s="177"/>
      <c r="R982" s="177"/>
      <c r="S982" s="177"/>
      <c r="T982" s="177"/>
      <c r="U982" s="177"/>
      <c r="V982" s="177"/>
      <c r="W982" s="177"/>
      <c r="X982" s="177"/>
      <c r="Y982" s="177"/>
      <c r="Z982" s="177"/>
    </row>
    <row r="983" spans="1:26" ht="10.5" customHeight="1" x14ac:dyDescent="0.2">
      <c r="A983" s="177"/>
      <c r="B983" s="177"/>
      <c r="C983" s="177"/>
      <c r="D983" s="177"/>
      <c r="E983" s="177"/>
      <c r="F983" s="177"/>
      <c r="G983" s="177"/>
      <c r="H983" s="177"/>
      <c r="I983" s="177"/>
      <c r="J983" s="177"/>
      <c r="K983" s="177"/>
      <c r="L983" s="177"/>
      <c r="M983" s="177"/>
      <c r="N983" s="177"/>
      <c r="O983" s="177"/>
      <c r="P983" s="177"/>
      <c r="Q983" s="177"/>
      <c r="R983" s="177"/>
      <c r="S983" s="177"/>
      <c r="T983" s="177"/>
      <c r="U983" s="177"/>
      <c r="V983" s="177"/>
      <c r="W983" s="177"/>
      <c r="X983" s="177"/>
      <c r="Y983" s="177"/>
      <c r="Z983" s="177"/>
    </row>
    <row r="984" spans="1:26" ht="10.5" customHeight="1" x14ac:dyDescent="0.2">
      <c r="A984" s="177"/>
      <c r="B984" s="177"/>
      <c r="C984" s="177"/>
      <c r="D984" s="177"/>
      <c r="E984" s="177"/>
      <c r="F984" s="177"/>
      <c r="G984" s="177"/>
      <c r="H984" s="177"/>
      <c r="I984" s="177"/>
      <c r="J984" s="177"/>
      <c r="K984" s="177"/>
      <c r="L984" s="177"/>
      <c r="M984" s="177"/>
      <c r="N984" s="177"/>
      <c r="O984" s="177"/>
      <c r="P984" s="177"/>
      <c r="Q984" s="177"/>
      <c r="R984" s="177"/>
      <c r="S984" s="177"/>
      <c r="T984" s="177"/>
      <c r="U984" s="177"/>
      <c r="V984" s="177"/>
      <c r="W984" s="177"/>
      <c r="X984" s="177"/>
      <c r="Y984" s="177"/>
      <c r="Z984" s="177"/>
    </row>
    <row r="985" spans="1:26" ht="10.5" customHeight="1" x14ac:dyDescent="0.2">
      <c r="A985" s="177"/>
      <c r="B985" s="177"/>
      <c r="C985" s="177"/>
      <c r="D985" s="177"/>
      <c r="E985" s="177"/>
      <c r="F985" s="177"/>
      <c r="G985" s="177"/>
      <c r="H985" s="177"/>
      <c r="I985" s="177"/>
      <c r="J985" s="177"/>
      <c r="K985" s="177"/>
      <c r="L985" s="177"/>
      <c r="M985" s="177"/>
      <c r="N985" s="177"/>
      <c r="O985" s="177"/>
      <c r="P985" s="177"/>
      <c r="Q985" s="177"/>
      <c r="R985" s="177"/>
      <c r="S985" s="177"/>
      <c r="T985" s="177"/>
      <c r="U985" s="177"/>
      <c r="V985" s="177"/>
      <c r="W985" s="177"/>
      <c r="X985" s="177"/>
      <c r="Y985" s="177"/>
      <c r="Z985" s="177"/>
    </row>
    <row r="986" spans="1:26" ht="10.5" customHeight="1" x14ac:dyDescent="0.2">
      <c r="A986" s="177"/>
      <c r="B986" s="177"/>
      <c r="C986" s="177"/>
      <c r="D986" s="177"/>
      <c r="E986" s="177"/>
      <c r="F986" s="177"/>
      <c r="G986" s="177"/>
      <c r="H986" s="177"/>
      <c r="I986" s="177"/>
      <c r="J986" s="177"/>
      <c r="K986" s="177"/>
      <c r="L986" s="177"/>
      <c r="M986" s="177"/>
      <c r="N986" s="177"/>
      <c r="O986" s="177"/>
      <c r="P986" s="177"/>
      <c r="Q986" s="177"/>
      <c r="R986" s="177"/>
      <c r="S986" s="177"/>
      <c r="T986" s="177"/>
      <c r="U986" s="177"/>
      <c r="V986" s="177"/>
      <c r="W986" s="177"/>
      <c r="X986" s="177"/>
      <c r="Y986" s="177"/>
      <c r="Z986" s="177"/>
    </row>
    <row r="987" spans="1:26" ht="10.5" customHeight="1" x14ac:dyDescent="0.2">
      <c r="A987" s="177"/>
      <c r="B987" s="177"/>
      <c r="C987" s="177"/>
      <c r="D987" s="177"/>
      <c r="E987" s="177"/>
      <c r="F987" s="177"/>
      <c r="G987" s="177"/>
      <c r="H987" s="177"/>
      <c r="I987" s="177"/>
      <c r="J987" s="177"/>
      <c r="K987" s="177"/>
      <c r="L987" s="177"/>
      <c r="M987" s="177"/>
      <c r="N987" s="177"/>
      <c r="O987" s="177"/>
      <c r="P987" s="177"/>
      <c r="Q987" s="177"/>
      <c r="R987" s="177"/>
      <c r="S987" s="177"/>
      <c r="T987" s="177"/>
      <c r="U987" s="177"/>
      <c r="V987" s="177"/>
      <c r="W987" s="177"/>
      <c r="X987" s="177"/>
      <c r="Y987" s="177"/>
      <c r="Z987" s="177"/>
    </row>
    <row r="988" spans="1:26" ht="10.5" customHeight="1" x14ac:dyDescent="0.2">
      <c r="A988" s="177"/>
      <c r="B988" s="177"/>
      <c r="C988" s="177"/>
      <c r="D988" s="177"/>
      <c r="E988" s="177"/>
      <c r="F988" s="177"/>
      <c r="G988" s="177"/>
      <c r="H988" s="177"/>
      <c r="I988" s="177"/>
      <c r="J988" s="177"/>
      <c r="K988" s="177"/>
      <c r="L988" s="177"/>
      <c r="M988" s="177"/>
      <c r="N988" s="177"/>
      <c r="O988" s="177"/>
      <c r="P988" s="177"/>
      <c r="Q988" s="177"/>
      <c r="R988" s="177"/>
      <c r="S988" s="177"/>
      <c r="T988" s="177"/>
      <c r="U988" s="177"/>
      <c r="V988" s="177"/>
      <c r="W988" s="177"/>
      <c r="X988" s="177"/>
      <c r="Y988" s="177"/>
      <c r="Z988" s="177"/>
    </row>
    <row r="989" spans="1:26" ht="10.5" customHeight="1" x14ac:dyDescent="0.2">
      <c r="A989" s="177"/>
      <c r="B989" s="177"/>
      <c r="C989" s="177"/>
      <c r="D989" s="177"/>
      <c r="E989" s="177"/>
      <c r="F989" s="177"/>
      <c r="G989" s="177"/>
      <c r="H989" s="177"/>
      <c r="I989" s="177"/>
      <c r="J989" s="177"/>
      <c r="K989" s="177"/>
      <c r="L989" s="177"/>
      <c r="M989" s="177"/>
      <c r="N989" s="177"/>
      <c r="O989" s="177"/>
      <c r="P989" s="177"/>
      <c r="Q989" s="177"/>
      <c r="R989" s="177"/>
      <c r="S989" s="177"/>
      <c r="T989" s="177"/>
      <c r="U989" s="177"/>
      <c r="V989" s="177"/>
      <c r="W989" s="177"/>
      <c r="X989" s="177"/>
      <c r="Y989" s="177"/>
      <c r="Z989" s="177"/>
    </row>
    <row r="990" spans="1:26" ht="10.5" customHeight="1" x14ac:dyDescent="0.2">
      <c r="A990" s="177"/>
      <c r="B990" s="177"/>
      <c r="C990" s="177"/>
      <c r="D990" s="177"/>
      <c r="E990" s="177"/>
      <c r="F990" s="177"/>
      <c r="G990" s="177"/>
      <c r="H990" s="177"/>
      <c r="I990" s="177"/>
      <c r="J990" s="177"/>
      <c r="K990" s="177"/>
      <c r="L990" s="177"/>
      <c r="M990" s="177"/>
      <c r="N990" s="177"/>
      <c r="O990" s="177"/>
      <c r="P990" s="177"/>
      <c r="Q990" s="177"/>
      <c r="R990" s="177"/>
      <c r="S990" s="177"/>
      <c r="T990" s="177"/>
      <c r="U990" s="177"/>
      <c r="V990" s="177"/>
      <c r="W990" s="177"/>
      <c r="X990" s="177"/>
      <c r="Y990" s="177"/>
      <c r="Z990" s="177"/>
    </row>
    <row r="991" spans="1:26" ht="10.5" customHeight="1" x14ac:dyDescent="0.2">
      <c r="A991" s="177"/>
      <c r="B991" s="177"/>
      <c r="C991" s="177"/>
      <c r="D991" s="177"/>
      <c r="E991" s="177"/>
      <c r="F991" s="177"/>
      <c r="G991" s="177"/>
      <c r="H991" s="177"/>
      <c r="I991" s="177"/>
      <c r="J991" s="177"/>
      <c r="K991" s="177"/>
      <c r="L991" s="177"/>
      <c r="M991" s="177"/>
      <c r="N991" s="177"/>
      <c r="O991" s="177"/>
      <c r="P991" s="177"/>
      <c r="Q991" s="177"/>
      <c r="R991" s="177"/>
      <c r="S991" s="177"/>
      <c r="T991" s="177"/>
      <c r="U991" s="177"/>
      <c r="V991" s="177"/>
      <c r="W991" s="177"/>
      <c r="X991" s="177"/>
      <c r="Y991" s="177"/>
      <c r="Z991" s="177"/>
    </row>
    <row r="992" spans="1:26" ht="10.5" customHeight="1" x14ac:dyDescent="0.2">
      <c r="A992" s="177"/>
      <c r="B992" s="177"/>
      <c r="C992" s="177"/>
      <c r="D992" s="177"/>
      <c r="E992" s="177"/>
      <c r="F992" s="177"/>
      <c r="G992" s="177"/>
      <c r="H992" s="177"/>
      <c r="I992" s="177"/>
      <c r="J992" s="177"/>
      <c r="K992" s="177"/>
      <c r="L992" s="177"/>
      <c r="M992" s="177"/>
      <c r="N992" s="177"/>
      <c r="O992" s="177"/>
      <c r="P992" s="177"/>
      <c r="Q992" s="177"/>
      <c r="R992" s="177"/>
      <c r="S992" s="177"/>
      <c r="T992" s="177"/>
      <c r="U992" s="177"/>
      <c r="V992" s="177"/>
      <c r="W992" s="177"/>
      <c r="X992" s="177"/>
      <c r="Y992" s="177"/>
      <c r="Z992" s="177"/>
    </row>
    <row r="993" spans="1:26" ht="10.5" customHeight="1" x14ac:dyDescent="0.2">
      <c r="A993" s="177"/>
      <c r="B993" s="177"/>
      <c r="C993" s="177"/>
      <c r="D993" s="177"/>
      <c r="E993" s="177"/>
      <c r="F993" s="177"/>
      <c r="G993" s="177"/>
      <c r="H993" s="177"/>
      <c r="I993" s="177"/>
      <c r="J993" s="177"/>
      <c r="K993" s="177"/>
      <c r="L993" s="177"/>
      <c r="M993" s="177"/>
      <c r="N993" s="177"/>
      <c r="O993" s="177"/>
      <c r="P993" s="177"/>
      <c r="Q993" s="177"/>
      <c r="R993" s="177"/>
      <c r="S993" s="177"/>
      <c r="T993" s="177"/>
      <c r="U993" s="177"/>
      <c r="V993" s="177"/>
      <c r="W993" s="177"/>
      <c r="X993" s="177"/>
      <c r="Y993" s="177"/>
      <c r="Z993" s="177"/>
    </row>
    <row r="994" spans="1:26" ht="10.5" customHeight="1" x14ac:dyDescent="0.2">
      <c r="A994" s="177"/>
      <c r="B994" s="177"/>
      <c r="C994" s="177"/>
      <c r="D994" s="177"/>
      <c r="E994" s="177"/>
      <c r="F994" s="177"/>
      <c r="G994" s="177"/>
      <c r="H994" s="177"/>
      <c r="I994" s="177"/>
      <c r="J994" s="177"/>
      <c r="K994" s="177"/>
      <c r="L994" s="177"/>
      <c r="M994" s="177"/>
      <c r="N994" s="177"/>
      <c r="O994" s="177"/>
      <c r="P994" s="177"/>
      <c r="Q994" s="177"/>
      <c r="R994" s="177"/>
      <c r="S994" s="177"/>
      <c r="T994" s="177"/>
      <c r="U994" s="177"/>
      <c r="V994" s="177"/>
      <c r="W994" s="177"/>
      <c r="X994" s="177"/>
      <c r="Y994" s="177"/>
      <c r="Z994" s="177"/>
    </row>
    <row r="995" spans="1:26" ht="10.5" customHeight="1" x14ac:dyDescent="0.2">
      <c r="A995" s="177"/>
      <c r="B995" s="177"/>
      <c r="C995" s="177"/>
      <c r="D995" s="177"/>
      <c r="E995" s="177"/>
      <c r="F995" s="177"/>
      <c r="G995" s="177"/>
      <c r="H995" s="177"/>
      <c r="I995" s="177"/>
      <c r="J995" s="177"/>
      <c r="K995" s="177"/>
      <c r="L995" s="177"/>
      <c r="M995" s="177"/>
      <c r="N995" s="177"/>
      <c r="O995" s="177"/>
      <c r="P995" s="177"/>
      <c r="Q995" s="177"/>
      <c r="R995" s="177"/>
      <c r="S995" s="177"/>
      <c r="T995" s="177"/>
      <c r="U995" s="177"/>
      <c r="V995" s="177"/>
      <c r="W995" s="177"/>
      <c r="X995" s="177"/>
      <c r="Y995" s="177"/>
      <c r="Z995" s="177"/>
    </row>
    <row r="996" spans="1:26" ht="10.5" customHeight="1" x14ac:dyDescent="0.2">
      <c r="A996" s="177"/>
      <c r="B996" s="177"/>
      <c r="C996" s="177"/>
      <c r="D996" s="177"/>
      <c r="E996" s="177"/>
      <c r="F996" s="177"/>
      <c r="G996" s="177"/>
      <c r="H996" s="177"/>
      <c r="I996" s="177"/>
      <c r="J996" s="177"/>
      <c r="K996" s="177"/>
      <c r="L996" s="177"/>
      <c r="M996" s="177"/>
      <c r="N996" s="177"/>
      <c r="O996" s="177"/>
      <c r="P996" s="177"/>
      <c r="Q996" s="177"/>
      <c r="R996" s="177"/>
      <c r="S996" s="177"/>
      <c r="T996" s="177"/>
      <c r="U996" s="177"/>
      <c r="V996" s="177"/>
      <c r="W996" s="177"/>
      <c r="X996" s="177"/>
      <c r="Y996" s="177"/>
      <c r="Z996" s="177"/>
    </row>
    <row r="997" spans="1:26" ht="10.5" customHeight="1" x14ac:dyDescent="0.2">
      <c r="A997" s="177"/>
      <c r="B997" s="177"/>
      <c r="C997" s="177"/>
      <c r="D997" s="177"/>
      <c r="E997" s="177"/>
      <c r="F997" s="177"/>
      <c r="G997" s="177"/>
      <c r="H997" s="177"/>
      <c r="I997" s="177"/>
      <c r="J997" s="177"/>
      <c r="K997" s="177"/>
      <c r="L997" s="177"/>
      <c r="M997" s="177"/>
      <c r="N997" s="177"/>
      <c r="O997" s="177"/>
      <c r="P997" s="177"/>
      <c r="Q997" s="177"/>
      <c r="R997" s="177"/>
      <c r="S997" s="177"/>
      <c r="T997" s="177"/>
      <c r="U997" s="177"/>
      <c r="V997" s="177"/>
      <c r="W997" s="177"/>
      <c r="X997" s="177"/>
      <c r="Y997" s="177"/>
      <c r="Z997" s="177"/>
    </row>
    <row r="998" spans="1:26" ht="10.5" customHeight="1" x14ac:dyDescent="0.2">
      <c r="A998" s="177"/>
      <c r="B998" s="177"/>
      <c r="C998" s="177"/>
      <c r="D998" s="177"/>
      <c r="E998" s="177"/>
      <c r="F998" s="177"/>
      <c r="G998" s="177"/>
      <c r="H998" s="177"/>
      <c r="I998" s="177"/>
      <c r="J998" s="177"/>
      <c r="K998" s="177"/>
      <c r="L998" s="177"/>
      <c r="M998" s="177"/>
      <c r="N998" s="177"/>
      <c r="O998" s="177"/>
      <c r="P998" s="177"/>
      <c r="Q998" s="177"/>
      <c r="R998" s="177"/>
      <c r="S998" s="177"/>
      <c r="T998" s="177"/>
      <c r="U998" s="177"/>
      <c r="V998" s="177"/>
      <c r="W998" s="177"/>
      <c r="X998" s="177"/>
      <c r="Y998" s="177"/>
      <c r="Z998" s="177"/>
    </row>
    <row r="999" spans="1:26" ht="10.5" customHeight="1" x14ac:dyDescent="0.2">
      <c r="A999" s="177"/>
      <c r="B999" s="177"/>
      <c r="C999" s="177"/>
      <c r="D999" s="177"/>
      <c r="E999" s="177"/>
      <c r="F999" s="177"/>
      <c r="G999" s="177"/>
      <c r="H999" s="177"/>
      <c r="I999" s="177"/>
      <c r="J999" s="177"/>
      <c r="K999" s="177"/>
      <c r="L999" s="177"/>
      <c r="M999" s="177"/>
      <c r="N999" s="177"/>
      <c r="O999" s="177"/>
      <c r="P999" s="177"/>
      <c r="Q999" s="177"/>
      <c r="R999" s="177"/>
      <c r="S999" s="177"/>
      <c r="T999" s="177"/>
      <c r="U999" s="177"/>
      <c r="V999" s="177"/>
      <c r="W999" s="177"/>
      <c r="X999" s="177"/>
      <c r="Y999" s="177"/>
      <c r="Z999" s="177"/>
    </row>
    <row r="1000" spans="1:26" ht="10.5" customHeight="1" x14ac:dyDescent="0.2">
      <c r="A1000" s="177"/>
      <c r="B1000" s="177"/>
      <c r="C1000" s="177"/>
      <c r="D1000" s="177"/>
      <c r="E1000" s="177"/>
      <c r="F1000" s="177"/>
      <c r="G1000" s="177"/>
      <c r="H1000" s="177"/>
      <c r="I1000" s="177"/>
      <c r="J1000" s="177"/>
      <c r="K1000" s="177"/>
      <c r="L1000" s="177"/>
      <c r="M1000" s="177"/>
      <c r="N1000" s="177"/>
      <c r="O1000" s="177"/>
      <c r="P1000" s="177"/>
      <c r="Q1000" s="177"/>
      <c r="R1000" s="177"/>
      <c r="S1000" s="177"/>
      <c r="T1000" s="177"/>
      <c r="U1000" s="177"/>
      <c r="V1000" s="177"/>
      <c r="W1000" s="177"/>
      <c r="X1000" s="177"/>
      <c r="Y1000" s="177"/>
      <c r="Z1000" s="177"/>
    </row>
    <row r="1001" spans="1:26" ht="10.5" customHeight="1" x14ac:dyDescent="0.2">
      <c r="A1001" s="177"/>
      <c r="B1001" s="177"/>
      <c r="C1001" s="177"/>
      <c r="D1001" s="177"/>
      <c r="E1001" s="177"/>
      <c r="F1001" s="177"/>
      <c r="G1001" s="177"/>
      <c r="H1001" s="177"/>
      <c r="I1001" s="177"/>
      <c r="J1001" s="177"/>
      <c r="K1001" s="177"/>
      <c r="L1001" s="177"/>
      <c r="M1001" s="177"/>
      <c r="N1001" s="177"/>
      <c r="O1001" s="177"/>
      <c r="P1001" s="177"/>
      <c r="Q1001" s="177"/>
      <c r="R1001" s="177"/>
      <c r="S1001" s="177"/>
      <c r="T1001" s="177"/>
      <c r="U1001" s="177"/>
      <c r="V1001" s="177"/>
      <c r="W1001" s="177"/>
      <c r="X1001" s="177"/>
      <c r="Y1001" s="177"/>
      <c r="Z1001" s="177"/>
    </row>
    <row r="1002" spans="1:26" ht="10.5" customHeight="1" x14ac:dyDescent="0.2">
      <c r="A1002" s="177"/>
      <c r="B1002" s="177"/>
      <c r="C1002" s="177"/>
      <c r="D1002" s="177"/>
      <c r="E1002" s="177"/>
      <c r="F1002" s="177"/>
      <c r="G1002" s="177"/>
      <c r="H1002" s="177"/>
      <c r="I1002" s="177"/>
      <c r="J1002" s="177"/>
      <c r="K1002" s="177"/>
      <c r="L1002" s="177"/>
      <c r="M1002" s="177"/>
      <c r="N1002" s="177"/>
      <c r="O1002" s="177"/>
      <c r="P1002" s="177"/>
      <c r="Q1002" s="177"/>
      <c r="R1002" s="177"/>
      <c r="S1002" s="177"/>
      <c r="T1002" s="177"/>
      <c r="U1002" s="177"/>
      <c r="V1002" s="177"/>
      <c r="W1002" s="177"/>
      <c r="X1002" s="177"/>
      <c r="Y1002" s="177"/>
      <c r="Z1002" s="177"/>
    </row>
    <row r="1003" spans="1:26" ht="10.5" customHeight="1" x14ac:dyDescent="0.2">
      <c r="A1003" s="177"/>
      <c r="B1003" s="177"/>
      <c r="C1003" s="177"/>
      <c r="D1003" s="177"/>
      <c r="E1003" s="177"/>
      <c r="F1003" s="177"/>
      <c r="G1003" s="177"/>
      <c r="H1003" s="177"/>
      <c r="I1003" s="177"/>
      <c r="J1003" s="177"/>
      <c r="K1003" s="177"/>
      <c r="L1003" s="177"/>
      <c r="M1003" s="177"/>
      <c r="N1003" s="177"/>
      <c r="O1003" s="177"/>
      <c r="P1003" s="177"/>
      <c r="Q1003" s="177"/>
      <c r="R1003" s="177"/>
      <c r="S1003" s="177"/>
      <c r="T1003" s="177"/>
      <c r="U1003" s="177"/>
      <c r="V1003" s="177"/>
      <c r="W1003" s="177"/>
      <c r="X1003" s="177"/>
      <c r="Y1003" s="177"/>
      <c r="Z1003" s="177"/>
    </row>
    <row r="1004" spans="1:26" ht="10.5" customHeight="1" x14ac:dyDescent="0.2">
      <c r="A1004" s="177"/>
      <c r="B1004" s="177"/>
      <c r="C1004" s="177"/>
      <c r="D1004" s="177"/>
      <c r="E1004" s="177"/>
      <c r="F1004" s="177"/>
      <c r="G1004" s="177"/>
      <c r="H1004" s="177"/>
      <c r="I1004" s="177"/>
      <c r="J1004" s="177"/>
      <c r="K1004" s="177"/>
      <c r="L1004" s="177"/>
      <c r="M1004" s="177"/>
      <c r="N1004" s="177"/>
      <c r="O1004" s="177"/>
      <c r="P1004" s="177"/>
      <c r="Q1004" s="177"/>
      <c r="R1004" s="177"/>
      <c r="S1004" s="177"/>
      <c r="T1004" s="177"/>
      <c r="U1004" s="177"/>
      <c r="V1004" s="177"/>
      <c r="W1004" s="177"/>
      <c r="X1004" s="177"/>
      <c r="Y1004" s="177"/>
      <c r="Z1004" s="177"/>
    </row>
    <row r="1005" spans="1:26" ht="10.5" customHeight="1" x14ac:dyDescent="0.2">
      <c r="A1005" s="177"/>
      <c r="B1005" s="177"/>
      <c r="C1005" s="177"/>
      <c r="D1005" s="177"/>
      <c r="E1005" s="177"/>
      <c r="F1005" s="177"/>
      <c r="G1005" s="177"/>
      <c r="H1005" s="177"/>
      <c r="I1005" s="177"/>
      <c r="J1005" s="177"/>
      <c r="K1005" s="177"/>
      <c r="L1005" s="177"/>
      <c r="M1005" s="177"/>
      <c r="N1005" s="177"/>
      <c r="O1005" s="177"/>
      <c r="P1005" s="177"/>
      <c r="Q1005" s="177"/>
      <c r="R1005" s="177"/>
      <c r="S1005" s="177"/>
      <c r="T1005" s="177"/>
      <c r="U1005" s="177"/>
      <c r="V1005" s="177"/>
      <c r="W1005" s="177"/>
      <c r="X1005" s="177"/>
      <c r="Y1005" s="177"/>
      <c r="Z1005" s="177"/>
    </row>
    <row r="1006" spans="1:26" ht="10.5" customHeight="1" x14ac:dyDescent="0.2">
      <c r="A1006" s="177"/>
      <c r="B1006" s="177"/>
      <c r="C1006" s="177"/>
      <c r="D1006" s="177"/>
      <c r="E1006" s="177"/>
      <c r="F1006" s="177"/>
      <c r="G1006" s="177"/>
      <c r="H1006" s="177"/>
      <c r="I1006" s="177"/>
      <c r="J1006" s="177"/>
      <c r="K1006" s="177"/>
      <c r="L1006" s="177"/>
      <c r="M1006" s="177"/>
      <c r="N1006" s="177"/>
      <c r="O1006" s="177"/>
      <c r="P1006" s="177"/>
      <c r="Q1006" s="177"/>
      <c r="R1006" s="177"/>
      <c r="S1006" s="177"/>
      <c r="T1006" s="177"/>
      <c r="U1006" s="177"/>
      <c r="V1006" s="177"/>
      <c r="W1006" s="177"/>
      <c r="X1006" s="177"/>
      <c r="Y1006" s="177"/>
      <c r="Z1006" s="177"/>
    </row>
    <row r="1007" spans="1:26" ht="10.5" customHeight="1" x14ac:dyDescent="0.2">
      <c r="A1007" s="177"/>
      <c r="B1007" s="177"/>
      <c r="C1007" s="177"/>
      <c r="D1007" s="177"/>
      <c r="E1007" s="177"/>
      <c r="F1007" s="177"/>
      <c r="G1007" s="177"/>
      <c r="H1007" s="177"/>
      <c r="I1007" s="177"/>
      <c r="J1007" s="177"/>
      <c r="K1007" s="177"/>
      <c r="L1007" s="177"/>
      <c r="M1007" s="177"/>
      <c r="N1007" s="177"/>
      <c r="O1007" s="177"/>
      <c r="P1007" s="177"/>
      <c r="Q1007" s="177"/>
      <c r="R1007" s="177"/>
      <c r="S1007" s="177"/>
      <c r="T1007" s="177"/>
      <c r="U1007" s="177"/>
      <c r="V1007" s="177"/>
      <c r="W1007" s="177"/>
      <c r="X1007" s="177"/>
      <c r="Y1007" s="177"/>
      <c r="Z1007" s="177"/>
    </row>
    <row r="1008" spans="1:26" ht="10.5" customHeight="1" x14ac:dyDescent="0.2">
      <c r="A1008" s="177"/>
      <c r="B1008" s="177"/>
      <c r="C1008" s="177"/>
      <c r="D1008" s="177"/>
      <c r="E1008" s="177"/>
      <c r="F1008" s="177"/>
      <c r="G1008" s="177"/>
      <c r="H1008" s="177"/>
      <c r="I1008" s="177"/>
      <c r="J1008" s="177"/>
      <c r="K1008" s="177"/>
      <c r="L1008" s="177"/>
      <c r="M1008" s="177"/>
      <c r="N1008" s="177"/>
      <c r="O1008" s="177"/>
      <c r="P1008" s="177"/>
      <c r="Q1008" s="177"/>
      <c r="R1008" s="177"/>
      <c r="S1008" s="177"/>
      <c r="T1008" s="177"/>
      <c r="U1008" s="177"/>
      <c r="V1008" s="177"/>
      <c r="W1008" s="177"/>
      <c r="X1008" s="177"/>
      <c r="Y1008" s="177"/>
      <c r="Z1008" s="177"/>
    </row>
  </sheetData>
  <mergeCells count="314">
    <mergeCell ref="AB73:AB74"/>
    <mergeCell ref="AE58:AE61"/>
    <mergeCell ref="AE12:AE15"/>
    <mergeCell ref="AA39:AA40"/>
    <mergeCell ref="AA47:AA51"/>
    <mergeCell ref="Z39:Z40"/>
    <mergeCell ref="R33:S33"/>
    <mergeCell ref="N39:O39"/>
    <mergeCell ref="Q39:Q40"/>
    <mergeCell ref="R39:R40"/>
    <mergeCell ref="S39:S40"/>
    <mergeCell ref="N37:O37"/>
    <mergeCell ref="N38:O38"/>
    <mergeCell ref="N35:O35"/>
    <mergeCell ref="Q33:Q34"/>
    <mergeCell ref="AD58:AD61"/>
    <mergeCell ref="Q56:Q57"/>
    <mergeCell ref="N65:O65"/>
    <mergeCell ref="N66:O66"/>
    <mergeCell ref="N67:O67"/>
    <mergeCell ref="N68:O68"/>
    <mergeCell ref="N70:O70"/>
    <mergeCell ref="N72:O72"/>
    <mergeCell ref="N36:O36"/>
    <mergeCell ref="H35:H36"/>
    <mergeCell ref="F37:F38"/>
    <mergeCell ref="G37:G38"/>
    <mergeCell ref="F35:F36"/>
    <mergeCell ref="G35:G36"/>
    <mergeCell ref="N33:O34"/>
    <mergeCell ref="B4:E4"/>
    <mergeCell ref="N23:O23"/>
    <mergeCell ref="N24:O24"/>
    <mergeCell ref="N25:O25"/>
    <mergeCell ref="N26:O26"/>
    <mergeCell ref="F33:F34"/>
    <mergeCell ref="G33:G34"/>
    <mergeCell ref="I33:I34"/>
    <mergeCell ref="J33:M33"/>
    <mergeCell ref="J35:J36"/>
    <mergeCell ref="L35:L36"/>
    <mergeCell ref="M35:M36"/>
    <mergeCell ref="K35:K36"/>
    <mergeCell ref="I35:I36"/>
    <mergeCell ref="N19:O20"/>
    <mergeCell ref="H33:H34"/>
    <mergeCell ref="I37:I38"/>
    <mergeCell ref="W4:X4"/>
    <mergeCell ref="U3:V3"/>
    <mergeCell ref="AA82:AA83"/>
    <mergeCell ref="Y58:Y61"/>
    <mergeCell ref="Z58:Z61"/>
    <mergeCell ref="AA58:AA61"/>
    <mergeCell ref="AB58:AB61"/>
    <mergeCell ref="U73:U74"/>
    <mergeCell ref="V73:V74"/>
    <mergeCell ref="W73:W74"/>
    <mergeCell ref="X73:X74"/>
    <mergeCell ref="W35:W36"/>
    <mergeCell ref="X58:X61"/>
    <mergeCell ref="Z47:Z51"/>
    <mergeCell ref="Z73:Z74"/>
    <mergeCell ref="X62:X72"/>
    <mergeCell ref="T45:X45"/>
    <mergeCell ref="AA62:AA72"/>
    <mergeCell ref="AA73:AA74"/>
    <mergeCell ref="Y19:AF19"/>
    <mergeCell ref="B17:AF17"/>
    <mergeCell ref="B8:AF8"/>
    <mergeCell ref="Y10:AF10"/>
    <mergeCell ref="B6:AF6"/>
    <mergeCell ref="G19:G20"/>
    <mergeCell ref="H19:H20"/>
    <mergeCell ref="I19:I20"/>
    <mergeCell ref="J19:M19"/>
    <mergeCell ref="K73:K74"/>
    <mergeCell ref="L73:L74"/>
    <mergeCell ref="M73:M74"/>
    <mergeCell ref="N73:O73"/>
    <mergeCell ref="T73:T74"/>
    <mergeCell ref="N74:O74"/>
    <mergeCell ref="G73:G74"/>
    <mergeCell ref="T37:T38"/>
    <mergeCell ref="K62:K72"/>
    <mergeCell ref="L62:L72"/>
    <mergeCell ref="M62:M72"/>
    <mergeCell ref="N62:O62"/>
    <mergeCell ref="T62:T72"/>
    <mergeCell ref="H73:H74"/>
    <mergeCell ref="I73:I74"/>
    <mergeCell ref="J73:J74"/>
    <mergeCell ref="H62:H72"/>
    <mergeCell ref="I62:I72"/>
    <mergeCell ref="J62:J72"/>
    <mergeCell ref="N63:O63"/>
    <mergeCell ref="A73:A74"/>
    <mergeCell ref="B73:B74"/>
    <mergeCell ref="C73:C74"/>
    <mergeCell ref="E73:E74"/>
    <mergeCell ref="A62:A72"/>
    <mergeCell ref="B62:B72"/>
    <mergeCell ref="C62:C72"/>
    <mergeCell ref="E62:E72"/>
    <mergeCell ref="U58:U61"/>
    <mergeCell ref="A58:A61"/>
    <mergeCell ref="B58:B61"/>
    <mergeCell ref="C58:C61"/>
    <mergeCell ref="E58:E61"/>
    <mergeCell ref="F58:F61"/>
    <mergeCell ref="N61:O61"/>
    <mergeCell ref="M58:M61"/>
    <mergeCell ref="N58:O58"/>
    <mergeCell ref="N59:O59"/>
    <mergeCell ref="N60:O60"/>
    <mergeCell ref="D58:D74"/>
    <mergeCell ref="F73:F74"/>
    <mergeCell ref="N64:O64"/>
    <mergeCell ref="F62:F72"/>
    <mergeCell ref="G62:G72"/>
    <mergeCell ref="G58:G61"/>
    <mergeCell ref="H58:H61"/>
    <mergeCell ref="I58:I61"/>
    <mergeCell ref="N69:O69"/>
    <mergeCell ref="W62:W72"/>
    <mergeCell ref="J58:J61"/>
    <mergeCell ref="K58:K61"/>
    <mergeCell ref="L58:L61"/>
    <mergeCell ref="T58:T61"/>
    <mergeCell ref="V62:V72"/>
    <mergeCell ref="U62:U72"/>
    <mergeCell ref="V58:V61"/>
    <mergeCell ref="N71:O71"/>
    <mergeCell ref="A39:A40"/>
    <mergeCell ref="B39:B40"/>
    <mergeCell ref="D39:D40"/>
    <mergeCell ref="F56:F57"/>
    <mergeCell ref="G56:G57"/>
    <mergeCell ref="H56:H57"/>
    <mergeCell ref="I56:I57"/>
    <mergeCell ref="J56:M56"/>
    <mergeCell ref="K37:K38"/>
    <mergeCell ref="L37:L38"/>
    <mergeCell ref="M37:M38"/>
    <mergeCell ref="J37:J38"/>
    <mergeCell ref="K39:K40"/>
    <mergeCell ref="L39:L40"/>
    <mergeCell ref="F47:F51"/>
    <mergeCell ref="G47:G51"/>
    <mergeCell ref="H39:H40"/>
    <mergeCell ref="I39:I40"/>
    <mergeCell ref="J39:J40"/>
    <mergeCell ref="H45:H46"/>
    <mergeCell ref="H47:H51"/>
    <mergeCell ref="I47:I51"/>
    <mergeCell ref="H37:H38"/>
    <mergeCell ref="F45:F46"/>
    <mergeCell ref="G45:G46"/>
    <mergeCell ref="J47:J51"/>
    <mergeCell ref="K47:K51"/>
    <mergeCell ref="L47:L51"/>
    <mergeCell ref="M47:M51"/>
    <mergeCell ref="N50:O50"/>
    <mergeCell ref="N51:O51"/>
    <mergeCell ref="W39:W40"/>
    <mergeCell ref="N40:O40"/>
    <mergeCell ref="N45:O46"/>
    <mergeCell ref="P45:P46"/>
    <mergeCell ref="Q45:Q46"/>
    <mergeCell ref="T39:T40"/>
    <mergeCell ref="U39:U40"/>
    <mergeCell ref="N47:O47"/>
    <mergeCell ref="N48:O48"/>
    <mergeCell ref="N49:O49"/>
    <mergeCell ref="A56:A57"/>
    <mergeCell ref="B56:B57"/>
    <mergeCell ref="C56:C57"/>
    <mergeCell ref="D56:D57"/>
    <mergeCell ref="E56:E57"/>
    <mergeCell ref="A45:A46"/>
    <mergeCell ref="B45:B46"/>
    <mergeCell ref="C45:C46"/>
    <mergeCell ref="D45:D46"/>
    <mergeCell ref="E45:E46"/>
    <mergeCell ref="A47:A51"/>
    <mergeCell ref="B47:B51"/>
    <mergeCell ref="C47:C51"/>
    <mergeCell ref="D47:D51"/>
    <mergeCell ref="E47:E51"/>
    <mergeCell ref="A35:A36"/>
    <mergeCell ref="B35:B36"/>
    <mergeCell ref="C35:C36"/>
    <mergeCell ref="A37:A38"/>
    <mergeCell ref="B37:B38"/>
    <mergeCell ref="C37:C38"/>
    <mergeCell ref="D37:D38"/>
    <mergeCell ref="D35:D36"/>
    <mergeCell ref="E35:E36"/>
    <mergeCell ref="E37:E38"/>
    <mergeCell ref="A10:A11"/>
    <mergeCell ref="B10:B11"/>
    <mergeCell ref="C10:C11"/>
    <mergeCell ref="D10:D11"/>
    <mergeCell ref="E10:E11"/>
    <mergeCell ref="F10:F11"/>
    <mergeCell ref="A33:A34"/>
    <mergeCell ref="B33:B34"/>
    <mergeCell ref="C33:C34"/>
    <mergeCell ref="D33:D34"/>
    <mergeCell ref="E33:E34"/>
    <mergeCell ref="A21:A28"/>
    <mergeCell ref="D21:D28"/>
    <mergeCell ref="C21:C28"/>
    <mergeCell ref="B21:B28"/>
    <mergeCell ref="E12:E15"/>
    <mergeCell ref="A19:A20"/>
    <mergeCell ref="B19:B20"/>
    <mergeCell ref="C19:C20"/>
    <mergeCell ref="D19:D20"/>
    <mergeCell ref="E19:E20"/>
    <mergeCell ref="F19:F20"/>
    <mergeCell ref="A12:A15"/>
    <mergeCell ref="B12:B15"/>
    <mergeCell ref="C12:C15"/>
    <mergeCell ref="D12:D15"/>
    <mergeCell ref="F12:F15"/>
    <mergeCell ref="G12:G15"/>
    <mergeCell ref="N12:O12"/>
    <mergeCell ref="X12:X15"/>
    <mergeCell ref="N13:O13"/>
    <mergeCell ref="N14:O14"/>
    <mergeCell ref="N15:O15"/>
    <mergeCell ref="Q12:Q14"/>
    <mergeCell ref="M12:M15"/>
    <mergeCell ref="L12:L15"/>
    <mergeCell ref="K12:K15"/>
    <mergeCell ref="J12:J15"/>
    <mergeCell ref="I12:I15"/>
    <mergeCell ref="H12:H15"/>
    <mergeCell ref="T12:T15"/>
    <mergeCell ref="N22:O22"/>
    <mergeCell ref="Y35:Y36"/>
    <mergeCell ref="AB47:AB51"/>
    <mergeCell ref="Q10:Q11"/>
    <mergeCell ref="AC63:AC64"/>
    <mergeCell ref="R10:S10"/>
    <mergeCell ref="T10:X10"/>
    <mergeCell ref="J10:M10"/>
    <mergeCell ref="N10:O11"/>
    <mergeCell ref="P10:P11"/>
    <mergeCell ref="R56:S56"/>
    <mergeCell ref="R45:S45"/>
    <mergeCell ref="X39:X40"/>
    <mergeCell ref="W58:W61"/>
    <mergeCell ref="T56:X56"/>
    <mergeCell ref="N56:O57"/>
    <mergeCell ref="P56:P57"/>
    <mergeCell ref="N28:O28"/>
    <mergeCell ref="U37:U38"/>
    <mergeCell ref="V37:V38"/>
    <mergeCell ref="W37:W38"/>
    <mergeCell ref="T35:T36"/>
    <mergeCell ref="U35:U36"/>
    <mergeCell ref="V35:V36"/>
    <mergeCell ref="Y73:Y74"/>
    <mergeCell ref="AC73:AC74"/>
    <mergeCell ref="F2:U2"/>
    <mergeCell ref="AC12:AC15"/>
    <mergeCell ref="G3:K3"/>
    <mergeCell ref="M3:N3"/>
    <mergeCell ref="O3:S3"/>
    <mergeCell ref="G10:G11"/>
    <mergeCell ref="H10:H11"/>
    <mergeCell ref="I10:I11"/>
    <mergeCell ref="U4:V4"/>
    <mergeCell ref="R19:S19"/>
    <mergeCell ref="T19:X19"/>
    <mergeCell ref="Z62:Z72"/>
    <mergeCell ref="N27:O27"/>
    <mergeCell ref="W12:W15"/>
    <mergeCell ref="V12:V15"/>
    <mergeCell ref="U12:U15"/>
    <mergeCell ref="AD12:AD15"/>
    <mergeCell ref="Y37:Y38"/>
    <mergeCell ref="Y39:Y40"/>
    <mergeCell ref="AC47:AC51"/>
    <mergeCell ref="Y47:Y51"/>
    <mergeCell ref="Y12:Y15"/>
    <mergeCell ref="Z12:Z15"/>
    <mergeCell ref="AA12:AA15"/>
    <mergeCell ref="AB12:AB15"/>
    <mergeCell ref="Y62:Y72"/>
    <mergeCell ref="AB62:AB72"/>
    <mergeCell ref="AB39:AB40"/>
    <mergeCell ref="AF12:AF15"/>
    <mergeCell ref="AF58:AF61"/>
    <mergeCell ref="B31:AF31"/>
    <mergeCell ref="Y33:AF33"/>
    <mergeCell ref="B43:AF43"/>
    <mergeCell ref="Y45:AF45"/>
    <mergeCell ref="B54:AF54"/>
    <mergeCell ref="Y56:AF56"/>
    <mergeCell ref="P19:P20"/>
    <mergeCell ref="Q19:Q20"/>
    <mergeCell ref="N21:O21"/>
    <mergeCell ref="M39:M40"/>
    <mergeCell ref="C39:C40"/>
    <mergeCell ref="V39:V40"/>
    <mergeCell ref="E39:E40"/>
    <mergeCell ref="F39:F40"/>
    <mergeCell ref="G39:G40"/>
    <mergeCell ref="I45:I46"/>
    <mergeCell ref="J45:M45"/>
    <mergeCell ref="P33:P34"/>
    <mergeCell ref="T33:X33"/>
  </mergeCells>
  <pageMargins left="0.7" right="0.7" top="0.75" bottom="0.75" header="0.3" footer="0.3"/>
  <pageSetup scale="3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F970"/>
  <sheetViews>
    <sheetView topLeftCell="A117" zoomScale="80" zoomScaleNormal="80" workbookViewId="0">
      <selection activeCell="I141" sqref="I141"/>
    </sheetView>
  </sheetViews>
  <sheetFormatPr baseColWidth="10" defaultColWidth="17.28515625" defaultRowHeight="15" customHeight="1" x14ac:dyDescent="0.2"/>
  <cols>
    <col min="1" max="1" width="18.140625" style="2" customWidth="1"/>
    <col min="2" max="2" width="20" style="2" customWidth="1"/>
    <col min="3" max="3" width="17.28515625" style="2" customWidth="1"/>
    <col min="4" max="4" width="13.5703125" style="2" customWidth="1"/>
    <col min="5" max="5" width="16.140625" style="2" customWidth="1"/>
    <col min="6" max="6" width="24.28515625" style="2" customWidth="1"/>
    <col min="7" max="7" width="16.140625" style="2" customWidth="1"/>
    <col min="8" max="8" width="12.42578125" style="2" customWidth="1"/>
    <col min="9" max="9" width="18.28515625" style="2" customWidth="1"/>
    <col min="10" max="10" width="9" style="2" hidden="1" customWidth="1"/>
    <col min="11" max="11" width="8.85546875" style="2" hidden="1" customWidth="1"/>
    <col min="12" max="12" width="11.140625" style="2" customWidth="1"/>
    <col min="13" max="13" width="11.5703125" style="2" customWidth="1"/>
    <col min="14" max="15" width="15.42578125" style="2" customWidth="1"/>
    <col min="16" max="16" width="15.42578125" style="2" hidden="1" customWidth="1"/>
    <col min="17" max="17" width="19" style="2" hidden="1" customWidth="1"/>
    <col min="18" max="19" width="11.28515625" style="2" customWidth="1"/>
    <col min="20" max="20" width="20.7109375" style="2" hidden="1" customWidth="1"/>
    <col min="21" max="21" width="19.7109375" style="2" hidden="1" customWidth="1"/>
    <col min="22" max="22" width="14.7109375" style="2" hidden="1" customWidth="1"/>
    <col min="23" max="23" width="16.7109375" style="2" hidden="1" customWidth="1"/>
    <col min="24" max="24" width="20.28515625" style="2" hidden="1" customWidth="1"/>
    <col min="25" max="25" width="11.42578125" style="2" hidden="1" customWidth="1"/>
    <col min="26" max="26" width="10.85546875" style="2" hidden="1" customWidth="1"/>
    <col min="27" max="28" width="12.5703125" style="2" customWidth="1"/>
    <col min="29" max="29" width="12.5703125" style="2" hidden="1" customWidth="1"/>
    <col min="30" max="30" width="12.5703125" style="61" hidden="1" customWidth="1"/>
    <col min="31" max="31" width="12.5703125" style="2" hidden="1" customWidth="1"/>
    <col min="32" max="32" width="49" style="485" customWidth="1"/>
    <col min="33" max="16384" width="17.28515625" style="2"/>
  </cols>
  <sheetData>
    <row r="1" spans="1:32" s="65" customFormat="1" ht="36.75" customHeight="1" x14ac:dyDescent="0.2">
      <c r="A1" s="63"/>
      <c r="B1" s="63"/>
      <c r="C1" s="63"/>
      <c r="D1" s="63"/>
      <c r="E1" s="63"/>
      <c r="F1" s="63"/>
      <c r="G1" s="63"/>
      <c r="H1" s="63"/>
      <c r="I1" s="63"/>
      <c r="J1" s="63"/>
      <c r="K1" s="63"/>
      <c r="L1" s="63"/>
      <c r="M1" s="63"/>
      <c r="N1" s="63"/>
      <c r="O1" s="63"/>
      <c r="P1" s="63"/>
      <c r="Q1" s="63"/>
      <c r="R1" s="63"/>
      <c r="S1" s="63"/>
      <c r="T1" s="63"/>
      <c r="U1" s="63"/>
      <c r="V1" s="63"/>
      <c r="W1" s="63"/>
      <c r="X1" s="63"/>
      <c r="Y1" s="64"/>
      <c r="Z1" s="64"/>
      <c r="AD1" s="96"/>
      <c r="AF1" s="484"/>
    </row>
    <row r="2" spans="1:32" ht="28.5" customHeight="1" x14ac:dyDescent="0.2">
      <c r="A2" s="32"/>
      <c r="B2" s="32"/>
      <c r="C2" s="79" t="s">
        <v>635</v>
      </c>
      <c r="D2" s="79"/>
      <c r="E2" s="79"/>
      <c r="F2" s="708" t="s">
        <v>31</v>
      </c>
      <c r="G2" s="708"/>
      <c r="H2" s="708"/>
      <c r="I2" s="708"/>
      <c r="J2" s="708"/>
      <c r="K2" s="708"/>
      <c r="L2" s="708"/>
      <c r="M2" s="708"/>
      <c r="N2" s="708"/>
      <c r="O2" s="708"/>
      <c r="P2" s="708"/>
      <c r="Q2" s="708"/>
      <c r="R2" s="708"/>
      <c r="S2" s="708"/>
      <c r="T2" s="708"/>
      <c r="U2" s="708"/>
      <c r="V2" s="79"/>
      <c r="W2" s="79"/>
      <c r="X2" s="79"/>
      <c r="Y2" s="79"/>
      <c r="Z2" s="79"/>
      <c r="AA2" s="79"/>
      <c r="AB2" s="79"/>
      <c r="AC2" s="79"/>
    </row>
    <row r="3" spans="1:32" ht="37.5" customHeight="1" x14ac:dyDescent="0.2">
      <c r="A3" s="3"/>
      <c r="B3" s="59"/>
      <c r="C3" s="59"/>
      <c r="D3" s="59"/>
      <c r="E3" s="59"/>
      <c r="F3" s="59"/>
      <c r="G3" s="686"/>
      <c r="H3" s="687"/>
      <c r="I3" s="687"/>
      <c r="J3" s="687"/>
      <c r="K3" s="687"/>
      <c r="L3" s="59"/>
      <c r="M3" s="688"/>
      <c r="N3" s="687"/>
      <c r="O3" s="686"/>
      <c r="P3" s="687"/>
      <c r="Q3" s="687"/>
      <c r="R3" s="687"/>
      <c r="S3" s="687"/>
      <c r="T3" s="57"/>
      <c r="U3" s="689" t="s">
        <v>637</v>
      </c>
      <c r="V3" s="689"/>
      <c r="W3" s="81" t="s">
        <v>29</v>
      </c>
      <c r="X3" s="80"/>
      <c r="Z3" s="65"/>
      <c r="AA3" s="65"/>
      <c r="AB3" s="65"/>
      <c r="AC3" s="65"/>
    </row>
    <row r="4" spans="1:32" ht="30" customHeight="1" x14ac:dyDescent="0.2">
      <c r="A4" s="72" t="s">
        <v>0</v>
      </c>
      <c r="B4" s="701"/>
      <c r="C4" s="702"/>
      <c r="D4" s="702"/>
      <c r="E4" s="703"/>
      <c r="F4" s="57"/>
      <c r="G4" s="57"/>
      <c r="H4" s="64"/>
      <c r="I4" s="64"/>
      <c r="J4" s="64"/>
      <c r="K4" s="64"/>
      <c r="L4" s="57"/>
      <c r="N4" s="65"/>
      <c r="O4" s="69"/>
      <c r="P4" s="70"/>
      <c r="Q4" s="70"/>
      <c r="R4" s="70"/>
      <c r="S4" s="70"/>
      <c r="T4" s="70"/>
      <c r="U4" s="704" t="s">
        <v>1</v>
      </c>
      <c r="V4" s="705"/>
      <c r="W4" s="706"/>
      <c r="X4" s="707"/>
      <c r="Y4" s="71" t="s">
        <v>2</v>
      </c>
      <c r="Z4" s="82">
        <v>2017</v>
      </c>
      <c r="AA4" s="83"/>
      <c r="AB4" s="83"/>
      <c r="AC4" s="87" t="s">
        <v>30</v>
      </c>
    </row>
    <row r="5" spans="1:32" ht="15.75" customHeight="1" x14ac:dyDescent="0.2">
      <c r="A5" s="22"/>
      <c r="B5" s="30"/>
      <c r="C5" s="30"/>
      <c r="D5" s="30"/>
      <c r="E5" s="57"/>
      <c r="F5" s="57"/>
      <c r="G5" s="57"/>
      <c r="H5" s="64"/>
      <c r="I5" s="64"/>
      <c r="J5" s="64"/>
      <c r="K5" s="64"/>
      <c r="L5" s="57"/>
      <c r="M5" s="55"/>
      <c r="N5" s="56"/>
      <c r="O5" s="31"/>
      <c r="P5" s="58"/>
      <c r="Q5" s="58"/>
      <c r="R5" s="58"/>
      <c r="S5" s="58"/>
      <c r="T5" s="58"/>
      <c r="U5" s="57"/>
      <c r="V5" s="55"/>
      <c r="W5" s="56"/>
      <c r="X5" s="68"/>
      <c r="Y5" s="67"/>
      <c r="Z5" s="67"/>
      <c r="AB5" s="66"/>
    </row>
    <row r="6" spans="1:32" s="66" customFormat="1" ht="30" customHeight="1" x14ac:dyDescent="0.2">
      <c r="A6" s="74"/>
      <c r="B6" s="75"/>
      <c r="C6" s="75"/>
      <c r="D6" s="75"/>
      <c r="E6" s="73"/>
      <c r="F6" s="73"/>
      <c r="G6" s="73"/>
      <c r="H6" s="64"/>
      <c r="I6" s="64"/>
      <c r="J6" s="64"/>
      <c r="K6" s="64"/>
      <c r="L6" s="73"/>
      <c r="M6" s="76"/>
      <c r="N6" s="77"/>
      <c r="O6" s="78"/>
      <c r="P6" s="64"/>
      <c r="Q6" s="64"/>
      <c r="R6" s="64"/>
      <c r="S6" s="64"/>
      <c r="T6" s="64"/>
      <c r="U6" s="73"/>
      <c r="V6" s="76"/>
      <c r="W6" s="77"/>
      <c r="X6" s="68"/>
      <c r="Y6" s="67"/>
      <c r="Z6" s="67"/>
      <c r="AA6" s="67"/>
      <c r="AD6" s="61"/>
      <c r="AF6" s="486"/>
    </row>
    <row r="7" spans="1:32" ht="50.25" customHeight="1" x14ac:dyDescent="0.2">
      <c r="A7" s="457" t="s">
        <v>32</v>
      </c>
      <c r="B7" s="659" t="s">
        <v>33</v>
      </c>
      <c r="C7" s="660"/>
      <c r="D7" s="660"/>
      <c r="E7" s="660"/>
      <c r="F7" s="660"/>
      <c r="G7" s="660"/>
      <c r="H7" s="660"/>
      <c r="I7" s="660"/>
      <c r="J7" s="660"/>
      <c r="K7" s="660"/>
      <c r="L7" s="660"/>
      <c r="M7" s="660"/>
      <c r="N7" s="660"/>
      <c r="O7" s="660"/>
      <c r="P7" s="660"/>
      <c r="Q7" s="660"/>
      <c r="R7" s="660"/>
      <c r="S7" s="660"/>
      <c r="T7" s="660"/>
      <c r="U7" s="660"/>
      <c r="V7" s="660"/>
      <c r="W7" s="660"/>
      <c r="X7" s="660"/>
      <c r="Y7" s="660"/>
      <c r="Z7" s="660"/>
      <c r="AA7" s="660"/>
      <c r="AB7" s="660"/>
      <c r="AC7" s="660"/>
      <c r="AD7" s="660"/>
      <c r="AE7" s="660"/>
      <c r="AF7" s="660"/>
    </row>
    <row r="8" spans="1:32" s="24" customFormat="1" ht="14.25" customHeight="1" x14ac:dyDescent="0.2">
      <c r="A8" s="33"/>
      <c r="B8" s="34"/>
      <c r="C8" s="34"/>
      <c r="D8" s="34"/>
      <c r="E8" s="34"/>
      <c r="F8" s="34"/>
      <c r="G8" s="34"/>
      <c r="H8" s="34"/>
      <c r="I8" s="34"/>
      <c r="J8" s="34"/>
      <c r="K8" s="34"/>
      <c r="L8" s="34"/>
      <c r="M8" s="34"/>
      <c r="N8" s="34"/>
      <c r="O8" s="34"/>
      <c r="P8" s="34"/>
      <c r="Q8" s="34"/>
      <c r="R8" s="34"/>
      <c r="S8" s="34"/>
      <c r="T8" s="34"/>
      <c r="U8" s="34"/>
      <c r="V8" s="34"/>
      <c r="W8" s="34"/>
      <c r="X8" s="34"/>
      <c r="Y8" s="35"/>
      <c r="Z8" s="35"/>
      <c r="AA8" s="35"/>
      <c r="AD8" s="61"/>
      <c r="AF8" s="487"/>
    </row>
    <row r="9" spans="1:32" ht="30.75" customHeight="1" x14ac:dyDescent="0.2">
      <c r="A9" s="456" t="s">
        <v>41</v>
      </c>
      <c r="B9" s="630" t="s">
        <v>573</v>
      </c>
      <c r="C9" s="630"/>
      <c r="D9" s="630"/>
      <c r="E9" s="630"/>
      <c r="F9" s="630"/>
      <c r="G9" s="630"/>
      <c r="H9" s="630"/>
      <c r="I9" s="630"/>
      <c r="J9" s="630"/>
      <c r="K9" s="630"/>
      <c r="L9" s="630"/>
      <c r="M9" s="630"/>
      <c r="N9" s="630"/>
      <c r="O9" s="630"/>
      <c r="P9" s="630"/>
      <c r="Q9" s="630"/>
      <c r="R9" s="630"/>
      <c r="S9" s="630"/>
      <c r="T9" s="630"/>
      <c r="U9" s="630"/>
      <c r="V9" s="630"/>
      <c r="W9" s="630"/>
      <c r="X9" s="630"/>
      <c r="Y9" s="630"/>
      <c r="Z9" s="630"/>
      <c r="AA9" s="630"/>
      <c r="AB9" s="630"/>
      <c r="AC9" s="630"/>
      <c r="AD9" s="630"/>
      <c r="AE9" s="630"/>
      <c r="AF9" s="630"/>
    </row>
    <row r="10" spans="1:32" ht="10.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row>
    <row r="11" spans="1:32" ht="48.75" customHeight="1" x14ac:dyDescent="0.2">
      <c r="A11" s="645" t="s">
        <v>3</v>
      </c>
      <c r="B11" s="645" t="s">
        <v>4</v>
      </c>
      <c r="C11" s="645" t="s">
        <v>5</v>
      </c>
      <c r="D11" s="709" t="s">
        <v>6</v>
      </c>
      <c r="E11" s="709" t="s">
        <v>7</v>
      </c>
      <c r="F11" s="645" t="s">
        <v>8</v>
      </c>
      <c r="G11" s="645" t="s">
        <v>9</v>
      </c>
      <c r="H11" s="645" t="s">
        <v>10</v>
      </c>
      <c r="I11" s="645" t="s">
        <v>11</v>
      </c>
      <c r="J11" s="670" t="s">
        <v>12</v>
      </c>
      <c r="K11" s="668"/>
      <c r="L11" s="668"/>
      <c r="M11" s="648"/>
      <c r="N11" s="671" t="s">
        <v>13</v>
      </c>
      <c r="O11" s="672"/>
      <c r="P11" s="645" t="s">
        <v>14</v>
      </c>
      <c r="Q11" s="645" t="s">
        <v>15</v>
      </c>
      <c r="R11" s="647" t="s">
        <v>16</v>
      </c>
      <c r="S11" s="648"/>
      <c r="T11" s="647" t="s">
        <v>17</v>
      </c>
      <c r="U11" s="668"/>
      <c r="V11" s="668"/>
      <c r="W11" s="668"/>
      <c r="X11" s="668"/>
      <c r="Y11" s="664" t="s">
        <v>634</v>
      </c>
      <c r="Z11" s="664"/>
      <c r="AA11" s="664"/>
      <c r="AB11" s="664"/>
      <c r="AC11" s="664"/>
      <c r="AD11" s="664"/>
      <c r="AE11" s="664"/>
      <c r="AF11" s="664"/>
    </row>
    <row r="12" spans="1:32" ht="48.75" customHeight="1" x14ac:dyDescent="0.2">
      <c r="A12" s="646"/>
      <c r="B12" s="646"/>
      <c r="C12" s="646"/>
      <c r="D12" s="646"/>
      <c r="E12" s="669"/>
      <c r="F12" s="646"/>
      <c r="G12" s="646"/>
      <c r="H12" s="646"/>
      <c r="I12" s="646"/>
      <c r="J12" s="25" t="s">
        <v>18</v>
      </c>
      <c r="K12" s="25" t="s">
        <v>19</v>
      </c>
      <c r="L12" s="25" t="s">
        <v>20</v>
      </c>
      <c r="M12" s="25" t="s">
        <v>21</v>
      </c>
      <c r="N12" s="730"/>
      <c r="O12" s="731"/>
      <c r="P12" s="646"/>
      <c r="Q12" s="646"/>
      <c r="R12" s="25" t="s">
        <v>22</v>
      </c>
      <c r="S12" s="25" t="s">
        <v>23</v>
      </c>
      <c r="T12" s="44" t="s">
        <v>24</v>
      </c>
      <c r="U12" s="44" t="s">
        <v>25</v>
      </c>
      <c r="V12" s="12" t="s">
        <v>26</v>
      </c>
      <c r="W12" s="44" t="s">
        <v>27</v>
      </c>
      <c r="X12" s="25" t="s">
        <v>28</v>
      </c>
      <c r="Y12" s="107" t="s">
        <v>18</v>
      </c>
      <c r="Z12" s="108" t="s">
        <v>19</v>
      </c>
      <c r="AA12" s="108" t="s">
        <v>20</v>
      </c>
      <c r="AB12" s="108" t="s">
        <v>21</v>
      </c>
      <c r="AC12" s="120" t="s">
        <v>636</v>
      </c>
      <c r="AD12" s="120" t="s">
        <v>767</v>
      </c>
      <c r="AE12" s="183" t="s">
        <v>913</v>
      </c>
      <c r="AF12" s="120" t="s">
        <v>1044</v>
      </c>
    </row>
    <row r="13" spans="1:32" ht="88.5" customHeight="1" x14ac:dyDescent="0.2">
      <c r="A13" s="746" t="s">
        <v>40</v>
      </c>
      <c r="B13" s="746" t="s">
        <v>61</v>
      </c>
      <c r="C13" s="746" t="s">
        <v>155</v>
      </c>
      <c r="D13" s="746" t="s">
        <v>1055</v>
      </c>
      <c r="E13" s="716" t="s">
        <v>156</v>
      </c>
      <c r="F13" s="711">
        <v>0.1</v>
      </c>
      <c r="G13" s="563" t="s">
        <v>157</v>
      </c>
      <c r="H13" s="763">
        <v>1</v>
      </c>
      <c r="I13" s="716" t="s">
        <v>44</v>
      </c>
      <c r="J13" s="761">
        <v>0.7</v>
      </c>
      <c r="K13" s="761">
        <v>1</v>
      </c>
      <c r="L13" s="741"/>
      <c r="M13" s="741"/>
      <c r="N13" s="722" t="s">
        <v>158</v>
      </c>
      <c r="O13" s="723"/>
      <c r="P13" s="38">
        <v>0.1</v>
      </c>
      <c r="Q13" s="37" t="s">
        <v>163</v>
      </c>
      <c r="R13" s="36">
        <v>42736</v>
      </c>
      <c r="S13" s="36">
        <v>42886</v>
      </c>
      <c r="T13" s="652">
        <v>0</v>
      </c>
      <c r="U13" s="652">
        <v>0</v>
      </c>
      <c r="V13" s="651"/>
      <c r="W13" s="652" t="s">
        <v>164</v>
      </c>
      <c r="X13" s="651" t="s">
        <v>108</v>
      </c>
      <c r="Y13" s="677">
        <v>0.65</v>
      </c>
      <c r="Z13" s="764">
        <v>1</v>
      </c>
      <c r="AA13" s="764">
        <v>1</v>
      </c>
      <c r="AB13" s="764">
        <v>1</v>
      </c>
      <c r="AC13" s="212" t="s">
        <v>665</v>
      </c>
      <c r="AD13" s="212" t="s">
        <v>795</v>
      </c>
      <c r="AE13" s="796" t="s">
        <v>939</v>
      </c>
      <c r="AF13" s="661" t="s">
        <v>939</v>
      </c>
    </row>
    <row r="14" spans="1:32" ht="60.75" customHeight="1" x14ac:dyDescent="0.2">
      <c r="A14" s="747"/>
      <c r="B14" s="747"/>
      <c r="C14" s="747"/>
      <c r="D14" s="747"/>
      <c r="E14" s="716"/>
      <c r="F14" s="711"/>
      <c r="G14" s="563"/>
      <c r="H14" s="716"/>
      <c r="I14" s="716"/>
      <c r="J14" s="761"/>
      <c r="K14" s="761"/>
      <c r="L14" s="741"/>
      <c r="M14" s="741"/>
      <c r="N14" s="722" t="s">
        <v>159</v>
      </c>
      <c r="O14" s="723"/>
      <c r="P14" s="38">
        <v>0.3</v>
      </c>
      <c r="Q14" s="37" t="s">
        <v>165</v>
      </c>
      <c r="R14" s="36">
        <v>42736</v>
      </c>
      <c r="S14" s="36">
        <v>42886</v>
      </c>
      <c r="T14" s="652"/>
      <c r="U14" s="652"/>
      <c r="V14" s="651"/>
      <c r="W14" s="652"/>
      <c r="X14" s="651"/>
      <c r="Y14" s="678"/>
      <c r="Z14" s="765"/>
      <c r="AA14" s="765"/>
      <c r="AB14" s="765"/>
      <c r="AC14" s="128" t="s">
        <v>666</v>
      </c>
      <c r="AD14" s="128" t="s">
        <v>796</v>
      </c>
      <c r="AE14" s="797"/>
      <c r="AF14" s="662"/>
    </row>
    <row r="15" spans="1:32" ht="54" customHeight="1" x14ac:dyDescent="0.2">
      <c r="A15" s="747"/>
      <c r="B15" s="747"/>
      <c r="C15" s="747"/>
      <c r="D15" s="747"/>
      <c r="E15" s="716"/>
      <c r="F15" s="711"/>
      <c r="G15" s="563"/>
      <c r="H15" s="716"/>
      <c r="I15" s="716"/>
      <c r="J15" s="761"/>
      <c r="K15" s="761"/>
      <c r="L15" s="741"/>
      <c r="M15" s="741"/>
      <c r="N15" s="722" t="s">
        <v>160</v>
      </c>
      <c r="O15" s="723"/>
      <c r="P15" s="38">
        <v>0.3</v>
      </c>
      <c r="Q15" s="43" t="s">
        <v>166</v>
      </c>
      <c r="R15" s="36">
        <v>42736</v>
      </c>
      <c r="S15" s="36">
        <v>42886</v>
      </c>
      <c r="T15" s="652"/>
      <c r="U15" s="652"/>
      <c r="V15" s="651"/>
      <c r="W15" s="652"/>
      <c r="X15" s="651"/>
      <c r="Y15" s="678"/>
      <c r="Z15" s="765"/>
      <c r="AA15" s="765"/>
      <c r="AB15" s="765"/>
      <c r="AC15" s="213" t="s">
        <v>667</v>
      </c>
      <c r="AD15" s="213" t="s">
        <v>797</v>
      </c>
      <c r="AE15" s="797"/>
      <c r="AF15" s="662"/>
    </row>
    <row r="16" spans="1:32" ht="87" customHeight="1" x14ac:dyDescent="0.2">
      <c r="A16" s="747"/>
      <c r="B16" s="747"/>
      <c r="C16" s="747"/>
      <c r="D16" s="747"/>
      <c r="E16" s="716"/>
      <c r="F16" s="711"/>
      <c r="G16" s="563"/>
      <c r="H16" s="716"/>
      <c r="I16" s="716"/>
      <c r="J16" s="761"/>
      <c r="K16" s="761"/>
      <c r="L16" s="741"/>
      <c r="M16" s="741"/>
      <c r="N16" s="722" t="s">
        <v>161</v>
      </c>
      <c r="O16" s="723"/>
      <c r="P16" s="38">
        <v>0.1</v>
      </c>
      <c r="Q16" s="43" t="s">
        <v>167</v>
      </c>
      <c r="R16" s="36">
        <v>42736</v>
      </c>
      <c r="S16" s="36">
        <v>42886</v>
      </c>
      <c r="T16" s="652"/>
      <c r="U16" s="652"/>
      <c r="V16" s="651"/>
      <c r="W16" s="652"/>
      <c r="X16" s="651"/>
      <c r="Y16" s="678"/>
      <c r="Z16" s="765"/>
      <c r="AA16" s="765"/>
      <c r="AB16" s="765"/>
      <c r="AC16" s="213" t="s">
        <v>668</v>
      </c>
      <c r="AD16" s="213" t="s">
        <v>798</v>
      </c>
      <c r="AE16" s="797"/>
      <c r="AF16" s="662"/>
    </row>
    <row r="17" spans="1:32" ht="141" customHeight="1" x14ac:dyDescent="0.2">
      <c r="A17" s="748"/>
      <c r="B17" s="748"/>
      <c r="C17" s="748"/>
      <c r="D17" s="748"/>
      <c r="E17" s="716"/>
      <c r="F17" s="711"/>
      <c r="G17" s="563"/>
      <c r="H17" s="716"/>
      <c r="I17" s="716"/>
      <c r="J17" s="761"/>
      <c r="K17" s="761"/>
      <c r="L17" s="741"/>
      <c r="M17" s="741"/>
      <c r="N17" s="722" t="s">
        <v>162</v>
      </c>
      <c r="O17" s="723"/>
      <c r="P17" s="38">
        <v>0.2</v>
      </c>
      <c r="Q17" s="37" t="s">
        <v>168</v>
      </c>
      <c r="R17" s="36">
        <v>42736</v>
      </c>
      <c r="S17" s="36">
        <v>42886</v>
      </c>
      <c r="T17" s="652"/>
      <c r="U17" s="652"/>
      <c r="V17" s="651"/>
      <c r="W17" s="652"/>
      <c r="X17" s="651"/>
      <c r="Y17" s="679"/>
      <c r="Z17" s="766"/>
      <c r="AA17" s="766"/>
      <c r="AB17" s="766"/>
      <c r="AC17" s="213" t="s">
        <v>669</v>
      </c>
      <c r="AD17" s="213" t="s">
        <v>799</v>
      </c>
      <c r="AE17" s="798"/>
      <c r="AF17" s="663"/>
    </row>
    <row r="18" spans="1:32" ht="114" customHeight="1" x14ac:dyDescent="0.2">
      <c r="A18" s="713" t="s">
        <v>40</v>
      </c>
      <c r="B18" s="713" t="s">
        <v>61</v>
      </c>
      <c r="C18" s="716" t="s">
        <v>169</v>
      </c>
      <c r="D18" s="716" t="s">
        <v>1055</v>
      </c>
      <c r="E18" s="563" t="s">
        <v>170</v>
      </c>
      <c r="F18" s="711">
        <v>7.0000000000000007E-2</v>
      </c>
      <c r="G18" s="716" t="s">
        <v>171</v>
      </c>
      <c r="H18" s="763">
        <v>1</v>
      </c>
      <c r="I18" s="716" t="s">
        <v>44</v>
      </c>
      <c r="J18" s="761">
        <v>0.57999999999999996</v>
      </c>
      <c r="K18" s="741"/>
      <c r="L18" s="741"/>
      <c r="M18" s="761">
        <v>1</v>
      </c>
      <c r="N18" s="762" t="s">
        <v>172</v>
      </c>
      <c r="O18" s="762"/>
      <c r="P18" s="38">
        <v>0.3</v>
      </c>
      <c r="Q18" s="37" t="s">
        <v>178</v>
      </c>
      <c r="R18" s="36">
        <v>42760</v>
      </c>
      <c r="S18" s="40">
        <v>42794</v>
      </c>
      <c r="T18" s="652">
        <v>0</v>
      </c>
      <c r="U18" s="652">
        <v>0</v>
      </c>
      <c r="V18" s="651"/>
      <c r="W18" s="652">
        <v>0</v>
      </c>
      <c r="X18" s="651" t="s">
        <v>108</v>
      </c>
      <c r="Y18" s="764">
        <v>0.57999999999999996</v>
      </c>
      <c r="Z18" s="764">
        <v>0.57999999999999996</v>
      </c>
      <c r="AA18" s="504">
        <v>0.57999999999999996</v>
      </c>
      <c r="AB18" s="504">
        <v>1</v>
      </c>
      <c r="AC18" s="89" t="s">
        <v>670</v>
      </c>
      <c r="AD18" s="199"/>
      <c r="AE18" s="219"/>
      <c r="AF18" s="210" t="s">
        <v>1156</v>
      </c>
    </row>
    <row r="19" spans="1:32" ht="104.25" customHeight="1" x14ac:dyDescent="0.2">
      <c r="A19" s="713"/>
      <c r="B19" s="713"/>
      <c r="C19" s="716"/>
      <c r="D19" s="716"/>
      <c r="E19" s="563"/>
      <c r="F19" s="711"/>
      <c r="G19" s="716"/>
      <c r="H19" s="763"/>
      <c r="I19" s="716"/>
      <c r="J19" s="761"/>
      <c r="K19" s="741"/>
      <c r="L19" s="741"/>
      <c r="M19" s="761"/>
      <c r="N19" s="762" t="s">
        <v>173</v>
      </c>
      <c r="O19" s="762"/>
      <c r="P19" s="38">
        <v>0.2</v>
      </c>
      <c r="Q19" s="37" t="s">
        <v>178</v>
      </c>
      <c r="R19" s="36">
        <v>42829</v>
      </c>
      <c r="S19" s="36">
        <v>42886</v>
      </c>
      <c r="T19" s="652"/>
      <c r="U19" s="652"/>
      <c r="V19" s="651"/>
      <c r="W19" s="652"/>
      <c r="X19" s="651"/>
      <c r="Y19" s="765"/>
      <c r="Z19" s="765"/>
      <c r="AA19" s="505"/>
      <c r="AB19" s="505"/>
      <c r="AC19" s="90"/>
      <c r="AD19" s="89" t="s">
        <v>800</v>
      </c>
      <c r="AE19" s="214"/>
      <c r="AF19" s="210" t="s">
        <v>1157</v>
      </c>
    </row>
    <row r="20" spans="1:32" ht="78.75" customHeight="1" x14ac:dyDescent="0.2">
      <c r="A20" s="713"/>
      <c r="B20" s="713"/>
      <c r="C20" s="716"/>
      <c r="D20" s="716"/>
      <c r="E20" s="563"/>
      <c r="F20" s="711"/>
      <c r="G20" s="716"/>
      <c r="H20" s="763"/>
      <c r="I20" s="716"/>
      <c r="J20" s="761"/>
      <c r="K20" s="741"/>
      <c r="L20" s="741"/>
      <c r="M20" s="761"/>
      <c r="N20" s="762" t="s">
        <v>174</v>
      </c>
      <c r="O20" s="762"/>
      <c r="P20" s="38">
        <v>0.1</v>
      </c>
      <c r="Q20" s="37" t="s">
        <v>179</v>
      </c>
      <c r="R20" s="36">
        <v>42760</v>
      </c>
      <c r="S20" s="36">
        <v>43100</v>
      </c>
      <c r="T20" s="652"/>
      <c r="U20" s="652"/>
      <c r="V20" s="651"/>
      <c r="W20" s="652"/>
      <c r="X20" s="651"/>
      <c r="Y20" s="765"/>
      <c r="Z20" s="765"/>
      <c r="AA20" s="505"/>
      <c r="AB20" s="505"/>
      <c r="AC20" s="89" t="s">
        <v>671</v>
      </c>
      <c r="AD20" s="106" t="s">
        <v>801</v>
      </c>
      <c r="AE20" s="219" t="s">
        <v>940</v>
      </c>
      <c r="AF20" s="207" t="s">
        <v>1136</v>
      </c>
    </row>
    <row r="21" spans="1:32" ht="42" customHeight="1" x14ac:dyDescent="0.2">
      <c r="A21" s="713"/>
      <c r="B21" s="713"/>
      <c r="C21" s="716"/>
      <c r="D21" s="716"/>
      <c r="E21" s="563"/>
      <c r="F21" s="711"/>
      <c r="G21" s="716"/>
      <c r="H21" s="763"/>
      <c r="I21" s="716"/>
      <c r="J21" s="761"/>
      <c r="K21" s="741"/>
      <c r="L21" s="741"/>
      <c r="M21" s="761"/>
      <c r="N21" s="762" t="s">
        <v>175</v>
      </c>
      <c r="O21" s="762"/>
      <c r="P21" s="38">
        <v>0.1</v>
      </c>
      <c r="Q21" s="37" t="s">
        <v>180</v>
      </c>
      <c r="R21" s="36">
        <v>42767</v>
      </c>
      <c r="S21" s="36">
        <v>42825</v>
      </c>
      <c r="T21" s="652"/>
      <c r="U21" s="652"/>
      <c r="V21" s="651"/>
      <c r="W21" s="652"/>
      <c r="X21" s="651"/>
      <c r="Y21" s="765"/>
      <c r="Z21" s="765"/>
      <c r="AA21" s="505"/>
      <c r="AB21" s="505"/>
      <c r="AC21" s="89" t="s">
        <v>672</v>
      </c>
      <c r="AD21" s="89"/>
      <c r="AE21" s="214"/>
      <c r="AF21" s="210" t="s">
        <v>1158</v>
      </c>
    </row>
    <row r="22" spans="1:32" ht="102.75" customHeight="1" x14ac:dyDescent="0.2">
      <c r="A22" s="713"/>
      <c r="B22" s="713"/>
      <c r="C22" s="716"/>
      <c r="D22" s="716"/>
      <c r="E22" s="563"/>
      <c r="F22" s="711"/>
      <c r="G22" s="716"/>
      <c r="H22" s="763"/>
      <c r="I22" s="716"/>
      <c r="J22" s="761"/>
      <c r="K22" s="741"/>
      <c r="L22" s="741"/>
      <c r="M22" s="761"/>
      <c r="N22" s="762" t="s">
        <v>176</v>
      </c>
      <c r="O22" s="762"/>
      <c r="P22" s="38">
        <v>0.2</v>
      </c>
      <c r="Q22" s="37" t="s">
        <v>181</v>
      </c>
      <c r="R22" s="36">
        <v>42767</v>
      </c>
      <c r="S22" s="36">
        <v>42886</v>
      </c>
      <c r="T22" s="652"/>
      <c r="U22" s="652"/>
      <c r="V22" s="651"/>
      <c r="W22" s="652"/>
      <c r="X22" s="651"/>
      <c r="Y22" s="765"/>
      <c r="Z22" s="765"/>
      <c r="AA22" s="505"/>
      <c r="AB22" s="505"/>
      <c r="AC22" s="89" t="s">
        <v>673</v>
      </c>
      <c r="AD22" s="89" t="s">
        <v>802</v>
      </c>
      <c r="AE22" s="214" t="s">
        <v>802</v>
      </c>
      <c r="AF22" s="210" t="s">
        <v>1157</v>
      </c>
    </row>
    <row r="23" spans="1:32" ht="124.5" customHeight="1" x14ac:dyDescent="0.2">
      <c r="A23" s="713"/>
      <c r="B23" s="713"/>
      <c r="C23" s="716"/>
      <c r="D23" s="716"/>
      <c r="E23" s="563"/>
      <c r="F23" s="711"/>
      <c r="G23" s="716"/>
      <c r="H23" s="763"/>
      <c r="I23" s="716"/>
      <c r="J23" s="761"/>
      <c r="K23" s="741"/>
      <c r="L23" s="741"/>
      <c r="M23" s="761"/>
      <c r="N23" s="762" t="s">
        <v>177</v>
      </c>
      <c r="O23" s="762"/>
      <c r="P23" s="38">
        <v>0.1</v>
      </c>
      <c r="Q23" s="37" t="s">
        <v>182</v>
      </c>
      <c r="R23" s="36">
        <v>42917</v>
      </c>
      <c r="S23" s="36">
        <v>43100</v>
      </c>
      <c r="T23" s="652"/>
      <c r="U23" s="652"/>
      <c r="V23" s="651"/>
      <c r="W23" s="652"/>
      <c r="X23" s="651"/>
      <c r="Y23" s="766"/>
      <c r="Z23" s="766"/>
      <c r="AA23" s="506"/>
      <c r="AB23" s="506"/>
      <c r="AC23" s="90"/>
      <c r="AD23" s="90"/>
      <c r="AE23" s="214" t="s">
        <v>941</v>
      </c>
      <c r="AF23" s="490" t="s">
        <v>1137</v>
      </c>
    </row>
    <row r="24" spans="1:32" s="24" customFormat="1" ht="30" hidden="1" customHeight="1" x14ac:dyDescent="0.2">
      <c r="A24" s="695"/>
      <c r="B24" s="695"/>
      <c r="C24" s="695"/>
      <c r="D24" s="695"/>
      <c r="E24" s="695"/>
      <c r="F24" s="710"/>
      <c r="G24" s="695"/>
      <c r="H24" s="700"/>
      <c r="I24" s="695"/>
      <c r="J24" s="690"/>
      <c r="K24" s="690"/>
      <c r="L24" s="690"/>
      <c r="M24" s="690"/>
      <c r="N24" s="693"/>
      <c r="O24" s="694"/>
      <c r="P24" s="13"/>
      <c r="Q24" s="14"/>
      <c r="R24" s="15"/>
      <c r="S24" s="15"/>
      <c r="T24" s="16"/>
      <c r="U24" s="16"/>
      <c r="V24" s="16"/>
      <c r="W24" s="16"/>
      <c r="X24" s="695"/>
      <c r="Y24" s="17"/>
      <c r="Z24" s="17"/>
      <c r="AA24" s="17"/>
      <c r="AD24" s="61"/>
      <c r="AF24" s="487"/>
    </row>
    <row r="25" spans="1:32" s="24" customFormat="1" ht="40.5" hidden="1" customHeight="1" x14ac:dyDescent="0.2">
      <c r="A25" s="696"/>
      <c r="B25" s="696"/>
      <c r="C25" s="696"/>
      <c r="D25" s="696"/>
      <c r="E25" s="696"/>
      <c r="F25" s="696"/>
      <c r="G25" s="696"/>
      <c r="H25" s="696"/>
      <c r="I25" s="696"/>
      <c r="J25" s="691"/>
      <c r="K25" s="691"/>
      <c r="L25" s="691"/>
      <c r="M25" s="691"/>
      <c r="N25" s="693"/>
      <c r="O25" s="694"/>
      <c r="P25" s="13"/>
      <c r="Q25" s="14"/>
      <c r="R25" s="15"/>
      <c r="S25" s="15"/>
      <c r="T25" s="16"/>
      <c r="U25" s="16"/>
      <c r="V25" s="16"/>
      <c r="W25" s="16"/>
      <c r="X25" s="696"/>
      <c r="Y25" s="17"/>
      <c r="Z25" s="17"/>
      <c r="AA25" s="17"/>
      <c r="AD25" s="61"/>
      <c r="AF25" s="487"/>
    </row>
    <row r="26" spans="1:32" s="24" customFormat="1" ht="30" hidden="1" customHeight="1" x14ac:dyDescent="0.2">
      <c r="A26" s="696"/>
      <c r="B26" s="696"/>
      <c r="C26" s="696"/>
      <c r="D26" s="696"/>
      <c r="E26" s="696"/>
      <c r="F26" s="696"/>
      <c r="G26" s="696"/>
      <c r="H26" s="696"/>
      <c r="I26" s="696"/>
      <c r="J26" s="691"/>
      <c r="K26" s="691"/>
      <c r="L26" s="691"/>
      <c r="M26" s="691"/>
      <c r="N26" s="693"/>
      <c r="O26" s="694"/>
      <c r="P26" s="13"/>
      <c r="Q26" s="14"/>
      <c r="R26" s="15"/>
      <c r="S26" s="15"/>
      <c r="T26" s="16"/>
      <c r="U26" s="16"/>
      <c r="V26" s="16"/>
      <c r="W26" s="16"/>
      <c r="X26" s="696"/>
      <c r="Y26" s="17"/>
      <c r="Z26" s="17"/>
      <c r="AA26" s="17"/>
      <c r="AD26" s="61"/>
      <c r="AF26" s="487"/>
    </row>
    <row r="27" spans="1:32" s="24" customFormat="1" ht="30" hidden="1" customHeight="1" x14ac:dyDescent="0.2">
      <c r="A27" s="696"/>
      <c r="B27" s="696"/>
      <c r="C27" s="696"/>
      <c r="D27" s="696"/>
      <c r="E27" s="696"/>
      <c r="F27" s="696"/>
      <c r="G27" s="696"/>
      <c r="H27" s="696"/>
      <c r="I27" s="696"/>
      <c r="J27" s="691"/>
      <c r="K27" s="691"/>
      <c r="L27" s="691"/>
      <c r="M27" s="691"/>
      <c r="N27" s="698"/>
      <c r="O27" s="699"/>
      <c r="P27" s="18"/>
      <c r="Q27" s="23"/>
      <c r="R27" s="15"/>
      <c r="S27" s="15"/>
      <c r="T27" s="16"/>
      <c r="U27" s="16"/>
      <c r="V27" s="16"/>
      <c r="W27" s="16"/>
      <c r="X27" s="696"/>
      <c r="Y27" s="17"/>
      <c r="Z27" s="17"/>
      <c r="AA27" s="17"/>
      <c r="AD27" s="61"/>
      <c r="AF27" s="487"/>
    </row>
    <row r="28" spans="1:32" s="24" customFormat="1" ht="30" hidden="1" customHeight="1" x14ac:dyDescent="0.2">
      <c r="A28" s="696"/>
      <c r="B28" s="696"/>
      <c r="C28" s="696"/>
      <c r="D28" s="696"/>
      <c r="E28" s="696"/>
      <c r="F28" s="696"/>
      <c r="G28" s="696"/>
      <c r="H28" s="696"/>
      <c r="I28" s="696"/>
      <c r="J28" s="691"/>
      <c r="K28" s="691"/>
      <c r="L28" s="691"/>
      <c r="M28" s="691"/>
      <c r="N28" s="693"/>
      <c r="O28" s="694"/>
      <c r="P28" s="13"/>
      <c r="Q28" s="14"/>
      <c r="R28" s="15"/>
      <c r="S28" s="15"/>
      <c r="T28" s="16"/>
      <c r="U28" s="16"/>
      <c r="V28" s="16"/>
      <c r="W28" s="16"/>
      <c r="X28" s="696"/>
      <c r="Y28" s="17"/>
      <c r="Z28" s="17"/>
      <c r="AA28" s="17"/>
      <c r="AD28" s="61"/>
      <c r="AF28" s="487"/>
    </row>
    <row r="29" spans="1:32" s="24" customFormat="1" ht="30" hidden="1" customHeight="1" x14ac:dyDescent="0.2">
      <c r="A29" s="697"/>
      <c r="B29" s="697"/>
      <c r="C29" s="697"/>
      <c r="D29" s="697"/>
      <c r="E29" s="697"/>
      <c r="F29" s="697"/>
      <c r="G29" s="697"/>
      <c r="H29" s="697"/>
      <c r="I29" s="697"/>
      <c r="J29" s="692"/>
      <c r="K29" s="692"/>
      <c r="L29" s="692"/>
      <c r="M29" s="692"/>
      <c r="N29" s="693"/>
      <c r="O29" s="694"/>
      <c r="P29" s="13"/>
      <c r="Q29" s="14"/>
      <c r="R29" s="15"/>
      <c r="S29" s="15"/>
      <c r="T29" s="16"/>
      <c r="U29" s="16"/>
      <c r="V29" s="16"/>
      <c r="W29" s="16"/>
      <c r="X29" s="697"/>
      <c r="Y29" s="17"/>
      <c r="Z29" s="17"/>
      <c r="AA29" s="17"/>
      <c r="AD29" s="61"/>
      <c r="AF29" s="487"/>
    </row>
    <row r="30" spans="1:32" s="24" customFormat="1" ht="44.25" hidden="1" customHeight="1" x14ac:dyDescent="0.2">
      <c r="A30" s="695"/>
      <c r="B30" s="695"/>
      <c r="C30" s="695"/>
      <c r="D30" s="695"/>
      <c r="E30" s="695"/>
      <c r="F30" s="710"/>
      <c r="G30" s="695"/>
      <c r="H30" s="700"/>
      <c r="I30" s="695"/>
      <c r="J30" s="690"/>
      <c r="K30" s="690"/>
      <c r="L30" s="690"/>
      <c r="M30" s="690"/>
      <c r="N30" s="693"/>
      <c r="O30" s="694"/>
      <c r="P30" s="13"/>
      <c r="Q30" s="14"/>
      <c r="R30" s="15"/>
      <c r="S30" s="15"/>
      <c r="T30" s="16"/>
      <c r="U30" s="19"/>
      <c r="V30" s="16"/>
      <c r="W30" s="16"/>
      <c r="X30" s="717"/>
      <c r="Y30" s="17"/>
      <c r="Z30" s="17"/>
      <c r="AA30" s="17"/>
      <c r="AD30" s="61"/>
      <c r="AF30" s="487"/>
    </row>
    <row r="31" spans="1:32" s="24" customFormat="1" ht="30" hidden="1" customHeight="1" x14ac:dyDescent="0.2">
      <c r="A31" s="696"/>
      <c r="B31" s="696"/>
      <c r="C31" s="696"/>
      <c r="D31" s="696"/>
      <c r="E31" s="696"/>
      <c r="F31" s="696"/>
      <c r="G31" s="696"/>
      <c r="H31" s="696"/>
      <c r="I31" s="696"/>
      <c r="J31" s="691"/>
      <c r="K31" s="691"/>
      <c r="L31" s="691"/>
      <c r="M31" s="691"/>
      <c r="N31" s="693"/>
      <c r="O31" s="694"/>
      <c r="P31" s="13"/>
      <c r="Q31" s="14"/>
      <c r="R31" s="15"/>
      <c r="S31" s="15"/>
      <c r="T31" s="16"/>
      <c r="U31" s="16"/>
      <c r="V31" s="16"/>
      <c r="W31" s="16"/>
      <c r="X31" s="696"/>
      <c r="Y31" s="17"/>
      <c r="Z31" s="17"/>
      <c r="AA31" s="17"/>
      <c r="AD31" s="61"/>
      <c r="AF31" s="487"/>
    </row>
    <row r="32" spans="1:32" s="24" customFormat="1" ht="30" hidden="1" customHeight="1" x14ac:dyDescent="0.2">
      <c r="A32" s="697"/>
      <c r="B32" s="697"/>
      <c r="C32" s="697"/>
      <c r="D32" s="697"/>
      <c r="E32" s="697"/>
      <c r="F32" s="697"/>
      <c r="G32" s="697"/>
      <c r="H32" s="697"/>
      <c r="I32" s="697"/>
      <c r="J32" s="692"/>
      <c r="K32" s="692"/>
      <c r="L32" s="692"/>
      <c r="M32" s="692"/>
      <c r="N32" s="693"/>
      <c r="O32" s="694"/>
      <c r="P32" s="13"/>
      <c r="Q32" s="14"/>
      <c r="R32" s="15"/>
      <c r="S32" s="15"/>
      <c r="T32" s="16"/>
      <c r="U32" s="16"/>
      <c r="V32" s="16"/>
      <c r="W32" s="16"/>
      <c r="X32" s="697"/>
      <c r="Y32" s="20"/>
      <c r="Z32" s="20"/>
      <c r="AA32" s="21"/>
      <c r="AD32" s="61"/>
      <c r="AF32" s="487"/>
    </row>
    <row r="33" spans="1:27" ht="10.5" hidden="1" customHeight="1" x14ac:dyDescent="0.2">
      <c r="A33" s="9"/>
      <c r="B33" s="9"/>
      <c r="C33" s="9"/>
      <c r="D33" s="9"/>
      <c r="E33" s="9"/>
      <c r="F33" s="9"/>
      <c r="G33" s="9"/>
      <c r="H33" s="9"/>
      <c r="I33" s="9"/>
      <c r="J33" s="9"/>
      <c r="K33" s="9"/>
      <c r="L33" s="9"/>
      <c r="M33" s="9"/>
      <c r="N33" s="9"/>
      <c r="O33" s="9"/>
      <c r="P33" s="9"/>
      <c r="Q33" s="9"/>
      <c r="R33" s="9"/>
      <c r="S33" s="9"/>
      <c r="T33" s="9"/>
      <c r="U33" s="9"/>
      <c r="V33" s="9"/>
      <c r="W33" s="9"/>
      <c r="X33" s="9"/>
      <c r="Y33" s="9"/>
      <c r="Z33" s="9"/>
      <c r="AA33" s="9"/>
    </row>
    <row r="34" spans="1:27" ht="10.5" hidden="1" customHeight="1" x14ac:dyDescent="0.2">
      <c r="A34" s="9"/>
      <c r="B34" s="9"/>
      <c r="C34" s="9"/>
      <c r="D34" s="9"/>
      <c r="E34" s="9"/>
      <c r="F34" s="9"/>
      <c r="G34" s="9"/>
      <c r="H34" s="9"/>
      <c r="I34" s="9"/>
      <c r="J34" s="9"/>
      <c r="K34" s="9"/>
      <c r="L34" s="9"/>
      <c r="M34" s="9"/>
      <c r="N34" s="9"/>
      <c r="O34" s="9"/>
      <c r="P34" s="9"/>
      <c r="Q34" s="9"/>
      <c r="R34" s="9"/>
      <c r="S34" s="9"/>
      <c r="T34" s="9"/>
      <c r="U34" s="9"/>
      <c r="V34" s="9"/>
      <c r="W34" s="9"/>
      <c r="X34" s="9"/>
      <c r="Y34" s="9"/>
      <c r="Z34" s="9"/>
      <c r="AA34" s="9"/>
    </row>
    <row r="35" spans="1:27" ht="10.5" hidden="1" customHeight="1" x14ac:dyDescent="0.2">
      <c r="A35" s="9"/>
      <c r="B35" s="9"/>
      <c r="C35" s="9"/>
      <c r="D35" s="9"/>
      <c r="E35" s="9"/>
      <c r="F35" s="9"/>
      <c r="G35" s="9"/>
      <c r="H35" s="9"/>
      <c r="I35" s="9"/>
      <c r="J35" s="9"/>
      <c r="K35" s="9"/>
      <c r="L35" s="9"/>
      <c r="M35" s="9"/>
      <c r="N35" s="9"/>
      <c r="O35" s="9"/>
      <c r="P35" s="9"/>
      <c r="Q35" s="9"/>
      <c r="R35" s="9"/>
      <c r="S35" s="9"/>
      <c r="T35" s="9"/>
      <c r="U35" s="9"/>
      <c r="V35" s="9"/>
      <c r="W35" s="9"/>
      <c r="X35" s="9"/>
      <c r="Y35" s="9"/>
      <c r="Z35" s="9"/>
      <c r="AA35" s="9"/>
    </row>
    <row r="36" spans="1:27" ht="10.5" hidden="1"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row>
    <row r="37" spans="1:27" ht="10.5" hidden="1" customHeight="1" x14ac:dyDescent="0.2">
      <c r="A37" s="9"/>
      <c r="B37" s="9"/>
      <c r="C37" s="9"/>
      <c r="D37" s="9"/>
      <c r="E37" s="9"/>
      <c r="F37" s="9"/>
      <c r="G37" s="9"/>
      <c r="H37" s="9"/>
      <c r="I37" s="9"/>
      <c r="J37" s="9"/>
      <c r="K37" s="9"/>
      <c r="L37" s="9"/>
      <c r="M37" s="9"/>
      <c r="N37" s="9"/>
      <c r="O37" s="9"/>
      <c r="P37" s="9"/>
      <c r="Q37" s="9"/>
      <c r="R37" s="9"/>
      <c r="S37" s="9"/>
      <c r="T37" s="9"/>
      <c r="U37" s="9"/>
      <c r="V37" s="9"/>
      <c r="W37" s="9"/>
      <c r="X37" s="9"/>
      <c r="Y37" s="9"/>
      <c r="Z37" s="9"/>
      <c r="AA37" s="9"/>
    </row>
    <row r="38" spans="1:27" ht="10.5" hidden="1" customHeight="1" x14ac:dyDescent="0.2">
      <c r="A38" s="9"/>
      <c r="B38" s="9"/>
      <c r="C38" s="9"/>
      <c r="D38" s="9"/>
      <c r="E38" s="9"/>
      <c r="F38" s="9"/>
      <c r="G38" s="9"/>
      <c r="H38" s="9"/>
      <c r="I38" s="9"/>
      <c r="J38" s="9"/>
      <c r="K38" s="9"/>
      <c r="L38" s="9"/>
      <c r="M38" s="9"/>
      <c r="N38" s="9"/>
      <c r="O38" s="9"/>
      <c r="P38" s="9"/>
      <c r="Q38" s="9"/>
      <c r="R38" s="9"/>
      <c r="S38" s="9"/>
      <c r="T38" s="9"/>
      <c r="U38" s="9"/>
      <c r="V38" s="9"/>
      <c r="W38" s="9"/>
      <c r="X38" s="9"/>
      <c r="Y38" s="9"/>
      <c r="Z38" s="9"/>
      <c r="AA38" s="9"/>
    </row>
    <row r="39" spans="1:27" ht="10.5" hidden="1"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row>
    <row r="40" spans="1:27" ht="10.5" hidden="1"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row>
    <row r="41" spans="1:27" ht="10.5" hidden="1"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row>
    <row r="42" spans="1:27" ht="10.5" hidden="1"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c r="AA42" s="9"/>
    </row>
    <row r="43" spans="1:27" ht="10.5" hidden="1"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row>
    <row r="44" spans="1:27" ht="10.5" hidden="1"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row>
    <row r="45" spans="1:27" ht="10.5" hidden="1"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row>
    <row r="46" spans="1:27" ht="10.5" hidden="1"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c r="AA46" s="9"/>
    </row>
    <row r="47" spans="1:27" ht="10.5" hidden="1" customHeight="1" x14ac:dyDescent="0.2">
      <c r="A47" s="9"/>
      <c r="B47" s="9"/>
      <c r="C47" s="9"/>
      <c r="D47" s="9"/>
      <c r="E47" s="9"/>
      <c r="F47" s="9"/>
      <c r="G47" s="9"/>
      <c r="H47" s="9"/>
      <c r="I47" s="9"/>
      <c r="J47" s="9"/>
      <c r="K47" s="9"/>
      <c r="L47" s="9"/>
      <c r="M47" s="9"/>
      <c r="N47" s="9"/>
      <c r="O47" s="9"/>
      <c r="P47" s="9"/>
      <c r="Q47" s="9"/>
      <c r="R47" s="9"/>
      <c r="S47" s="9"/>
      <c r="T47" s="9"/>
      <c r="U47" s="9"/>
      <c r="V47" s="9"/>
      <c r="W47" s="9"/>
      <c r="X47" s="9"/>
      <c r="Y47" s="9"/>
      <c r="Z47" s="9"/>
      <c r="AA47" s="9"/>
    </row>
    <row r="48" spans="1:27" ht="10.5" hidden="1" customHeight="1" x14ac:dyDescent="0.2">
      <c r="A48" s="9"/>
      <c r="B48" s="9"/>
      <c r="C48" s="9"/>
      <c r="D48" s="9"/>
      <c r="E48" s="9"/>
      <c r="F48" s="9"/>
      <c r="G48" s="9"/>
      <c r="H48" s="9"/>
      <c r="I48" s="9"/>
      <c r="J48" s="9"/>
      <c r="K48" s="9"/>
      <c r="L48" s="9"/>
      <c r="M48" s="9"/>
      <c r="N48" s="9"/>
      <c r="O48" s="9"/>
      <c r="P48" s="9"/>
      <c r="Q48" s="9"/>
      <c r="R48" s="9"/>
      <c r="S48" s="9"/>
      <c r="T48" s="9"/>
      <c r="U48" s="9"/>
      <c r="V48" s="9"/>
      <c r="W48" s="9"/>
      <c r="X48" s="9"/>
      <c r="Y48" s="9"/>
      <c r="Z48" s="9"/>
      <c r="AA48" s="9"/>
    </row>
    <row r="49" spans="1:27" ht="10.5" hidden="1" customHeight="1" x14ac:dyDescent="0.2">
      <c r="A49" s="9"/>
      <c r="B49" s="9"/>
      <c r="C49" s="9"/>
      <c r="D49" s="9"/>
      <c r="E49" s="9"/>
      <c r="F49" s="9"/>
      <c r="G49" s="9"/>
      <c r="H49" s="9"/>
      <c r="I49" s="9"/>
      <c r="J49" s="9"/>
      <c r="K49" s="9"/>
      <c r="L49" s="9"/>
      <c r="M49" s="9"/>
      <c r="N49" s="9"/>
      <c r="O49" s="9"/>
      <c r="P49" s="9"/>
      <c r="Q49" s="9"/>
      <c r="R49" s="9"/>
      <c r="S49" s="9"/>
      <c r="T49" s="9"/>
      <c r="U49" s="9"/>
      <c r="V49" s="9"/>
      <c r="W49" s="9"/>
      <c r="X49" s="9"/>
      <c r="Y49" s="9"/>
      <c r="Z49" s="9"/>
      <c r="AA49" s="9"/>
    </row>
    <row r="50" spans="1:27" ht="10.5" hidden="1" customHeight="1" x14ac:dyDescent="0.2">
      <c r="A50" s="9"/>
      <c r="B50" s="9"/>
      <c r="C50" s="9"/>
      <c r="D50" s="9"/>
      <c r="E50" s="9"/>
      <c r="F50" s="9"/>
      <c r="G50" s="9"/>
      <c r="H50" s="9"/>
      <c r="I50" s="9"/>
      <c r="J50" s="9"/>
      <c r="K50" s="9"/>
      <c r="L50" s="9"/>
      <c r="M50" s="9"/>
      <c r="N50" s="9"/>
      <c r="O50" s="9"/>
      <c r="P50" s="9"/>
      <c r="Q50" s="9"/>
      <c r="R50" s="9"/>
      <c r="S50" s="9"/>
      <c r="T50" s="9"/>
      <c r="U50" s="9"/>
      <c r="V50" s="9"/>
      <c r="W50" s="9"/>
      <c r="X50" s="9"/>
      <c r="Y50" s="9"/>
      <c r="Z50" s="9"/>
      <c r="AA50" s="9"/>
    </row>
    <row r="51" spans="1:27" ht="10.5" hidden="1" customHeigh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c r="AA51" s="9"/>
    </row>
    <row r="52" spans="1:27" ht="10.5" hidden="1" customHeight="1" x14ac:dyDescent="0.2">
      <c r="A52" s="9"/>
      <c r="B52" s="9"/>
      <c r="C52" s="9"/>
      <c r="D52" s="9"/>
      <c r="E52" s="9"/>
      <c r="F52" s="9"/>
      <c r="G52" s="9"/>
      <c r="H52" s="9"/>
      <c r="I52" s="9"/>
      <c r="J52" s="9"/>
      <c r="K52" s="9"/>
      <c r="L52" s="9"/>
      <c r="M52" s="9"/>
      <c r="N52" s="9"/>
      <c r="O52" s="9"/>
      <c r="P52" s="9"/>
      <c r="Q52" s="9"/>
      <c r="R52" s="9"/>
      <c r="S52" s="9"/>
      <c r="T52" s="9"/>
      <c r="U52" s="9"/>
      <c r="V52" s="9"/>
      <c r="W52" s="9"/>
      <c r="X52" s="9"/>
      <c r="Y52" s="9"/>
      <c r="Z52" s="9"/>
      <c r="AA52" s="9"/>
    </row>
    <row r="53" spans="1:27" ht="10.5" hidden="1"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c r="AA53" s="9"/>
    </row>
    <row r="54" spans="1:27" ht="10.5" hidden="1"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c r="AA54" s="9"/>
    </row>
    <row r="55" spans="1:27" ht="10.5" hidden="1"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c r="AA55" s="9"/>
    </row>
    <row r="56" spans="1:27" ht="10.5" hidden="1"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c r="AA56" s="9"/>
    </row>
    <row r="57" spans="1:27" ht="10.5" hidden="1"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row>
    <row r="58" spans="1:27" ht="10.5" hidden="1"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row>
    <row r="59" spans="1:27" ht="10.5" hidden="1"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c r="AA59" s="9"/>
    </row>
    <row r="60" spans="1:27" ht="10.5" hidden="1" customHeight="1" x14ac:dyDescent="0.2">
      <c r="A60" s="9"/>
      <c r="B60" s="9"/>
      <c r="C60" s="9"/>
      <c r="D60" s="9"/>
      <c r="E60" s="9"/>
      <c r="F60" s="9"/>
      <c r="G60" s="9"/>
      <c r="H60" s="9"/>
      <c r="I60" s="9"/>
      <c r="J60" s="9"/>
      <c r="K60" s="9"/>
      <c r="L60" s="9"/>
      <c r="M60" s="9"/>
      <c r="N60" s="9"/>
      <c r="O60" s="9"/>
      <c r="P60" s="9"/>
      <c r="Q60" s="9"/>
      <c r="R60" s="9"/>
      <c r="S60" s="9"/>
      <c r="T60" s="9"/>
      <c r="U60" s="9"/>
      <c r="V60" s="9"/>
      <c r="W60" s="9"/>
      <c r="X60" s="9"/>
      <c r="Y60" s="9"/>
      <c r="Z60" s="9"/>
      <c r="AA60" s="9"/>
    </row>
    <row r="61" spans="1:27" ht="10.5" hidden="1"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c r="AA61" s="9"/>
    </row>
    <row r="62" spans="1:27" ht="10.5" hidden="1" customHeight="1" x14ac:dyDescent="0.2">
      <c r="A62" s="9"/>
      <c r="B62" s="9"/>
      <c r="C62" s="9"/>
      <c r="D62" s="9"/>
      <c r="E62" s="9"/>
      <c r="F62" s="9"/>
      <c r="G62" s="9"/>
      <c r="H62" s="9"/>
      <c r="I62" s="9"/>
      <c r="J62" s="9"/>
      <c r="K62" s="9"/>
      <c r="L62" s="9"/>
      <c r="M62" s="9"/>
      <c r="N62" s="9"/>
      <c r="O62" s="9"/>
      <c r="P62" s="9"/>
      <c r="Q62" s="9"/>
      <c r="R62" s="9"/>
      <c r="S62" s="9"/>
      <c r="T62" s="9"/>
      <c r="U62" s="9"/>
      <c r="V62" s="9"/>
      <c r="W62" s="9"/>
      <c r="X62" s="9"/>
      <c r="Y62" s="9"/>
      <c r="Z62" s="9"/>
      <c r="AA62" s="9"/>
    </row>
    <row r="63" spans="1:27" ht="10.5" hidden="1"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c r="AA63" s="9"/>
    </row>
    <row r="64" spans="1:27" ht="10.5" hidden="1" customHeight="1" x14ac:dyDescent="0.2">
      <c r="A64" s="9"/>
      <c r="B64" s="9"/>
      <c r="C64" s="9"/>
      <c r="D64" s="9"/>
      <c r="E64" s="9"/>
      <c r="F64" s="9"/>
      <c r="G64" s="9"/>
      <c r="H64" s="9"/>
      <c r="I64" s="9"/>
      <c r="J64" s="9"/>
      <c r="K64" s="9"/>
      <c r="L64" s="9"/>
      <c r="M64" s="9"/>
      <c r="N64" s="9"/>
      <c r="O64" s="9"/>
      <c r="P64" s="9"/>
      <c r="Q64" s="9"/>
      <c r="R64" s="9"/>
      <c r="S64" s="9"/>
      <c r="T64" s="9"/>
      <c r="U64" s="9"/>
      <c r="V64" s="9"/>
      <c r="W64" s="9"/>
      <c r="X64" s="9"/>
      <c r="Y64" s="9"/>
      <c r="Z64" s="9"/>
      <c r="AA64" s="9"/>
    </row>
    <row r="65" spans="1:32" ht="10.5" hidden="1"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c r="AA65" s="9"/>
    </row>
    <row r="66" spans="1:32" ht="10.5" customHeight="1" x14ac:dyDescent="0.2">
      <c r="A66" s="9"/>
      <c r="B66" s="9"/>
      <c r="C66" s="9"/>
      <c r="D66" s="9"/>
      <c r="E66" s="9"/>
      <c r="F66" s="9"/>
      <c r="G66" s="9"/>
      <c r="H66" s="9"/>
      <c r="I66" s="9"/>
      <c r="J66" s="9"/>
      <c r="K66" s="9"/>
      <c r="L66" s="9"/>
      <c r="M66" s="9"/>
      <c r="N66" s="9"/>
      <c r="O66" s="9"/>
      <c r="P66" s="9"/>
      <c r="Q66" s="9"/>
      <c r="R66" s="9"/>
      <c r="S66" s="9"/>
      <c r="T66" s="9"/>
      <c r="U66" s="9"/>
      <c r="V66" s="9"/>
      <c r="W66" s="9"/>
      <c r="X66" s="9"/>
      <c r="Y66" s="9"/>
      <c r="Z66" s="9"/>
      <c r="AA66" s="9"/>
    </row>
    <row r="67" spans="1:32" ht="39" customHeight="1" x14ac:dyDescent="0.2">
      <c r="A67" s="456" t="s">
        <v>60</v>
      </c>
      <c r="B67" s="630" t="s">
        <v>1043</v>
      </c>
      <c r="C67" s="630"/>
      <c r="D67" s="630"/>
      <c r="E67" s="630"/>
      <c r="F67" s="630"/>
      <c r="G67" s="630"/>
      <c r="H67" s="630"/>
      <c r="I67" s="630"/>
      <c r="J67" s="630"/>
      <c r="K67" s="630"/>
      <c r="L67" s="630"/>
      <c r="M67" s="630"/>
      <c r="N67" s="630"/>
      <c r="O67" s="630"/>
      <c r="P67" s="630"/>
      <c r="Q67" s="630"/>
      <c r="R67" s="630"/>
      <c r="S67" s="630"/>
      <c r="T67" s="630"/>
      <c r="U67" s="630"/>
      <c r="V67" s="630"/>
      <c r="W67" s="630"/>
      <c r="X67" s="630"/>
      <c r="Y67" s="630"/>
      <c r="Z67" s="630"/>
      <c r="AA67" s="630"/>
      <c r="AB67" s="630"/>
      <c r="AC67" s="630"/>
      <c r="AD67" s="630"/>
      <c r="AE67" s="630"/>
      <c r="AF67" s="630"/>
    </row>
    <row r="68" spans="1:32" ht="10.5" customHeight="1" x14ac:dyDescent="0.2">
      <c r="A68" s="9"/>
      <c r="B68" s="9"/>
      <c r="C68" s="9"/>
      <c r="D68" s="9"/>
      <c r="E68" s="9"/>
      <c r="F68" s="9"/>
      <c r="G68" s="9"/>
      <c r="H68" s="9"/>
      <c r="I68" s="9"/>
      <c r="J68" s="9"/>
      <c r="K68" s="9"/>
      <c r="L68" s="9"/>
      <c r="M68" s="9"/>
      <c r="N68" s="9"/>
      <c r="O68" s="9"/>
      <c r="P68" s="9"/>
      <c r="Q68" s="9"/>
      <c r="R68" s="9"/>
      <c r="S68" s="9"/>
      <c r="T68" s="9"/>
      <c r="U68" s="9"/>
      <c r="V68" s="9"/>
      <c r="W68" s="9"/>
      <c r="X68" s="9"/>
      <c r="Y68" s="9"/>
      <c r="Z68" s="9"/>
      <c r="AA68" s="9"/>
    </row>
    <row r="69" spans="1:32" ht="39.75" customHeight="1" x14ac:dyDescent="0.2">
      <c r="A69" s="645" t="s">
        <v>3</v>
      </c>
      <c r="B69" s="645" t="s">
        <v>4</v>
      </c>
      <c r="C69" s="645" t="s">
        <v>5</v>
      </c>
      <c r="D69" s="709" t="s">
        <v>6</v>
      </c>
      <c r="E69" s="709" t="s">
        <v>7</v>
      </c>
      <c r="F69" s="645" t="s">
        <v>8</v>
      </c>
      <c r="G69" s="645" t="s">
        <v>9</v>
      </c>
      <c r="H69" s="645" t="s">
        <v>10</v>
      </c>
      <c r="I69" s="645" t="s">
        <v>11</v>
      </c>
      <c r="J69" s="670" t="s">
        <v>12</v>
      </c>
      <c r="K69" s="668"/>
      <c r="L69" s="668"/>
      <c r="M69" s="648"/>
      <c r="N69" s="671" t="s">
        <v>13</v>
      </c>
      <c r="O69" s="672"/>
      <c r="P69" s="645" t="s">
        <v>14</v>
      </c>
      <c r="Q69" s="645" t="s">
        <v>15</v>
      </c>
      <c r="R69" s="647" t="s">
        <v>16</v>
      </c>
      <c r="S69" s="648"/>
      <c r="T69" s="647" t="s">
        <v>17</v>
      </c>
      <c r="U69" s="668"/>
      <c r="V69" s="668"/>
      <c r="W69" s="668"/>
      <c r="X69" s="668"/>
      <c r="Y69" s="664" t="s">
        <v>634</v>
      </c>
      <c r="Z69" s="664"/>
      <c r="AA69" s="664"/>
      <c r="AB69" s="664"/>
      <c r="AC69" s="664"/>
      <c r="AD69" s="664"/>
      <c r="AE69" s="664"/>
      <c r="AF69" s="664"/>
    </row>
    <row r="70" spans="1:32" ht="39.75" customHeight="1" x14ac:dyDescent="0.2">
      <c r="A70" s="646"/>
      <c r="B70" s="646"/>
      <c r="C70" s="646"/>
      <c r="D70" s="646"/>
      <c r="E70" s="669"/>
      <c r="F70" s="646"/>
      <c r="G70" s="646"/>
      <c r="H70" s="646"/>
      <c r="I70" s="646"/>
      <c r="J70" s="25" t="s">
        <v>18</v>
      </c>
      <c r="K70" s="25" t="s">
        <v>19</v>
      </c>
      <c r="L70" s="25" t="s">
        <v>20</v>
      </c>
      <c r="M70" s="25" t="s">
        <v>21</v>
      </c>
      <c r="N70" s="730"/>
      <c r="O70" s="731"/>
      <c r="P70" s="646"/>
      <c r="Q70" s="646"/>
      <c r="R70" s="25" t="s">
        <v>22</v>
      </c>
      <c r="S70" s="25" t="s">
        <v>23</v>
      </c>
      <c r="T70" s="44" t="s">
        <v>24</v>
      </c>
      <c r="U70" s="44" t="s">
        <v>25</v>
      </c>
      <c r="V70" s="12" t="s">
        <v>26</v>
      </c>
      <c r="W70" s="44" t="s">
        <v>27</v>
      </c>
      <c r="X70" s="25" t="s">
        <v>28</v>
      </c>
      <c r="Y70" s="85" t="s">
        <v>18</v>
      </c>
      <c r="Z70" s="86" t="s">
        <v>19</v>
      </c>
      <c r="AA70" s="86" t="s">
        <v>20</v>
      </c>
      <c r="AB70" s="86" t="s">
        <v>21</v>
      </c>
      <c r="AC70" s="85" t="s">
        <v>636</v>
      </c>
      <c r="AD70" s="102" t="s">
        <v>767</v>
      </c>
      <c r="AE70" s="183" t="s">
        <v>913</v>
      </c>
      <c r="AF70" s="120" t="s">
        <v>1044</v>
      </c>
    </row>
    <row r="71" spans="1:32" ht="32.25" customHeight="1" x14ac:dyDescent="0.2">
      <c r="A71" s="713" t="s">
        <v>40</v>
      </c>
      <c r="B71" s="713" t="s">
        <v>61</v>
      </c>
      <c r="C71" s="713" t="s">
        <v>62</v>
      </c>
      <c r="D71" s="713" t="s">
        <v>1056</v>
      </c>
      <c r="E71" s="563" t="s">
        <v>63</v>
      </c>
      <c r="F71" s="714">
        <v>2.5000000000000001E-2</v>
      </c>
      <c r="G71" s="563" t="s">
        <v>66</v>
      </c>
      <c r="H71" s="563">
        <v>1</v>
      </c>
      <c r="I71" s="563" t="s">
        <v>67</v>
      </c>
      <c r="J71" s="732">
        <v>1</v>
      </c>
      <c r="K71" s="733"/>
      <c r="L71" s="734">
        <v>1</v>
      </c>
      <c r="M71" s="734">
        <v>1</v>
      </c>
      <c r="N71" s="722" t="s">
        <v>68</v>
      </c>
      <c r="O71" s="723"/>
      <c r="P71" s="38">
        <v>0.1</v>
      </c>
      <c r="Q71" s="37" t="s">
        <v>81</v>
      </c>
      <c r="R71" s="40">
        <v>42750</v>
      </c>
      <c r="S71" s="40">
        <v>42760</v>
      </c>
      <c r="T71" s="654">
        <v>0</v>
      </c>
      <c r="U71" s="652">
        <v>0</v>
      </c>
      <c r="V71" s="651"/>
      <c r="W71" s="652">
        <v>0</v>
      </c>
      <c r="X71" s="651" t="s">
        <v>82</v>
      </c>
      <c r="Y71" s="675">
        <v>1</v>
      </c>
      <c r="Z71" s="675">
        <v>1</v>
      </c>
      <c r="AA71" s="675">
        <v>1</v>
      </c>
      <c r="AB71" s="675">
        <v>1</v>
      </c>
      <c r="AC71" s="91" t="s">
        <v>674</v>
      </c>
      <c r="AD71" s="799" t="s">
        <v>803</v>
      </c>
      <c r="AE71" s="803" t="s">
        <v>803</v>
      </c>
      <c r="AF71" s="665" t="s">
        <v>803</v>
      </c>
    </row>
    <row r="72" spans="1:32" ht="47.25" customHeight="1" x14ac:dyDescent="0.2">
      <c r="A72" s="713"/>
      <c r="B72" s="713"/>
      <c r="C72" s="713"/>
      <c r="D72" s="713"/>
      <c r="E72" s="563"/>
      <c r="F72" s="714"/>
      <c r="G72" s="563"/>
      <c r="H72" s="563"/>
      <c r="I72" s="563"/>
      <c r="J72" s="732"/>
      <c r="K72" s="733"/>
      <c r="L72" s="734"/>
      <c r="M72" s="734"/>
      <c r="N72" s="722" t="s">
        <v>69</v>
      </c>
      <c r="O72" s="723"/>
      <c r="P72" s="38">
        <v>0.7</v>
      </c>
      <c r="Q72" s="37" t="s">
        <v>83</v>
      </c>
      <c r="R72" s="40">
        <v>42761</v>
      </c>
      <c r="S72" s="40">
        <v>42794</v>
      </c>
      <c r="T72" s="655"/>
      <c r="U72" s="652"/>
      <c r="V72" s="651"/>
      <c r="W72" s="652"/>
      <c r="X72" s="651"/>
      <c r="Y72" s="767"/>
      <c r="Z72" s="767"/>
      <c r="AA72" s="767"/>
      <c r="AB72" s="767"/>
      <c r="AC72" s="91" t="s">
        <v>675</v>
      </c>
      <c r="AD72" s="800"/>
      <c r="AE72" s="804"/>
      <c r="AF72" s="666"/>
    </row>
    <row r="73" spans="1:32" ht="35.25" customHeight="1" x14ac:dyDescent="0.2">
      <c r="A73" s="713"/>
      <c r="B73" s="713"/>
      <c r="C73" s="713"/>
      <c r="D73" s="713"/>
      <c r="E73" s="563"/>
      <c r="F73" s="714"/>
      <c r="G73" s="563"/>
      <c r="H73" s="563"/>
      <c r="I73" s="563"/>
      <c r="J73" s="732"/>
      <c r="K73" s="733"/>
      <c r="L73" s="734"/>
      <c r="M73" s="734"/>
      <c r="N73" s="722" t="s">
        <v>70</v>
      </c>
      <c r="O73" s="723"/>
      <c r="P73" s="38">
        <v>0.15</v>
      </c>
      <c r="Q73" s="37" t="s">
        <v>84</v>
      </c>
      <c r="R73" s="40">
        <v>42795</v>
      </c>
      <c r="S73" s="40">
        <v>42804</v>
      </c>
      <c r="T73" s="655"/>
      <c r="U73" s="652"/>
      <c r="V73" s="651"/>
      <c r="W73" s="652"/>
      <c r="X73" s="651"/>
      <c r="Y73" s="767"/>
      <c r="Z73" s="767"/>
      <c r="AA73" s="767"/>
      <c r="AB73" s="767"/>
      <c r="AC73" s="91" t="s">
        <v>676</v>
      </c>
      <c r="AD73" s="800"/>
      <c r="AE73" s="804"/>
      <c r="AF73" s="666"/>
    </row>
    <row r="74" spans="1:32" ht="40.5" customHeight="1" x14ac:dyDescent="0.2">
      <c r="A74" s="713"/>
      <c r="B74" s="713"/>
      <c r="C74" s="713"/>
      <c r="D74" s="713"/>
      <c r="E74" s="563"/>
      <c r="F74" s="714"/>
      <c r="G74" s="563"/>
      <c r="H74" s="563"/>
      <c r="I74" s="563"/>
      <c r="J74" s="732"/>
      <c r="K74" s="733"/>
      <c r="L74" s="734"/>
      <c r="M74" s="734"/>
      <c r="N74" s="722" t="s">
        <v>71</v>
      </c>
      <c r="O74" s="723"/>
      <c r="P74" s="38">
        <v>0.05</v>
      </c>
      <c r="Q74" s="37" t="s">
        <v>85</v>
      </c>
      <c r="R74" s="40">
        <v>42807</v>
      </c>
      <c r="S74" s="40">
        <v>42809</v>
      </c>
      <c r="T74" s="656"/>
      <c r="U74" s="652"/>
      <c r="V74" s="651"/>
      <c r="W74" s="652"/>
      <c r="X74" s="651"/>
      <c r="Y74" s="676"/>
      <c r="Z74" s="676"/>
      <c r="AA74" s="676"/>
      <c r="AB74" s="676"/>
      <c r="AC74" s="91" t="s">
        <v>677</v>
      </c>
      <c r="AD74" s="801"/>
      <c r="AE74" s="805"/>
      <c r="AF74" s="667"/>
    </row>
    <row r="75" spans="1:32" s="218" customFormat="1" ht="49.5" customHeight="1" x14ac:dyDescent="0.2">
      <c r="A75" s="713"/>
      <c r="B75" s="713"/>
      <c r="C75" s="713"/>
      <c r="D75" s="713"/>
      <c r="E75" s="563" t="s">
        <v>64</v>
      </c>
      <c r="F75" s="742">
        <v>0.1</v>
      </c>
      <c r="G75" s="649" t="s">
        <v>72</v>
      </c>
      <c r="H75" s="649">
        <v>114</v>
      </c>
      <c r="I75" s="649" t="s">
        <v>67</v>
      </c>
      <c r="J75" s="734">
        <v>114</v>
      </c>
      <c r="K75" s="734">
        <v>114</v>
      </c>
      <c r="L75" s="734">
        <v>114</v>
      </c>
      <c r="M75" s="734">
        <v>114</v>
      </c>
      <c r="N75" s="743" t="s">
        <v>73</v>
      </c>
      <c r="O75" s="744"/>
      <c r="P75" s="215">
        <v>0.1</v>
      </c>
      <c r="Q75" s="216" t="s">
        <v>86</v>
      </c>
      <c r="R75" s="735">
        <v>42767</v>
      </c>
      <c r="S75" s="738">
        <v>43100</v>
      </c>
      <c r="T75" s="650">
        <v>0</v>
      </c>
      <c r="U75" s="650">
        <v>0</v>
      </c>
      <c r="V75" s="653"/>
      <c r="W75" s="650">
        <v>0</v>
      </c>
      <c r="X75" s="653" t="s">
        <v>82</v>
      </c>
      <c r="Y75" s="675">
        <v>111</v>
      </c>
      <c r="Z75" s="675">
        <v>111</v>
      </c>
      <c r="AA75" s="675">
        <v>110</v>
      </c>
      <c r="AB75" s="675">
        <v>114</v>
      </c>
      <c r="AC75" s="217" t="s">
        <v>678</v>
      </c>
      <c r="AD75" s="217" t="s">
        <v>804</v>
      </c>
      <c r="AE75" s="91" t="s">
        <v>942</v>
      </c>
      <c r="AF75" s="245" t="s">
        <v>1138</v>
      </c>
    </row>
    <row r="76" spans="1:32" s="218" customFormat="1" ht="74.25" customHeight="1" x14ac:dyDescent="0.2">
      <c r="A76" s="713"/>
      <c r="B76" s="713"/>
      <c r="C76" s="713"/>
      <c r="D76" s="713"/>
      <c r="E76" s="563"/>
      <c r="F76" s="742"/>
      <c r="G76" s="649"/>
      <c r="H76" s="649"/>
      <c r="I76" s="649"/>
      <c r="J76" s="734"/>
      <c r="K76" s="734"/>
      <c r="L76" s="734"/>
      <c r="M76" s="734"/>
      <c r="N76" s="743" t="s">
        <v>74</v>
      </c>
      <c r="O76" s="744"/>
      <c r="P76" s="215">
        <v>0.35</v>
      </c>
      <c r="Q76" s="216" t="s">
        <v>87</v>
      </c>
      <c r="R76" s="736"/>
      <c r="S76" s="739"/>
      <c r="T76" s="650"/>
      <c r="U76" s="650"/>
      <c r="V76" s="653"/>
      <c r="W76" s="650"/>
      <c r="X76" s="653"/>
      <c r="Y76" s="767"/>
      <c r="Z76" s="767"/>
      <c r="AA76" s="767"/>
      <c r="AB76" s="767"/>
      <c r="AC76" s="217" t="s">
        <v>679</v>
      </c>
      <c r="AD76" s="217" t="s">
        <v>805</v>
      </c>
      <c r="AE76" s="91" t="s">
        <v>943</v>
      </c>
      <c r="AF76" s="245" t="s">
        <v>1139</v>
      </c>
    </row>
    <row r="77" spans="1:32" s="218" customFormat="1" ht="74.25" customHeight="1" x14ac:dyDescent="0.2">
      <c r="A77" s="713"/>
      <c r="B77" s="713"/>
      <c r="C77" s="713"/>
      <c r="D77" s="713"/>
      <c r="E77" s="563"/>
      <c r="F77" s="742"/>
      <c r="G77" s="649"/>
      <c r="H77" s="649"/>
      <c r="I77" s="649"/>
      <c r="J77" s="734"/>
      <c r="K77" s="734"/>
      <c r="L77" s="734"/>
      <c r="M77" s="734"/>
      <c r="N77" s="743" t="s">
        <v>75</v>
      </c>
      <c r="O77" s="744"/>
      <c r="P77" s="215">
        <v>0.35</v>
      </c>
      <c r="Q77" s="216" t="s">
        <v>88</v>
      </c>
      <c r="R77" s="736"/>
      <c r="S77" s="739"/>
      <c r="T77" s="650"/>
      <c r="U77" s="650"/>
      <c r="V77" s="653"/>
      <c r="W77" s="650"/>
      <c r="X77" s="653"/>
      <c r="Y77" s="767"/>
      <c r="Z77" s="767"/>
      <c r="AA77" s="767"/>
      <c r="AB77" s="767"/>
      <c r="AC77" s="217" t="s">
        <v>680</v>
      </c>
      <c r="AD77" s="217" t="s">
        <v>806</v>
      </c>
      <c r="AE77" s="91" t="s">
        <v>944</v>
      </c>
      <c r="AF77" s="245" t="s">
        <v>944</v>
      </c>
    </row>
    <row r="78" spans="1:32" s="218" customFormat="1" ht="81" customHeight="1" x14ac:dyDescent="0.2">
      <c r="A78" s="713"/>
      <c r="B78" s="713"/>
      <c r="C78" s="713"/>
      <c r="D78" s="713"/>
      <c r="E78" s="563"/>
      <c r="F78" s="742"/>
      <c r="G78" s="649"/>
      <c r="H78" s="649"/>
      <c r="I78" s="649"/>
      <c r="J78" s="734"/>
      <c r="K78" s="734"/>
      <c r="L78" s="734"/>
      <c r="M78" s="734"/>
      <c r="N78" s="743" t="s">
        <v>76</v>
      </c>
      <c r="O78" s="744"/>
      <c r="P78" s="215">
        <v>0.2</v>
      </c>
      <c r="Q78" s="216" t="s">
        <v>89</v>
      </c>
      <c r="R78" s="737"/>
      <c r="S78" s="740"/>
      <c r="T78" s="650"/>
      <c r="U78" s="650"/>
      <c r="V78" s="653"/>
      <c r="W78" s="650"/>
      <c r="X78" s="653"/>
      <c r="Y78" s="676"/>
      <c r="Z78" s="676"/>
      <c r="AA78" s="676"/>
      <c r="AB78" s="676"/>
      <c r="AC78" s="217" t="s">
        <v>681</v>
      </c>
      <c r="AD78" s="217" t="s">
        <v>681</v>
      </c>
      <c r="AE78" s="91" t="s">
        <v>945</v>
      </c>
      <c r="AF78" s="245" t="s">
        <v>1139</v>
      </c>
    </row>
    <row r="79" spans="1:32" ht="59.25" customHeight="1" x14ac:dyDescent="0.2">
      <c r="A79" s="713"/>
      <c r="B79" s="713"/>
      <c r="C79" s="713"/>
      <c r="D79" s="713"/>
      <c r="E79" s="563" t="s">
        <v>65</v>
      </c>
      <c r="F79" s="715">
        <v>2.5000000000000001E-2</v>
      </c>
      <c r="G79" s="716" t="s">
        <v>77</v>
      </c>
      <c r="H79" s="716">
        <v>1</v>
      </c>
      <c r="I79" s="716" t="s">
        <v>67</v>
      </c>
      <c r="J79" s="741"/>
      <c r="K79" s="741">
        <v>1</v>
      </c>
      <c r="L79" s="741"/>
      <c r="M79" s="741"/>
      <c r="N79" s="722" t="s">
        <v>78</v>
      </c>
      <c r="O79" s="723"/>
      <c r="P79" s="38">
        <v>0.7</v>
      </c>
      <c r="Q79" s="43" t="s">
        <v>90</v>
      </c>
      <c r="R79" s="40">
        <v>42767</v>
      </c>
      <c r="S79" s="40">
        <v>42825</v>
      </c>
      <c r="T79" s="652">
        <v>0</v>
      </c>
      <c r="U79" s="652">
        <v>0</v>
      </c>
      <c r="V79" s="651"/>
      <c r="W79" s="652">
        <v>0</v>
      </c>
      <c r="X79" s="651" t="s">
        <v>82</v>
      </c>
      <c r="Y79" s="675" t="s">
        <v>234</v>
      </c>
      <c r="Z79" s="675">
        <v>0</v>
      </c>
      <c r="AA79" s="675">
        <v>1</v>
      </c>
      <c r="AB79" s="675">
        <v>1</v>
      </c>
      <c r="AC79" s="91" t="s">
        <v>682</v>
      </c>
      <c r="AD79" s="91"/>
      <c r="AE79" s="91"/>
      <c r="AF79" s="246" t="s">
        <v>90</v>
      </c>
    </row>
    <row r="80" spans="1:32" ht="65.25" customHeight="1" x14ac:dyDescent="0.2">
      <c r="A80" s="713"/>
      <c r="B80" s="713"/>
      <c r="C80" s="713"/>
      <c r="D80" s="713"/>
      <c r="E80" s="563"/>
      <c r="F80" s="715"/>
      <c r="G80" s="716"/>
      <c r="H80" s="716"/>
      <c r="I80" s="716"/>
      <c r="J80" s="741"/>
      <c r="K80" s="741"/>
      <c r="L80" s="741"/>
      <c r="M80" s="741"/>
      <c r="N80" s="722" t="s">
        <v>79</v>
      </c>
      <c r="O80" s="723"/>
      <c r="P80" s="38">
        <v>0.15</v>
      </c>
      <c r="Q80" s="43" t="s">
        <v>91</v>
      </c>
      <c r="R80" s="40">
        <v>42828</v>
      </c>
      <c r="S80" s="40">
        <v>42901</v>
      </c>
      <c r="T80" s="652"/>
      <c r="U80" s="652"/>
      <c r="V80" s="651"/>
      <c r="W80" s="652"/>
      <c r="X80" s="651"/>
      <c r="Y80" s="767"/>
      <c r="Z80" s="767"/>
      <c r="AA80" s="767"/>
      <c r="AB80" s="767"/>
      <c r="AC80" s="91" t="s">
        <v>683</v>
      </c>
      <c r="AD80" s="91" t="s">
        <v>807</v>
      </c>
      <c r="AE80" s="91" t="s">
        <v>807</v>
      </c>
      <c r="AF80" s="246" t="s">
        <v>91</v>
      </c>
    </row>
    <row r="81" spans="1:32" ht="59.25" customHeight="1" x14ac:dyDescent="0.2">
      <c r="A81" s="713"/>
      <c r="B81" s="713"/>
      <c r="C81" s="713"/>
      <c r="D81" s="713"/>
      <c r="E81" s="563"/>
      <c r="F81" s="715"/>
      <c r="G81" s="716"/>
      <c r="H81" s="716"/>
      <c r="I81" s="716"/>
      <c r="J81" s="741"/>
      <c r="K81" s="741"/>
      <c r="L81" s="741"/>
      <c r="M81" s="741"/>
      <c r="N81" s="722" t="s">
        <v>80</v>
      </c>
      <c r="O81" s="723"/>
      <c r="P81" s="38">
        <v>0.15</v>
      </c>
      <c r="Q81" s="43" t="s">
        <v>92</v>
      </c>
      <c r="R81" s="40">
        <v>42902</v>
      </c>
      <c r="S81" s="40">
        <v>42902</v>
      </c>
      <c r="T81" s="652"/>
      <c r="U81" s="652"/>
      <c r="V81" s="651"/>
      <c r="W81" s="652"/>
      <c r="X81" s="651"/>
      <c r="Y81" s="676"/>
      <c r="Z81" s="676"/>
      <c r="AA81" s="676"/>
      <c r="AB81" s="676"/>
      <c r="AC81" s="91" t="s">
        <v>684</v>
      </c>
      <c r="AD81" s="91" t="s">
        <v>808</v>
      </c>
      <c r="AE81" s="91" t="s">
        <v>946</v>
      </c>
      <c r="AF81" s="246" t="s">
        <v>92</v>
      </c>
    </row>
    <row r="82" spans="1:32" ht="10.5" customHeight="1" x14ac:dyDescent="0.2">
      <c r="A82" s="9"/>
      <c r="B82" s="9"/>
      <c r="C82" s="9"/>
      <c r="D82" s="9"/>
      <c r="E82" s="9"/>
      <c r="F82" s="9"/>
      <c r="G82" s="9"/>
      <c r="H82" s="9"/>
      <c r="I82" s="9"/>
      <c r="J82" s="9"/>
      <c r="K82" s="9"/>
      <c r="L82" s="9"/>
      <c r="M82" s="9"/>
      <c r="N82" s="9"/>
      <c r="O82" s="9"/>
      <c r="P82" s="9"/>
      <c r="Q82" s="9"/>
      <c r="R82" s="9"/>
      <c r="S82" s="9"/>
      <c r="T82" s="9"/>
      <c r="U82" s="9"/>
      <c r="V82" s="9"/>
      <c r="W82" s="9"/>
      <c r="X82" s="9"/>
      <c r="Y82" s="9"/>
      <c r="Z82" s="9"/>
      <c r="AA82" s="9"/>
    </row>
    <row r="83" spans="1:32" ht="39" customHeight="1" x14ac:dyDescent="0.2">
      <c r="A83" s="456" t="s">
        <v>93</v>
      </c>
      <c r="B83" s="630" t="s">
        <v>574</v>
      </c>
      <c r="C83" s="630"/>
      <c r="D83" s="630"/>
      <c r="E83" s="630"/>
      <c r="F83" s="630"/>
      <c r="G83" s="630"/>
      <c r="H83" s="630"/>
      <c r="I83" s="630"/>
      <c r="J83" s="630"/>
      <c r="K83" s="630"/>
      <c r="L83" s="630"/>
      <c r="M83" s="630"/>
      <c r="N83" s="630"/>
      <c r="O83" s="630"/>
      <c r="P83" s="630"/>
      <c r="Q83" s="630"/>
      <c r="R83" s="630"/>
      <c r="S83" s="630"/>
      <c r="T83" s="630"/>
      <c r="U83" s="630"/>
      <c r="V83" s="630"/>
      <c r="W83" s="630"/>
      <c r="X83" s="630"/>
      <c r="Y83" s="630"/>
      <c r="Z83" s="630"/>
      <c r="AA83" s="630"/>
      <c r="AB83" s="630"/>
      <c r="AC83" s="630"/>
      <c r="AD83" s="630"/>
      <c r="AE83" s="630"/>
      <c r="AF83" s="630"/>
    </row>
    <row r="84" spans="1:32" ht="10.5" customHeight="1" x14ac:dyDescent="0.2">
      <c r="A84" s="9"/>
      <c r="B84" s="9"/>
      <c r="C84" s="9"/>
      <c r="D84" s="9"/>
      <c r="E84" s="9"/>
      <c r="F84" s="9"/>
      <c r="G84" s="9"/>
      <c r="H84" s="9"/>
      <c r="I84" s="9"/>
      <c r="J84" s="9"/>
      <c r="K84" s="9"/>
      <c r="L84" s="9"/>
      <c r="M84" s="9"/>
      <c r="N84" s="9"/>
      <c r="O84" s="9"/>
      <c r="P84" s="9"/>
      <c r="Q84" s="9"/>
      <c r="R84" s="9"/>
      <c r="S84" s="9"/>
      <c r="T84" s="9"/>
      <c r="U84" s="9"/>
      <c r="V84" s="9"/>
      <c r="W84" s="9"/>
      <c r="X84" s="9"/>
      <c r="Y84" s="9"/>
      <c r="Z84" s="9"/>
      <c r="AA84" s="9"/>
    </row>
    <row r="85" spans="1:32" ht="45.75" customHeight="1" x14ac:dyDescent="0.2">
      <c r="A85" s="645" t="s">
        <v>3</v>
      </c>
      <c r="B85" s="645" t="s">
        <v>4</v>
      </c>
      <c r="C85" s="645" t="s">
        <v>5</v>
      </c>
      <c r="D85" s="709" t="s">
        <v>6</v>
      </c>
      <c r="E85" s="709" t="s">
        <v>7</v>
      </c>
      <c r="F85" s="645" t="s">
        <v>8</v>
      </c>
      <c r="G85" s="645" t="s">
        <v>9</v>
      </c>
      <c r="H85" s="645" t="s">
        <v>10</v>
      </c>
      <c r="I85" s="645" t="s">
        <v>11</v>
      </c>
      <c r="J85" s="670" t="s">
        <v>12</v>
      </c>
      <c r="K85" s="668"/>
      <c r="L85" s="668"/>
      <c r="M85" s="648"/>
      <c r="N85" s="671" t="s">
        <v>13</v>
      </c>
      <c r="O85" s="672"/>
      <c r="P85" s="645" t="s">
        <v>14</v>
      </c>
      <c r="Q85" s="645" t="s">
        <v>15</v>
      </c>
      <c r="R85" s="647" t="s">
        <v>16</v>
      </c>
      <c r="S85" s="648"/>
      <c r="T85" s="647" t="s">
        <v>17</v>
      </c>
      <c r="U85" s="668"/>
      <c r="V85" s="668"/>
      <c r="W85" s="668"/>
      <c r="X85" s="668"/>
      <c r="Y85" s="664" t="s">
        <v>634</v>
      </c>
      <c r="Z85" s="664"/>
      <c r="AA85" s="664"/>
      <c r="AB85" s="664"/>
      <c r="AC85" s="664"/>
      <c r="AD85" s="664"/>
      <c r="AE85" s="664"/>
      <c r="AF85" s="664"/>
    </row>
    <row r="86" spans="1:32" ht="33.75" customHeight="1" x14ac:dyDescent="0.2">
      <c r="A86" s="646"/>
      <c r="B86" s="646"/>
      <c r="C86" s="646"/>
      <c r="D86" s="646"/>
      <c r="E86" s="646"/>
      <c r="F86" s="646"/>
      <c r="G86" s="646"/>
      <c r="H86" s="646"/>
      <c r="I86" s="646"/>
      <c r="J86" s="25" t="s">
        <v>18</v>
      </c>
      <c r="K86" s="25" t="s">
        <v>19</v>
      </c>
      <c r="L86" s="25" t="s">
        <v>20</v>
      </c>
      <c r="M86" s="25" t="s">
        <v>21</v>
      </c>
      <c r="N86" s="730"/>
      <c r="O86" s="731"/>
      <c r="P86" s="646"/>
      <c r="Q86" s="646"/>
      <c r="R86" s="25" t="s">
        <v>22</v>
      </c>
      <c r="S86" s="25" t="s">
        <v>23</v>
      </c>
      <c r="T86" s="44" t="s">
        <v>24</v>
      </c>
      <c r="U86" s="44" t="s">
        <v>25</v>
      </c>
      <c r="V86" s="12" t="s">
        <v>26</v>
      </c>
      <c r="W86" s="44" t="s">
        <v>27</v>
      </c>
      <c r="X86" s="25" t="s">
        <v>28</v>
      </c>
      <c r="Y86" s="85" t="s">
        <v>18</v>
      </c>
      <c r="Z86" s="86" t="s">
        <v>19</v>
      </c>
      <c r="AA86" s="86" t="s">
        <v>20</v>
      </c>
      <c r="AB86" s="86" t="s">
        <v>21</v>
      </c>
      <c r="AC86" s="85" t="s">
        <v>636</v>
      </c>
      <c r="AD86" s="102" t="s">
        <v>767</v>
      </c>
      <c r="AE86" s="183" t="s">
        <v>913</v>
      </c>
      <c r="AF86" s="120" t="s">
        <v>1044</v>
      </c>
    </row>
    <row r="87" spans="1:32" ht="54.75" customHeight="1" x14ac:dyDescent="0.2">
      <c r="A87" s="746" t="s">
        <v>40</v>
      </c>
      <c r="B87" s="746" t="s">
        <v>94</v>
      </c>
      <c r="C87" s="563" t="s">
        <v>95</v>
      </c>
      <c r="D87" s="713" t="s">
        <v>1056</v>
      </c>
      <c r="E87" s="563" t="s">
        <v>101</v>
      </c>
      <c r="F87" s="600">
        <v>0.1</v>
      </c>
      <c r="G87" s="563" t="s">
        <v>102</v>
      </c>
      <c r="H87" s="563">
        <v>390</v>
      </c>
      <c r="I87" s="563" t="s">
        <v>67</v>
      </c>
      <c r="J87" s="745"/>
      <c r="K87" s="745"/>
      <c r="L87" s="745">
        <v>180</v>
      </c>
      <c r="M87" s="745">
        <v>390</v>
      </c>
      <c r="N87" s="722" t="s">
        <v>130</v>
      </c>
      <c r="O87" s="723"/>
      <c r="P87" s="46">
        <v>0.3</v>
      </c>
      <c r="Q87" s="43" t="s">
        <v>113</v>
      </c>
      <c r="R87" s="47">
        <v>42781</v>
      </c>
      <c r="S87" s="47">
        <v>42855</v>
      </c>
      <c r="T87" s="618">
        <v>0</v>
      </c>
      <c r="U87" s="618">
        <v>700000000</v>
      </c>
      <c r="V87" s="760" t="s">
        <v>114</v>
      </c>
      <c r="W87" s="618">
        <v>0</v>
      </c>
      <c r="X87" s="760" t="s">
        <v>108</v>
      </c>
      <c r="Y87" s="675" t="s">
        <v>234</v>
      </c>
      <c r="Z87" s="776" t="s">
        <v>234</v>
      </c>
      <c r="AA87" s="776">
        <v>180</v>
      </c>
      <c r="AB87" s="521">
        <v>409</v>
      </c>
      <c r="AC87" s="223" t="s">
        <v>685</v>
      </c>
      <c r="AD87" s="220"/>
      <c r="AE87" s="220"/>
      <c r="AF87" s="207" t="s">
        <v>113</v>
      </c>
    </row>
    <row r="88" spans="1:32" ht="68.25" customHeight="1" x14ac:dyDescent="0.2">
      <c r="A88" s="747"/>
      <c r="B88" s="747"/>
      <c r="C88" s="563"/>
      <c r="D88" s="713"/>
      <c r="E88" s="563"/>
      <c r="F88" s="600"/>
      <c r="G88" s="563"/>
      <c r="H88" s="563"/>
      <c r="I88" s="563"/>
      <c r="J88" s="745"/>
      <c r="K88" s="745"/>
      <c r="L88" s="745"/>
      <c r="M88" s="745"/>
      <c r="N88" s="722" t="s">
        <v>131</v>
      </c>
      <c r="O88" s="723"/>
      <c r="P88" s="46">
        <v>0.2</v>
      </c>
      <c r="Q88" s="43" t="s">
        <v>115</v>
      </c>
      <c r="R88" s="47">
        <v>42856</v>
      </c>
      <c r="S88" s="47">
        <v>42916</v>
      </c>
      <c r="T88" s="618"/>
      <c r="U88" s="618"/>
      <c r="V88" s="760"/>
      <c r="W88" s="618"/>
      <c r="X88" s="760"/>
      <c r="Y88" s="767"/>
      <c r="Z88" s="777"/>
      <c r="AA88" s="777"/>
      <c r="AB88" s="802"/>
      <c r="AC88" s="224"/>
      <c r="AD88" s="225" t="s">
        <v>809</v>
      </c>
      <c r="AE88" s="220"/>
      <c r="AF88" s="207" t="s">
        <v>115</v>
      </c>
    </row>
    <row r="89" spans="1:32" ht="49.5" customHeight="1" x14ac:dyDescent="0.2">
      <c r="A89" s="747"/>
      <c r="B89" s="747"/>
      <c r="C89" s="563"/>
      <c r="D89" s="713"/>
      <c r="E89" s="563"/>
      <c r="F89" s="600"/>
      <c r="G89" s="563"/>
      <c r="H89" s="563"/>
      <c r="I89" s="563"/>
      <c r="J89" s="745"/>
      <c r="K89" s="745"/>
      <c r="L89" s="745"/>
      <c r="M89" s="745"/>
      <c r="N89" s="722" t="s">
        <v>132</v>
      </c>
      <c r="O89" s="723"/>
      <c r="P89" s="46">
        <v>0.3</v>
      </c>
      <c r="Q89" s="43" t="s">
        <v>116</v>
      </c>
      <c r="R89" s="47">
        <v>42917</v>
      </c>
      <c r="S89" s="47">
        <v>43069</v>
      </c>
      <c r="T89" s="618"/>
      <c r="U89" s="618"/>
      <c r="V89" s="760"/>
      <c r="W89" s="618"/>
      <c r="X89" s="760"/>
      <c r="Y89" s="767"/>
      <c r="Z89" s="777"/>
      <c r="AA89" s="777"/>
      <c r="AB89" s="802"/>
      <c r="AC89" s="224"/>
      <c r="AD89" s="222"/>
      <c r="AE89" s="220" t="s">
        <v>947</v>
      </c>
      <c r="AF89" s="207" t="s">
        <v>116</v>
      </c>
    </row>
    <row r="90" spans="1:32" ht="46.5" customHeight="1" x14ac:dyDescent="0.2">
      <c r="A90" s="747"/>
      <c r="B90" s="747"/>
      <c r="C90" s="563"/>
      <c r="D90" s="713"/>
      <c r="E90" s="563"/>
      <c r="F90" s="600"/>
      <c r="G90" s="563"/>
      <c r="H90" s="563"/>
      <c r="I90" s="563"/>
      <c r="J90" s="745"/>
      <c r="K90" s="745"/>
      <c r="L90" s="745"/>
      <c r="M90" s="745"/>
      <c r="N90" s="722" t="s">
        <v>133</v>
      </c>
      <c r="O90" s="723"/>
      <c r="P90" s="46">
        <v>0.2</v>
      </c>
      <c r="Q90" s="43" t="s">
        <v>117</v>
      </c>
      <c r="R90" s="47">
        <v>43070</v>
      </c>
      <c r="S90" s="47">
        <v>43100</v>
      </c>
      <c r="T90" s="618"/>
      <c r="U90" s="618"/>
      <c r="V90" s="760"/>
      <c r="W90" s="618"/>
      <c r="X90" s="760"/>
      <c r="Y90" s="676"/>
      <c r="Z90" s="778"/>
      <c r="AA90" s="778"/>
      <c r="AB90" s="522"/>
      <c r="AC90" s="224"/>
      <c r="AD90" s="222"/>
      <c r="AE90" s="222"/>
      <c r="AF90" s="207" t="s">
        <v>117</v>
      </c>
    </row>
    <row r="91" spans="1:32" ht="68.25" customHeight="1" x14ac:dyDescent="0.2">
      <c r="A91" s="747"/>
      <c r="B91" s="747"/>
      <c r="C91" s="563" t="s">
        <v>96</v>
      </c>
      <c r="D91" s="713"/>
      <c r="E91" s="563" t="s">
        <v>103</v>
      </c>
      <c r="F91" s="600">
        <v>0.1</v>
      </c>
      <c r="G91" s="563" t="s">
        <v>104</v>
      </c>
      <c r="H91" s="563">
        <v>500</v>
      </c>
      <c r="I91" s="563" t="s">
        <v>67</v>
      </c>
      <c r="J91" s="745"/>
      <c r="K91" s="745"/>
      <c r="L91" s="745">
        <v>350</v>
      </c>
      <c r="M91" s="745">
        <v>500</v>
      </c>
      <c r="N91" s="722" t="s">
        <v>134</v>
      </c>
      <c r="O91" s="723"/>
      <c r="P91" s="46">
        <v>0.2</v>
      </c>
      <c r="Q91" s="43" t="s">
        <v>118</v>
      </c>
      <c r="R91" s="40">
        <v>42760</v>
      </c>
      <c r="S91" s="40">
        <v>43100</v>
      </c>
      <c r="T91" s="618">
        <v>0</v>
      </c>
      <c r="U91" s="618">
        <v>0</v>
      </c>
      <c r="V91" s="760"/>
      <c r="W91" s="618">
        <v>0</v>
      </c>
      <c r="X91" s="760" t="s">
        <v>108</v>
      </c>
      <c r="Y91" s="675" t="s">
        <v>234</v>
      </c>
      <c r="Z91" s="776" t="s">
        <v>234</v>
      </c>
      <c r="AA91" s="776">
        <v>0</v>
      </c>
      <c r="AB91" s="776">
        <v>526</v>
      </c>
      <c r="AC91" s="223" t="s">
        <v>686</v>
      </c>
      <c r="AD91" s="225" t="s">
        <v>810</v>
      </c>
      <c r="AE91" s="220" t="s">
        <v>948</v>
      </c>
      <c r="AF91" s="495" t="s">
        <v>251</v>
      </c>
    </row>
    <row r="92" spans="1:32" ht="54" customHeight="1" x14ac:dyDescent="0.2">
      <c r="A92" s="747"/>
      <c r="B92" s="747"/>
      <c r="C92" s="563"/>
      <c r="D92" s="713"/>
      <c r="E92" s="563"/>
      <c r="F92" s="600"/>
      <c r="G92" s="563"/>
      <c r="H92" s="563"/>
      <c r="I92" s="563"/>
      <c r="J92" s="745"/>
      <c r="K92" s="745"/>
      <c r="L92" s="745"/>
      <c r="M92" s="745"/>
      <c r="N92" s="722" t="s">
        <v>135</v>
      </c>
      <c r="O92" s="723"/>
      <c r="P92" s="46">
        <v>0.8</v>
      </c>
      <c r="Q92" s="43" t="s">
        <v>119</v>
      </c>
      <c r="R92" s="40">
        <v>42760</v>
      </c>
      <c r="S92" s="40">
        <v>43100</v>
      </c>
      <c r="T92" s="618"/>
      <c r="U92" s="618"/>
      <c r="V92" s="760"/>
      <c r="W92" s="618"/>
      <c r="X92" s="760"/>
      <c r="Y92" s="676"/>
      <c r="Z92" s="778"/>
      <c r="AA92" s="778"/>
      <c r="AB92" s="778"/>
      <c r="AC92" s="223" t="s">
        <v>687</v>
      </c>
      <c r="AD92" s="225" t="s">
        <v>811</v>
      </c>
      <c r="AE92" s="220" t="s">
        <v>949</v>
      </c>
      <c r="AF92" s="495" t="s">
        <v>1140</v>
      </c>
    </row>
    <row r="93" spans="1:32" ht="42" customHeight="1" x14ac:dyDescent="0.2">
      <c r="A93" s="747"/>
      <c r="B93" s="747"/>
      <c r="C93" s="563" t="s">
        <v>97</v>
      </c>
      <c r="D93" s="713"/>
      <c r="E93" s="563" t="s">
        <v>105</v>
      </c>
      <c r="F93" s="600">
        <v>0.1</v>
      </c>
      <c r="G93" s="563" t="s">
        <v>106</v>
      </c>
      <c r="H93" s="620">
        <v>0.82</v>
      </c>
      <c r="I93" s="525" t="s">
        <v>44</v>
      </c>
      <c r="J93" s="620">
        <v>0.25</v>
      </c>
      <c r="K93" s="620">
        <v>0.5</v>
      </c>
      <c r="L93" s="620">
        <v>0.75</v>
      </c>
      <c r="M93" s="620">
        <v>0.82</v>
      </c>
      <c r="N93" s="722" t="s">
        <v>136</v>
      </c>
      <c r="O93" s="723"/>
      <c r="P93" s="46">
        <v>0.2</v>
      </c>
      <c r="Q93" s="43" t="s">
        <v>120</v>
      </c>
      <c r="R93" s="40">
        <v>42736</v>
      </c>
      <c r="S93" s="40">
        <v>42781</v>
      </c>
      <c r="T93" s="618">
        <v>320538332</v>
      </c>
      <c r="U93" s="618">
        <v>0</v>
      </c>
      <c r="V93" s="760"/>
      <c r="W93" s="618">
        <v>0</v>
      </c>
      <c r="X93" s="760" t="s">
        <v>108</v>
      </c>
      <c r="Y93" s="677">
        <v>0.84</v>
      </c>
      <c r="Z93" s="764">
        <v>0.5</v>
      </c>
      <c r="AA93" s="764">
        <v>0.75</v>
      </c>
      <c r="AB93" s="504">
        <v>0.82</v>
      </c>
      <c r="AC93" s="223" t="s">
        <v>688</v>
      </c>
      <c r="AD93" s="225"/>
      <c r="AE93" s="220"/>
      <c r="AF93" s="207" t="s">
        <v>120</v>
      </c>
    </row>
    <row r="94" spans="1:32" ht="55.5" customHeight="1" x14ac:dyDescent="0.2">
      <c r="A94" s="747"/>
      <c r="B94" s="747"/>
      <c r="C94" s="563"/>
      <c r="D94" s="713"/>
      <c r="E94" s="563"/>
      <c r="F94" s="600"/>
      <c r="G94" s="563"/>
      <c r="H94" s="621"/>
      <c r="I94" s="594"/>
      <c r="J94" s="621"/>
      <c r="K94" s="621"/>
      <c r="L94" s="621"/>
      <c r="M94" s="621"/>
      <c r="N94" s="722" t="s">
        <v>137</v>
      </c>
      <c r="O94" s="723"/>
      <c r="P94" s="46">
        <v>0.1</v>
      </c>
      <c r="Q94" s="43" t="s">
        <v>121</v>
      </c>
      <c r="R94" s="40">
        <v>42751</v>
      </c>
      <c r="S94" s="40" t="s">
        <v>122</v>
      </c>
      <c r="T94" s="618"/>
      <c r="U94" s="618"/>
      <c r="V94" s="760"/>
      <c r="W94" s="618"/>
      <c r="X94" s="760"/>
      <c r="Y94" s="678"/>
      <c r="Z94" s="765"/>
      <c r="AA94" s="765"/>
      <c r="AB94" s="505"/>
      <c r="AC94" s="223" t="s">
        <v>689</v>
      </c>
      <c r="AD94" s="225" t="s">
        <v>812</v>
      </c>
      <c r="AE94" s="220" t="s">
        <v>950</v>
      </c>
      <c r="AF94" s="207" t="s">
        <v>121</v>
      </c>
    </row>
    <row r="95" spans="1:32" ht="47.25" customHeight="1" x14ac:dyDescent="0.2">
      <c r="A95" s="747"/>
      <c r="B95" s="747"/>
      <c r="C95" s="563"/>
      <c r="D95" s="713"/>
      <c r="E95" s="563"/>
      <c r="F95" s="600"/>
      <c r="G95" s="563"/>
      <c r="H95" s="621"/>
      <c r="I95" s="594"/>
      <c r="J95" s="621"/>
      <c r="K95" s="621"/>
      <c r="L95" s="621"/>
      <c r="M95" s="621"/>
      <c r="N95" s="722" t="s">
        <v>138</v>
      </c>
      <c r="O95" s="723"/>
      <c r="P95" s="46">
        <v>0.6</v>
      </c>
      <c r="Q95" s="43" t="s">
        <v>123</v>
      </c>
      <c r="R95" s="40">
        <v>42751</v>
      </c>
      <c r="S95" s="40" t="s">
        <v>122</v>
      </c>
      <c r="T95" s="618"/>
      <c r="U95" s="618"/>
      <c r="V95" s="760"/>
      <c r="W95" s="618"/>
      <c r="X95" s="760"/>
      <c r="Y95" s="678"/>
      <c r="Z95" s="765"/>
      <c r="AA95" s="765"/>
      <c r="AB95" s="505"/>
      <c r="AC95" s="223" t="s">
        <v>690</v>
      </c>
      <c r="AD95" s="225" t="s">
        <v>813</v>
      </c>
      <c r="AE95" s="220" t="s">
        <v>951</v>
      </c>
      <c r="AF95" s="207" t="s">
        <v>123</v>
      </c>
    </row>
    <row r="96" spans="1:32" ht="68.25" customHeight="1" x14ac:dyDescent="0.2">
      <c r="A96" s="748"/>
      <c r="B96" s="748"/>
      <c r="C96" s="563"/>
      <c r="D96" s="713"/>
      <c r="E96" s="563"/>
      <c r="F96" s="600"/>
      <c r="G96" s="563"/>
      <c r="H96" s="622"/>
      <c r="I96" s="526"/>
      <c r="J96" s="622"/>
      <c r="K96" s="622"/>
      <c r="L96" s="622"/>
      <c r="M96" s="622"/>
      <c r="N96" s="722" t="s">
        <v>139</v>
      </c>
      <c r="O96" s="723"/>
      <c r="P96" s="46">
        <v>0.1</v>
      </c>
      <c r="Q96" s="43" t="s">
        <v>124</v>
      </c>
      <c r="R96" s="40">
        <v>42751</v>
      </c>
      <c r="S96" s="40" t="s">
        <v>122</v>
      </c>
      <c r="T96" s="618"/>
      <c r="U96" s="618"/>
      <c r="V96" s="760"/>
      <c r="W96" s="618"/>
      <c r="X96" s="760"/>
      <c r="Y96" s="679"/>
      <c r="Z96" s="766"/>
      <c r="AA96" s="766"/>
      <c r="AB96" s="506"/>
      <c r="AC96" s="223" t="s">
        <v>691</v>
      </c>
      <c r="AD96" s="225" t="s">
        <v>814</v>
      </c>
      <c r="AE96" s="220" t="s">
        <v>952</v>
      </c>
      <c r="AF96" s="207" t="s">
        <v>124</v>
      </c>
    </row>
    <row r="97" spans="1:32" ht="10.5" customHeight="1" x14ac:dyDescent="0.2">
      <c r="A97" s="9"/>
      <c r="B97" s="9"/>
      <c r="C97" s="9"/>
      <c r="D97" s="9"/>
      <c r="E97" s="9"/>
      <c r="F97" s="9"/>
      <c r="G97" s="9"/>
      <c r="H97" s="9"/>
      <c r="I97" s="9"/>
      <c r="J97" s="9"/>
      <c r="K97" s="9"/>
      <c r="L97" s="9"/>
      <c r="M97" s="9"/>
      <c r="N97" s="9"/>
      <c r="O97" s="9"/>
      <c r="P97" s="9"/>
      <c r="Q97" s="9"/>
      <c r="R97" s="9"/>
      <c r="S97" s="9"/>
      <c r="T97" s="9"/>
      <c r="U97" s="9"/>
      <c r="V97" s="9"/>
      <c r="W97" s="9"/>
      <c r="X97" s="9"/>
      <c r="Y97" s="9"/>
      <c r="Z97" s="9"/>
      <c r="AA97" s="9"/>
    </row>
    <row r="98" spans="1:32" ht="27.75" customHeight="1" x14ac:dyDescent="0.2">
      <c r="A98" s="456" t="s">
        <v>140</v>
      </c>
      <c r="B98" s="779" t="s">
        <v>575</v>
      </c>
      <c r="C98" s="780"/>
      <c r="D98" s="780"/>
      <c r="E98" s="780"/>
      <c r="F98" s="780"/>
      <c r="G98" s="780"/>
      <c r="H98" s="780"/>
      <c r="I98" s="780"/>
      <c r="J98" s="780"/>
      <c r="K98" s="780"/>
      <c r="L98" s="780"/>
      <c r="M98" s="780"/>
      <c r="N98" s="780"/>
      <c r="O98" s="780"/>
      <c r="P98" s="780"/>
      <c r="Q98" s="780"/>
      <c r="R98" s="780"/>
      <c r="S98" s="780"/>
      <c r="T98" s="780"/>
      <c r="U98" s="780"/>
      <c r="V98" s="780"/>
      <c r="W98" s="780"/>
      <c r="X98" s="780"/>
      <c r="Y98" s="780"/>
      <c r="Z98" s="780"/>
      <c r="AA98" s="780"/>
      <c r="AB98" s="780"/>
      <c r="AC98" s="780"/>
      <c r="AD98" s="780"/>
      <c r="AE98" s="780"/>
      <c r="AF98" s="781"/>
    </row>
    <row r="99" spans="1:32" ht="10.5" customHeight="1" x14ac:dyDescent="0.2">
      <c r="A99" s="9"/>
      <c r="B99" s="9"/>
      <c r="C99" s="9"/>
      <c r="D99" s="9"/>
      <c r="E99" s="9"/>
      <c r="F99" s="9"/>
      <c r="G99" s="9"/>
      <c r="H99" s="9"/>
      <c r="I99" s="9"/>
      <c r="J99" s="9"/>
      <c r="K99" s="9"/>
      <c r="L99" s="9"/>
      <c r="M99" s="9"/>
      <c r="N99" s="9"/>
      <c r="O99" s="9"/>
      <c r="P99" s="9"/>
      <c r="Q99" s="9"/>
      <c r="R99" s="9"/>
      <c r="S99" s="9"/>
      <c r="T99" s="9"/>
      <c r="U99" s="9"/>
      <c r="V99" s="9"/>
      <c r="W99" s="9"/>
      <c r="X99" s="9"/>
      <c r="Y99" s="9"/>
      <c r="Z99" s="9"/>
      <c r="AA99" s="9"/>
    </row>
    <row r="100" spans="1:32" ht="47.25" customHeight="1" x14ac:dyDescent="0.2">
      <c r="A100" s="645" t="s">
        <v>3</v>
      </c>
      <c r="B100" s="645" t="s">
        <v>4</v>
      </c>
      <c r="C100" s="645" t="s">
        <v>5</v>
      </c>
      <c r="D100" s="709" t="s">
        <v>6</v>
      </c>
      <c r="E100" s="709" t="s">
        <v>7</v>
      </c>
      <c r="F100" s="645" t="s">
        <v>8</v>
      </c>
      <c r="G100" s="645" t="s">
        <v>9</v>
      </c>
      <c r="H100" s="645" t="s">
        <v>10</v>
      </c>
      <c r="I100" s="645" t="s">
        <v>11</v>
      </c>
      <c r="J100" s="670" t="s">
        <v>12</v>
      </c>
      <c r="K100" s="668"/>
      <c r="L100" s="668"/>
      <c r="M100" s="648"/>
      <c r="N100" s="671" t="s">
        <v>13</v>
      </c>
      <c r="O100" s="672"/>
      <c r="P100" s="645" t="s">
        <v>14</v>
      </c>
      <c r="Q100" s="645" t="s">
        <v>15</v>
      </c>
      <c r="R100" s="647" t="s">
        <v>16</v>
      </c>
      <c r="S100" s="648"/>
      <c r="T100" s="647" t="s">
        <v>17</v>
      </c>
      <c r="U100" s="668"/>
      <c r="V100" s="668"/>
      <c r="W100" s="668"/>
      <c r="X100" s="668"/>
      <c r="Y100" s="664" t="s">
        <v>634</v>
      </c>
      <c r="Z100" s="664"/>
      <c r="AA100" s="664"/>
      <c r="AB100" s="664"/>
      <c r="AC100" s="664"/>
      <c r="AD100" s="664"/>
      <c r="AE100" s="664"/>
      <c r="AF100" s="664"/>
    </row>
    <row r="101" spans="1:32" ht="47.25" customHeight="1" x14ac:dyDescent="0.2">
      <c r="A101" s="646"/>
      <c r="B101" s="646"/>
      <c r="C101" s="646"/>
      <c r="D101" s="646"/>
      <c r="E101" s="669"/>
      <c r="F101" s="646"/>
      <c r="G101" s="646"/>
      <c r="H101" s="646"/>
      <c r="I101" s="646"/>
      <c r="J101" s="25" t="s">
        <v>18</v>
      </c>
      <c r="K101" s="25" t="s">
        <v>19</v>
      </c>
      <c r="L101" s="25" t="s">
        <v>20</v>
      </c>
      <c r="M101" s="25" t="s">
        <v>21</v>
      </c>
      <c r="N101" s="730"/>
      <c r="O101" s="731"/>
      <c r="P101" s="646"/>
      <c r="Q101" s="646"/>
      <c r="R101" s="25" t="s">
        <v>22</v>
      </c>
      <c r="S101" s="25" t="s">
        <v>23</v>
      </c>
      <c r="T101" s="44" t="s">
        <v>24</v>
      </c>
      <c r="U101" s="44" t="s">
        <v>25</v>
      </c>
      <c r="V101" s="12" t="s">
        <v>26</v>
      </c>
      <c r="W101" s="44" t="s">
        <v>27</v>
      </c>
      <c r="X101" s="25" t="s">
        <v>28</v>
      </c>
      <c r="Y101" s="85" t="s">
        <v>18</v>
      </c>
      <c r="Z101" s="86" t="s">
        <v>19</v>
      </c>
      <c r="AA101" s="86" t="s">
        <v>20</v>
      </c>
      <c r="AB101" s="86" t="s">
        <v>21</v>
      </c>
      <c r="AC101" s="85" t="s">
        <v>636</v>
      </c>
      <c r="AD101" s="102" t="s">
        <v>767</v>
      </c>
      <c r="AE101" s="183" t="s">
        <v>913</v>
      </c>
      <c r="AF101" s="120" t="s">
        <v>1044</v>
      </c>
    </row>
    <row r="102" spans="1:32" ht="95.25" customHeight="1" x14ac:dyDescent="0.2">
      <c r="A102" s="746" t="s">
        <v>40</v>
      </c>
      <c r="B102" s="746" t="s">
        <v>94</v>
      </c>
      <c r="C102" s="746" t="s">
        <v>141</v>
      </c>
      <c r="D102" s="746" t="s">
        <v>826</v>
      </c>
      <c r="E102" s="563" t="s">
        <v>142</v>
      </c>
      <c r="F102" s="711">
        <v>0.05</v>
      </c>
      <c r="G102" s="716" t="s">
        <v>143</v>
      </c>
      <c r="H102" s="749">
        <v>325</v>
      </c>
      <c r="I102" s="724" t="s">
        <v>67</v>
      </c>
      <c r="J102" s="741"/>
      <c r="K102" s="741">
        <v>40</v>
      </c>
      <c r="L102" s="741">
        <v>125</v>
      </c>
      <c r="M102" s="741">
        <v>325</v>
      </c>
      <c r="N102" s="722" t="s">
        <v>144</v>
      </c>
      <c r="O102" s="723"/>
      <c r="P102" s="38">
        <v>0.8</v>
      </c>
      <c r="Q102" s="37" t="s">
        <v>150</v>
      </c>
      <c r="R102" s="36">
        <v>42760</v>
      </c>
      <c r="S102" s="36">
        <v>43100</v>
      </c>
      <c r="T102" s="652">
        <v>322593758</v>
      </c>
      <c r="U102" s="652">
        <v>0</v>
      </c>
      <c r="V102" s="651"/>
      <c r="W102" s="652">
        <v>0</v>
      </c>
      <c r="X102" s="651" t="s">
        <v>108</v>
      </c>
      <c r="Y102" s="675" t="s">
        <v>234</v>
      </c>
      <c r="Z102" s="776">
        <v>164</v>
      </c>
      <c r="AA102" s="776">
        <v>197</v>
      </c>
      <c r="AB102" s="776">
        <v>325</v>
      </c>
      <c r="AC102" s="213" t="s">
        <v>692</v>
      </c>
      <c r="AD102" s="113" t="s">
        <v>815</v>
      </c>
      <c r="AE102" s="113" t="s">
        <v>954</v>
      </c>
      <c r="AF102" s="207" t="s">
        <v>1141</v>
      </c>
    </row>
    <row r="103" spans="1:32" ht="83.25" customHeight="1" x14ac:dyDescent="0.2">
      <c r="A103" s="747"/>
      <c r="B103" s="747"/>
      <c r="C103" s="747"/>
      <c r="D103" s="747"/>
      <c r="E103" s="563"/>
      <c r="F103" s="711"/>
      <c r="G103" s="716"/>
      <c r="H103" s="750"/>
      <c r="I103" s="751"/>
      <c r="J103" s="741"/>
      <c r="K103" s="741"/>
      <c r="L103" s="741"/>
      <c r="M103" s="741"/>
      <c r="N103" s="722" t="s">
        <v>139</v>
      </c>
      <c r="O103" s="723"/>
      <c r="P103" s="38">
        <v>0.2</v>
      </c>
      <c r="Q103" s="37" t="s">
        <v>151</v>
      </c>
      <c r="R103" s="36">
        <v>42760</v>
      </c>
      <c r="S103" s="36">
        <v>43100</v>
      </c>
      <c r="T103" s="652"/>
      <c r="U103" s="652"/>
      <c r="V103" s="651"/>
      <c r="W103" s="652"/>
      <c r="X103" s="651"/>
      <c r="Y103" s="676"/>
      <c r="Z103" s="778"/>
      <c r="AA103" s="778"/>
      <c r="AB103" s="778"/>
      <c r="AC103" s="229" t="s">
        <v>693</v>
      </c>
      <c r="AD103" s="113" t="s">
        <v>816</v>
      </c>
      <c r="AE103" s="113" t="s">
        <v>953</v>
      </c>
      <c r="AF103" s="207" t="s">
        <v>1142</v>
      </c>
    </row>
    <row r="104" spans="1:32" ht="42" customHeight="1" x14ac:dyDescent="0.2">
      <c r="A104" s="747"/>
      <c r="B104" s="747"/>
      <c r="C104" s="747"/>
      <c r="D104" s="747"/>
      <c r="E104" s="563" t="s">
        <v>145</v>
      </c>
      <c r="F104" s="711">
        <v>0.05</v>
      </c>
      <c r="G104" s="563" t="s">
        <v>146</v>
      </c>
      <c r="H104" s="616">
        <v>4</v>
      </c>
      <c r="I104" s="724" t="s">
        <v>67</v>
      </c>
      <c r="J104" s="741">
        <v>4</v>
      </c>
      <c r="K104" s="741">
        <v>4</v>
      </c>
      <c r="L104" s="741">
        <v>4</v>
      </c>
      <c r="M104" s="741">
        <v>4</v>
      </c>
      <c r="N104" s="722" t="s">
        <v>147</v>
      </c>
      <c r="O104" s="723"/>
      <c r="P104" s="38">
        <v>0.2</v>
      </c>
      <c r="Q104" s="37" t="s">
        <v>152</v>
      </c>
      <c r="R104" s="36">
        <v>42767</v>
      </c>
      <c r="S104" s="36">
        <v>42794</v>
      </c>
      <c r="T104" s="652">
        <v>0</v>
      </c>
      <c r="U104" s="652">
        <v>0</v>
      </c>
      <c r="V104" s="651"/>
      <c r="W104" s="652">
        <v>0</v>
      </c>
      <c r="X104" s="651" t="s">
        <v>108</v>
      </c>
      <c r="Y104" s="680">
        <v>4.54</v>
      </c>
      <c r="Z104" s="785">
        <v>4.0999999999999996</v>
      </c>
      <c r="AA104" s="785">
        <v>4.46</v>
      </c>
      <c r="AB104" s="544">
        <v>4.5</v>
      </c>
      <c r="AC104" s="213" t="s">
        <v>694</v>
      </c>
      <c r="AD104" s="113"/>
      <c r="AE104" s="113"/>
      <c r="AF104" s="207" t="s">
        <v>1156</v>
      </c>
    </row>
    <row r="105" spans="1:32" ht="79.5" customHeight="1" x14ac:dyDescent="0.2">
      <c r="A105" s="747"/>
      <c r="B105" s="747"/>
      <c r="C105" s="747"/>
      <c r="D105" s="747"/>
      <c r="E105" s="563"/>
      <c r="F105" s="711"/>
      <c r="G105" s="563"/>
      <c r="H105" s="752"/>
      <c r="I105" s="725"/>
      <c r="J105" s="741"/>
      <c r="K105" s="741"/>
      <c r="L105" s="741"/>
      <c r="M105" s="741"/>
      <c r="N105" s="722" t="s">
        <v>148</v>
      </c>
      <c r="O105" s="723"/>
      <c r="P105" s="38">
        <v>0.7</v>
      </c>
      <c r="Q105" s="37" t="s">
        <v>150</v>
      </c>
      <c r="R105" s="36">
        <v>42795</v>
      </c>
      <c r="S105" s="36">
        <v>43084</v>
      </c>
      <c r="T105" s="652"/>
      <c r="U105" s="652"/>
      <c r="V105" s="651"/>
      <c r="W105" s="652"/>
      <c r="X105" s="651"/>
      <c r="Y105" s="681"/>
      <c r="Z105" s="786"/>
      <c r="AA105" s="786"/>
      <c r="AB105" s="792"/>
      <c r="AC105" s="213" t="s">
        <v>695</v>
      </c>
      <c r="AD105" s="113" t="s">
        <v>817</v>
      </c>
      <c r="AE105" s="113" t="s">
        <v>955</v>
      </c>
      <c r="AF105" s="207" t="s">
        <v>1143</v>
      </c>
    </row>
    <row r="106" spans="1:32" ht="45.75" customHeight="1" thickBot="1" x14ac:dyDescent="0.25">
      <c r="A106" s="747"/>
      <c r="B106" s="747"/>
      <c r="C106" s="747"/>
      <c r="D106" s="747"/>
      <c r="E106" s="525"/>
      <c r="F106" s="712"/>
      <c r="G106" s="525"/>
      <c r="H106" s="752"/>
      <c r="I106" s="725"/>
      <c r="J106" s="759"/>
      <c r="K106" s="759"/>
      <c r="L106" s="759"/>
      <c r="M106" s="759"/>
      <c r="N106" s="722" t="s">
        <v>149</v>
      </c>
      <c r="O106" s="723"/>
      <c r="P106" s="38">
        <v>0.1</v>
      </c>
      <c r="Q106" s="37" t="s">
        <v>153</v>
      </c>
      <c r="R106" s="36">
        <v>43084</v>
      </c>
      <c r="S106" s="36">
        <v>43100</v>
      </c>
      <c r="T106" s="652"/>
      <c r="U106" s="652"/>
      <c r="V106" s="651"/>
      <c r="W106" s="652"/>
      <c r="X106" s="651"/>
      <c r="Y106" s="682"/>
      <c r="Z106" s="787"/>
      <c r="AA106" s="787"/>
      <c r="AB106" s="545"/>
      <c r="AC106" s="213"/>
      <c r="AD106" s="113"/>
      <c r="AE106" s="454"/>
      <c r="AF106" s="207" t="s">
        <v>1144</v>
      </c>
    </row>
    <row r="107" spans="1:32" ht="45.75" customHeight="1" x14ac:dyDescent="0.2">
      <c r="A107" s="747"/>
      <c r="B107" s="747"/>
      <c r="C107" s="747"/>
      <c r="D107" s="747"/>
      <c r="E107" s="713" t="s">
        <v>859</v>
      </c>
      <c r="F107" s="756">
        <v>0.05</v>
      </c>
      <c r="G107" s="713" t="s">
        <v>860</v>
      </c>
      <c r="H107" s="713">
        <v>20</v>
      </c>
      <c r="I107" s="713" t="s">
        <v>67</v>
      </c>
      <c r="J107" s="757"/>
      <c r="K107" s="758">
        <v>5</v>
      </c>
      <c r="L107" s="758">
        <f>+K107+10</f>
        <v>15</v>
      </c>
      <c r="M107" s="758">
        <f>5+L107</f>
        <v>20</v>
      </c>
      <c r="N107" s="587" t="s">
        <v>894</v>
      </c>
      <c r="O107" s="588"/>
      <c r="P107" s="118">
        <v>0.15</v>
      </c>
      <c r="Q107" s="117" t="s">
        <v>370</v>
      </c>
      <c r="R107" s="119">
        <v>42842</v>
      </c>
      <c r="S107" s="119">
        <v>42885</v>
      </c>
      <c r="T107" s="771">
        <v>0</v>
      </c>
      <c r="U107" s="771">
        <v>0</v>
      </c>
      <c r="V107" s="791"/>
      <c r="W107" s="771">
        <v>0</v>
      </c>
      <c r="X107" s="791" t="s">
        <v>108</v>
      </c>
      <c r="Y107" s="683"/>
      <c r="Z107" s="788">
        <v>5</v>
      </c>
      <c r="AA107" s="788">
        <v>15</v>
      </c>
      <c r="AB107" s="788">
        <v>20</v>
      </c>
      <c r="AC107" s="113" t="s">
        <v>696</v>
      </c>
      <c r="AD107" s="113"/>
      <c r="AE107" s="226"/>
      <c r="AF107" s="210" t="s">
        <v>251</v>
      </c>
    </row>
    <row r="108" spans="1:32" ht="69.75" customHeight="1" x14ac:dyDescent="0.2">
      <c r="A108" s="747"/>
      <c r="B108" s="747"/>
      <c r="C108" s="747"/>
      <c r="D108" s="747"/>
      <c r="E108" s="713"/>
      <c r="F108" s="756"/>
      <c r="G108" s="713"/>
      <c r="H108" s="713"/>
      <c r="I108" s="713"/>
      <c r="J108" s="757"/>
      <c r="K108" s="758"/>
      <c r="L108" s="758"/>
      <c r="M108" s="758"/>
      <c r="N108" s="587" t="s">
        <v>895</v>
      </c>
      <c r="O108" s="588"/>
      <c r="P108" s="118">
        <v>0.25</v>
      </c>
      <c r="Q108" s="117" t="s">
        <v>371</v>
      </c>
      <c r="R108" s="48">
        <v>42901</v>
      </c>
      <c r="S108" s="48">
        <v>43100</v>
      </c>
      <c r="T108" s="772"/>
      <c r="U108" s="772"/>
      <c r="V108" s="593"/>
      <c r="W108" s="772"/>
      <c r="X108" s="593"/>
      <c r="Y108" s="684"/>
      <c r="Z108" s="789"/>
      <c r="AA108" s="789"/>
      <c r="AB108" s="789"/>
      <c r="AC108" s="113" t="s">
        <v>697</v>
      </c>
      <c r="AD108" s="113" t="s">
        <v>818</v>
      </c>
      <c r="AE108" s="226" t="s">
        <v>956</v>
      </c>
      <c r="AF108" s="210" t="s">
        <v>1145</v>
      </c>
    </row>
    <row r="109" spans="1:32" ht="72.75" customHeight="1" x14ac:dyDescent="0.2">
      <c r="A109" s="747"/>
      <c r="B109" s="747"/>
      <c r="C109" s="747"/>
      <c r="D109" s="747"/>
      <c r="E109" s="713"/>
      <c r="F109" s="756"/>
      <c r="G109" s="713"/>
      <c r="H109" s="713"/>
      <c r="I109" s="713"/>
      <c r="J109" s="757"/>
      <c r="K109" s="758"/>
      <c r="L109" s="758"/>
      <c r="M109" s="758"/>
      <c r="N109" s="587" t="s">
        <v>896</v>
      </c>
      <c r="O109" s="588"/>
      <c r="P109" s="118">
        <v>0.3</v>
      </c>
      <c r="Q109" s="117" t="s">
        <v>372</v>
      </c>
      <c r="R109" s="48">
        <v>42842</v>
      </c>
      <c r="S109" s="48">
        <v>43084</v>
      </c>
      <c r="T109" s="773"/>
      <c r="U109" s="773"/>
      <c r="V109" s="524"/>
      <c r="W109" s="773"/>
      <c r="X109" s="524"/>
      <c r="Y109" s="685"/>
      <c r="Z109" s="790"/>
      <c r="AA109" s="790"/>
      <c r="AB109" s="790"/>
      <c r="AC109" s="113" t="s">
        <v>698</v>
      </c>
      <c r="AD109" s="113" t="s">
        <v>819</v>
      </c>
      <c r="AE109" s="220" t="s">
        <v>957</v>
      </c>
      <c r="AF109" s="207" t="s">
        <v>1146</v>
      </c>
    </row>
    <row r="110" spans="1:32" ht="81.75" customHeight="1" x14ac:dyDescent="0.2">
      <c r="A110" s="747"/>
      <c r="B110" s="747"/>
      <c r="C110" s="747"/>
      <c r="D110" s="747"/>
      <c r="E110" s="563" t="s">
        <v>98</v>
      </c>
      <c r="F110" s="600">
        <v>0.05</v>
      </c>
      <c r="G110" s="525" t="s">
        <v>99</v>
      </c>
      <c r="H110" s="525" t="s">
        <v>100</v>
      </c>
      <c r="I110" s="525" t="s">
        <v>67</v>
      </c>
      <c r="J110" s="753"/>
      <c r="K110" s="753"/>
      <c r="L110" s="768">
        <v>50</v>
      </c>
      <c r="M110" s="753">
        <v>50</v>
      </c>
      <c r="N110" s="722" t="s">
        <v>125</v>
      </c>
      <c r="O110" s="723"/>
      <c r="P110" s="46">
        <v>0.2</v>
      </c>
      <c r="Q110" s="43" t="s">
        <v>107</v>
      </c>
      <c r="R110" s="47">
        <v>42736</v>
      </c>
      <c r="S110" s="47">
        <v>42824</v>
      </c>
      <c r="T110" s="618">
        <v>0</v>
      </c>
      <c r="U110" s="618">
        <v>0</v>
      </c>
      <c r="V110" s="760"/>
      <c r="W110" s="618">
        <v>0</v>
      </c>
      <c r="X110" s="760" t="s">
        <v>108</v>
      </c>
      <c r="Y110" s="675" t="s">
        <v>234</v>
      </c>
      <c r="Z110" s="776" t="s">
        <v>234</v>
      </c>
      <c r="AA110" s="776">
        <v>8</v>
      </c>
      <c r="AB110" s="776">
        <v>8</v>
      </c>
      <c r="AC110" s="213" t="s">
        <v>699</v>
      </c>
      <c r="AD110" s="213" t="s">
        <v>820</v>
      </c>
      <c r="AE110" s="227"/>
      <c r="AF110" s="210" t="s">
        <v>251</v>
      </c>
    </row>
    <row r="111" spans="1:32" ht="72" customHeight="1" x14ac:dyDescent="0.2">
      <c r="A111" s="747"/>
      <c r="B111" s="747"/>
      <c r="C111" s="747"/>
      <c r="D111" s="747"/>
      <c r="E111" s="563"/>
      <c r="F111" s="600"/>
      <c r="G111" s="594"/>
      <c r="H111" s="594"/>
      <c r="I111" s="594"/>
      <c r="J111" s="754"/>
      <c r="K111" s="754"/>
      <c r="L111" s="769"/>
      <c r="M111" s="754"/>
      <c r="N111" s="722" t="s">
        <v>126</v>
      </c>
      <c r="O111" s="723"/>
      <c r="P111" s="46">
        <v>0.2</v>
      </c>
      <c r="Q111" s="43" t="s">
        <v>109</v>
      </c>
      <c r="R111" s="47">
        <v>42826</v>
      </c>
      <c r="S111" s="47">
        <v>42977</v>
      </c>
      <c r="T111" s="618"/>
      <c r="U111" s="618"/>
      <c r="V111" s="760"/>
      <c r="W111" s="618"/>
      <c r="X111" s="760"/>
      <c r="Y111" s="767"/>
      <c r="Z111" s="777"/>
      <c r="AA111" s="777"/>
      <c r="AB111" s="777"/>
      <c r="AC111" s="228"/>
      <c r="AD111" s="213" t="s">
        <v>821</v>
      </c>
      <c r="AE111" s="227" t="s">
        <v>958</v>
      </c>
      <c r="AF111" s="210" t="s">
        <v>251</v>
      </c>
    </row>
    <row r="112" spans="1:32" ht="136.5" customHeight="1" x14ac:dyDescent="0.2">
      <c r="A112" s="747"/>
      <c r="B112" s="747"/>
      <c r="C112" s="747"/>
      <c r="D112" s="747"/>
      <c r="E112" s="563"/>
      <c r="F112" s="600"/>
      <c r="G112" s="594"/>
      <c r="H112" s="594"/>
      <c r="I112" s="594"/>
      <c r="J112" s="754"/>
      <c r="K112" s="754"/>
      <c r="L112" s="769"/>
      <c r="M112" s="754"/>
      <c r="N112" s="722" t="s">
        <v>127</v>
      </c>
      <c r="O112" s="723"/>
      <c r="P112" s="46">
        <v>0.2</v>
      </c>
      <c r="Q112" s="43" t="s">
        <v>110</v>
      </c>
      <c r="R112" s="47">
        <v>42856</v>
      </c>
      <c r="S112" s="47">
        <v>43100</v>
      </c>
      <c r="T112" s="618"/>
      <c r="U112" s="618"/>
      <c r="V112" s="760"/>
      <c r="W112" s="618"/>
      <c r="X112" s="760"/>
      <c r="Y112" s="767"/>
      <c r="Z112" s="777"/>
      <c r="AA112" s="777"/>
      <c r="AB112" s="777"/>
      <c r="AC112" s="228"/>
      <c r="AD112" s="213" t="s">
        <v>822</v>
      </c>
      <c r="AE112" s="227" t="s">
        <v>959</v>
      </c>
      <c r="AF112" s="207" t="s">
        <v>1159</v>
      </c>
    </row>
    <row r="113" spans="1:32" ht="51.75" customHeight="1" x14ac:dyDescent="0.2">
      <c r="A113" s="747"/>
      <c r="B113" s="747"/>
      <c r="C113" s="747"/>
      <c r="D113" s="747"/>
      <c r="E113" s="563"/>
      <c r="F113" s="600"/>
      <c r="G113" s="594"/>
      <c r="H113" s="594"/>
      <c r="I113" s="594"/>
      <c r="J113" s="754"/>
      <c r="K113" s="754"/>
      <c r="L113" s="769"/>
      <c r="M113" s="754"/>
      <c r="N113" s="722" t="s">
        <v>128</v>
      </c>
      <c r="O113" s="723"/>
      <c r="P113" s="46">
        <v>0.2</v>
      </c>
      <c r="Q113" s="43" t="s">
        <v>111</v>
      </c>
      <c r="R113" s="47">
        <v>42887</v>
      </c>
      <c r="S113" s="47">
        <v>43100</v>
      </c>
      <c r="T113" s="618"/>
      <c r="U113" s="618"/>
      <c r="V113" s="760"/>
      <c r="W113" s="618"/>
      <c r="X113" s="760"/>
      <c r="Y113" s="767"/>
      <c r="Z113" s="777"/>
      <c r="AA113" s="777"/>
      <c r="AB113" s="777"/>
      <c r="AC113" s="228"/>
      <c r="AD113" s="213" t="s">
        <v>823</v>
      </c>
      <c r="AE113" s="227" t="s">
        <v>960</v>
      </c>
      <c r="AF113" s="207" t="s">
        <v>1160</v>
      </c>
    </row>
    <row r="114" spans="1:32" ht="45.75" customHeight="1" x14ac:dyDescent="0.2">
      <c r="A114" s="748"/>
      <c r="B114" s="748"/>
      <c r="C114" s="748"/>
      <c r="D114" s="748"/>
      <c r="E114" s="563"/>
      <c r="F114" s="600"/>
      <c r="G114" s="526"/>
      <c r="H114" s="526"/>
      <c r="I114" s="526"/>
      <c r="J114" s="755"/>
      <c r="K114" s="755"/>
      <c r="L114" s="770"/>
      <c r="M114" s="755"/>
      <c r="N114" s="722" t="s">
        <v>129</v>
      </c>
      <c r="O114" s="723"/>
      <c r="P114" s="46">
        <v>0.2</v>
      </c>
      <c r="Q114" s="43" t="s">
        <v>112</v>
      </c>
      <c r="R114" s="47">
        <v>43070</v>
      </c>
      <c r="S114" s="47">
        <v>43100</v>
      </c>
      <c r="T114" s="618"/>
      <c r="U114" s="618"/>
      <c r="V114" s="760"/>
      <c r="W114" s="618"/>
      <c r="X114" s="760"/>
      <c r="Y114" s="676"/>
      <c r="Z114" s="778"/>
      <c r="AA114" s="778"/>
      <c r="AB114" s="778"/>
      <c r="AC114" s="228"/>
      <c r="AD114" s="213"/>
      <c r="AE114" s="221"/>
      <c r="AF114" s="207" t="s">
        <v>1147</v>
      </c>
    </row>
    <row r="115" spans="1:32" ht="10.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row>
    <row r="116" spans="1:32" s="24" customFormat="1" ht="28.5" customHeight="1" x14ac:dyDescent="0.2">
      <c r="A116" s="456" t="s">
        <v>154</v>
      </c>
      <c r="B116" s="779" t="s">
        <v>576</v>
      </c>
      <c r="C116" s="780"/>
      <c r="D116" s="780"/>
      <c r="E116" s="780"/>
      <c r="F116" s="780"/>
      <c r="G116" s="780"/>
      <c r="H116" s="780"/>
      <c r="I116" s="780"/>
      <c r="J116" s="780"/>
      <c r="K116" s="780"/>
      <c r="L116" s="780"/>
      <c r="M116" s="780"/>
      <c r="N116" s="780"/>
      <c r="O116" s="780"/>
      <c r="P116" s="780"/>
      <c r="Q116" s="780"/>
      <c r="R116" s="780"/>
      <c r="S116" s="780"/>
      <c r="T116" s="780"/>
      <c r="U116" s="780"/>
      <c r="V116" s="780"/>
      <c r="W116" s="780"/>
      <c r="X116" s="780"/>
      <c r="Y116" s="780"/>
      <c r="Z116" s="780"/>
      <c r="AA116" s="780"/>
      <c r="AB116" s="780"/>
      <c r="AC116" s="780"/>
      <c r="AD116" s="780"/>
      <c r="AE116" s="780"/>
      <c r="AF116" s="781"/>
    </row>
    <row r="117" spans="1:32" ht="12.75" customHeight="1" x14ac:dyDescent="0.2">
      <c r="A117" s="4"/>
      <c r="B117" s="5"/>
      <c r="C117" s="5"/>
      <c r="D117" s="5"/>
      <c r="E117" s="5"/>
      <c r="F117" s="5"/>
      <c r="G117" s="6"/>
      <c r="H117" s="6"/>
      <c r="I117" s="6"/>
      <c r="J117" s="6"/>
      <c r="K117" s="6"/>
      <c r="L117" s="6"/>
      <c r="M117" s="6"/>
      <c r="N117" s="6"/>
      <c r="O117" s="6"/>
      <c r="P117" s="6"/>
      <c r="Q117" s="6"/>
      <c r="R117" s="7"/>
      <c r="S117" s="7"/>
      <c r="T117" s="7"/>
      <c r="U117" s="7"/>
      <c r="V117" s="7"/>
      <c r="W117" s="7"/>
      <c r="X117" s="8"/>
      <c r="Y117" s="1"/>
      <c r="Z117" s="1"/>
      <c r="AA117" s="1"/>
    </row>
    <row r="118" spans="1:32" ht="51" customHeight="1" x14ac:dyDescent="0.2">
      <c r="A118" s="645" t="s">
        <v>3</v>
      </c>
      <c r="B118" s="645" t="s">
        <v>4</v>
      </c>
      <c r="C118" s="645" t="s">
        <v>5</v>
      </c>
      <c r="D118" s="709" t="s">
        <v>6</v>
      </c>
      <c r="E118" s="709" t="s">
        <v>7</v>
      </c>
      <c r="F118" s="645" t="s">
        <v>8</v>
      </c>
      <c r="G118" s="645" t="s">
        <v>9</v>
      </c>
      <c r="H118" s="645" t="s">
        <v>10</v>
      </c>
      <c r="I118" s="645" t="s">
        <v>11</v>
      </c>
      <c r="J118" s="670" t="s">
        <v>12</v>
      </c>
      <c r="K118" s="668"/>
      <c r="L118" s="668"/>
      <c r="M118" s="648"/>
      <c r="N118" s="671" t="s">
        <v>13</v>
      </c>
      <c r="O118" s="672"/>
      <c r="P118" s="645" t="s">
        <v>14</v>
      </c>
      <c r="Q118" s="645" t="s">
        <v>15</v>
      </c>
      <c r="R118" s="647" t="s">
        <v>16</v>
      </c>
      <c r="S118" s="648"/>
      <c r="T118" s="647" t="s">
        <v>17</v>
      </c>
      <c r="U118" s="668"/>
      <c r="V118" s="668"/>
      <c r="W118" s="668"/>
      <c r="X118" s="668"/>
      <c r="Y118" s="664" t="s">
        <v>634</v>
      </c>
      <c r="Z118" s="664"/>
      <c r="AA118" s="664"/>
      <c r="AB118" s="664"/>
      <c r="AC118" s="664"/>
      <c r="AD118" s="664"/>
      <c r="AE118" s="664"/>
      <c r="AF118" s="664"/>
    </row>
    <row r="119" spans="1:32" ht="60" customHeight="1" x14ac:dyDescent="0.2">
      <c r="A119" s="669"/>
      <c r="B119" s="669"/>
      <c r="C119" s="669"/>
      <c r="D119" s="669"/>
      <c r="E119" s="669"/>
      <c r="F119" s="669"/>
      <c r="G119" s="669"/>
      <c r="H119" s="669"/>
      <c r="I119" s="669"/>
      <c r="J119" s="10" t="s">
        <v>18</v>
      </c>
      <c r="K119" s="10" t="s">
        <v>19</v>
      </c>
      <c r="L119" s="10" t="s">
        <v>20</v>
      </c>
      <c r="M119" s="10" t="s">
        <v>21</v>
      </c>
      <c r="N119" s="673"/>
      <c r="O119" s="674"/>
      <c r="P119" s="669"/>
      <c r="Q119" s="669"/>
      <c r="R119" s="10" t="s">
        <v>22</v>
      </c>
      <c r="S119" s="10" t="s">
        <v>23</v>
      </c>
      <c r="T119" s="11" t="s">
        <v>24</v>
      </c>
      <c r="U119" s="11" t="s">
        <v>25</v>
      </c>
      <c r="V119" s="12" t="s">
        <v>26</v>
      </c>
      <c r="W119" s="11" t="s">
        <v>27</v>
      </c>
      <c r="X119" s="10" t="s">
        <v>28</v>
      </c>
      <c r="Y119" s="85" t="s">
        <v>18</v>
      </c>
      <c r="Z119" s="86" t="s">
        <v>19</v>
      </c>
      <c r="AA119" s="86" t="s">
        <v>20</v>
      </c>
      <c r="AB119" s="86" t="s">
        <v>21</v>
      </c>
      <c r="AC119" s="85" t="s">
        <v>636</v>
      </c>
      <c r="AD119" s="102" t="s">
        <v>767</v>
      </c>
      <c r="AE119" s="183" t="s">
        <v>913</v>
      </c>
      <c r="AF119" s="120" t="s">
        <v>1044</v>
      </c>
    </row>
    <row r="120" spans="1:32" s="24" customFormat="1" ht="90" customHeight="1" x14ac:dyDescent="0.2">
      <c r="A120" s="695" t="s">
        <v>40</v>
      </c>
      <c r="B120" s="719" t="s">
        <v>59</v>
      </c>
      <c r="C120" s="37" t="s">
        <v>42</v>
      </c>
      <c r="D120" s="37" t="s">
        <v>1056</v>
      </c>
      <c r="E120" s="43" t="s">
        <v>58</v>
      </c>
      <c r="F120" s="52">
        <v>2.5000000000000001E-2</v>
      </c>
      <c r="G120" s="37" t="s">
        <v>43</v>
      </c>
      <c r="H120" s="38">
        <v>0.9</v>
      </c>
      <c r="I120" s="37" t="s">
        <v>44</v>
      </c>
      <c r="J120" s="45">
        <v>20</v>
      </c>
      <c r="K120" s="45">
        <v>45</v>
      </c>
      <c r="L120" s="129">
        <v>0.7</v>
      </c>
      <c r="M120" s="481">
        <v>0.9</v>
      </c>
      <c r="N120" s="722" t="s">
        <v>45</v>
      </c>
      <c r="O120" s="723"/>
      <c r="P120" s="38">
        <v>1</v>
      </c>
      <c r="Q120" s="37" t="s">
        <v>46</v>
      </c>
      <c r="R120" s="36">
        <v>42760</v>
      </c>
      <c r="S120" s="36">
        <v>43100</v>
      </c>
      <c r="T120" s="41">
        <v>39000000</v>
      </c>
      <c r="U120" s="41">
        <v>0</v>
      </c>
      <c r="V120" s="42"/>
      <c r="W120" s="41">
        <v>0</v>
      </c>
      <c r="X120" s="42" t="s">
        <v>47</v>
      </c>
      <c r="Y120" s="60">
        <v>0.2</v>
      </c>
      <c r="Z120" s="230">
        <v>0.45</v>
      </c>
      <c r="AA120" s="230">
        <v>0.7</v>
      </c>
      <c r="AB120" s="479">
        <v>0.9</v>
      </c>
      <c r="AC120" s="231" t="s">
        <v>700</v>
      </c>
      <c r="AD120" s="95" t="s">
        <v>824</v>
      </c>
      <c r="AE120" s="232" t="s">
        <v>961</v>
      </c>
      <c r="AF120" s="496" t="s">
        <v>1148</v>
      </c>
    </row>
    <row r="121" spans="1:32" s="24" customFormat="1" ht="62.25" customHeight="1" x14ac:dyDescent="0.2">
      <c r="A121" s="717"/>
      <c r="B121" s="720"/>
      <c r="C121" s="724" t="s">
        <v>48</v>
      </c>
      <c r="D121" s="724" t="s">
        <v>1056</v>
      </c>
      <c r="E121" s="724" t="s">
        <v>49</v>
      </c>
      <c r="F121" s="727">
        <v>0.15</v>
      </c>
      <c r="G121" s="724" t="s">
        <v>50</v>
      </c>
      <c r="H121" s="727">
        <v>1</v>
      </c>
      <c r="I121" s="724" t="s">
        <v>44</v>
      </c>
      <c r="J121" s="724">
        <v>25</v>
      </c>
      <c r="K121" s="724">
        <v>50</v>
      </c>
      <c r="L121" s="727">
        <v>0.75</v>
      </c>
      <c r="M121" s="727">
        <v>1</v>
      </c>
      <c r="N121" s="722" t="s">
        <v>51</v>
      </c>
      <c r="O121" s="723"/>
      <c r="P121" s="38">
        <v>0.25</v>
      </c>
      <c r="Q121" s="39" t="s">
        <v>52</v>
      </c>
      <c r="R121" s="40">
        <v>42370</v>
      </c>
      <c r="S121" s="40">
        <v>42551</v>
      </c>
      <c r="T121" s="652">
        <v>106775000</v>
      </c>
      <c r="U121" s="652">
        <v>0</v>
      </c>
      <c r="V121" s="651"/>
      <c r="W121" s="652">
        <v>0</v>
      </c>
      <c r="X121" s="651" t="s">
        <v>47</v>
      </c>
      <c r="Y121" s="793">
        <v>0.2</v>
      </c>
      <c r="Z121" s="504">
        <v>0.5</v>
      </c>
      <c r="AA121" s="504">
        <v>0.75</v>
      </c>
      <c r="AB121" s="504">
        <v>0.8</v>
      </c>
      <c r="AC121" s="233" t="s">
        <v>701</v>
      </c>
      <c r="AD121" s="782" t="s">
        <v>825</v>
      </c>
      <c r="AE121" s="136" t="s">
        <v>962</v>
      </c>
      <c r="AF121" s="496" t="s">
        <v>1149</v>
      </c>
    </row>
    <row r="122" spans="1:32" s="24" customFormat="1" ht="40.5" customHeight="1" x14ac:dyDescent="0.2">
      <c r="A122" s="717"/>
      <c r="B122" s="720"/>
      <c r="C122" s="725"/>
      <c r="D122" s="725"/>
      <c r="E122" s="725"/>
      <c r="F122" s="728"/>
      <c r="G122" s="725"/>
      <c r="H122" s="728"/>
      <c r="I122" s="725"/>
      <c r="J122" s="725"/>
      <c r="K122" s="725"/>
      <c r="L122" s="728"/>
      <c r="M122" s="728"/>
      <c r="N122" s="722" t="s">
        <v>53</v>
      </c>
      <c r="O122" s="723"/>
      <c r="P122" s="38">
        <v>0.25</v>
      </c>
      <c r="Q122" s="39" t="s">
        <v>54</v>
      </c>
      <c r="R122" s="40">
        <v>42430</v>
      </c>
      <c r="S122" s="40">
        <v>42551</v>
      </c>
      <c r="T122" s="652"/>
      <c r="U122" s="652"/>
      <c r="V122" s="651"/>
      <c r="W122" s="652"/>
      <c r="X122" s="651"/>
      <c r="Y122" s="794"/>
      <c r="Z122" s="505"/>
      <c r="AA122" s="505"/>
      <c r="AB122" s="505"/>
      <c r="AC122" s="233" t="s">
        <v>702</v>
      </c>
      <c r="AD122" s="783"/>
      <c r="AE122" s="92" t="s">
        <v>963</v>
      </c>
      <c r="AF122" s="497" t="s">
        <v>1150</v>
      </c>
    </row>
    <row r="123" spans="1:32" s="24" customFormat="1" ht="24.75" customHeight="1" x14ac:dyDescent="0.2">
      <c r="A123" s="717"/>
      <c r="B123" s="720"/>
      <c r="C123" s="725"/>
      <c r="D123" s="725"/>
      <c r="E123" s="725"/>
      <c r="F123" s="728"/>
      <c r="G123" s="725"/>
      <c r="H123" s="728"/>
      <c r="I123" s="725"/>
      <c r="J123" s="725"/>
      <c r="K123" s="725"/>
      <c r="L123" s="728"/>
      <c r="M123" s="728"/>
      <c r="N123" s="722" t="s">
        <v>55</v>
      </c>
      <c r="O123" s="723"/>
      <c r="P123" s="38">
        <v>0.25</v>
      </c>
      <c r="Q123" s="39" t="s">
        <v>54</v>
      </c>
      <c r="R123" s="40">
        <v>42522</v>
      </c>
      <c r="S123" s="40">
        <v>42582</v>
      </c>
      <c r="T123" s="652"/>
      <c r="U123" s="652"/>
      <c r="V123" s="651"/>
      <c r="W123" s="652"/>
      <c r="X123" s="651"/>
      <c r="Y123" s="794"/>
      <c r="Z123" s="505"/>
      <c r="AA123" s="505"/>
      <c r="AB123" s="505"/>
      <c r="AC123" s="234"/>
      <c r="AD123" s="783"/>
      <c r="AE123" s="774" t="s">
        <v>963</v>
      </c>
      <c r="AF123" s="657" t="s">
        <v>1151</v>
      </c>
    </row>
    <row r="124" spans="1:32" s="24" customFormat="1" ht="30" customHeight="1" x14ac:dyDescent="0.2">
      <c r="A124" s="718"/>
      <c r="B124" s="721"/>
      <c r="C124" s="726"/>
      <c r="D124" s="726"/>
      <c r="E124" s="726"/>
      <c r="F124" s="729"/>
      <c r="G124" s="726"/>
      <c r="H124" s="729"/>
      <c r="I124" s="726"/>
      <c r="J124" s="726"/>
      <c r="K124" s="726"/>
      <c r="L124" s="729"/>
      <c r="M124" s="729"/>
      <c r="N124" s="722" t="s">
        <v>56</v>
      </c>
      <c r="O124" s="723"/>
      <c r="P124" s="38">
        <v>0.25</v>
      </c>
      <c r="Q124" s="39" t="s">
        <v>57</v>
      </c>
      <c r="R124" s="40">
        <v>42583</v>
      </c>
      <c r="S124" s="40">
        <v>42735</v>
      </c>
      <c r="T124" s="652"/>
      <c r="U124" s="652"/>
      <c r="V124" s="651"/>
      <c r="W124" s="652"/>
      <c r="X124" s="651"/>
      <c r="Y124" s="795"/>
      <c r="Z124" s="506"/>
      <c r="AA124" s="506"/>
      <c r="AB124" s="506"/>
      <c r="AC124" s="234"/>
      <c r="AD124" s="784"/>
      <c r="AE124" s="775"/>
      <c r="AF124" s="658"/>
    </row>
    <row r="125" spans="1:32" ht="10.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row>
    <row r="126" spans="1:32" ht="10.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row>
    <row r="127" spans="1:32" ht="10.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row>
    <row r="128" spans="1:32" ht="10.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row>
    <row r="129" spans="1:27" ht="10.5" customHeight="1" x14ac:dyDescent="0.2">
      <c r="A129" s="9"/>
      <c r="B129" s="9"/>
      <c r="C129" s="9"/>
      <c r="D129" s="9"/>
      <c r="E129" s="9"/>
      <c r="F129" s="51"/>
      <c r="G129" s="9"/>
      <c r="H129" s="9"/>
      <c r="I129" s="9"/>
      <c r="J129" s="9"/>
      <c r="K129" s="9"/>
      <c r="L129" s="9"/>
      <c r="M129" s="9"/>
      <c r="N129" s="9"/>
      <c r="O129" s="9"/>
      <c r="P129" s="9"/>
      <c r="Q129" s="9"/>
      <c r="R129" s="9"/>
      <c r="S129" s="9"/>
      <c r="T129" s="9"/>
      <c r="U129" s="9"/>
      <c r="V129" s="9"/>
      <c r="W129" s="9"/>
      <c r="X129" s="9"/>
      <c r="Y129" s="9"/>
      <c r="Z129" s="9"/>
      <c r="AA129" s="9"/>
    </row>
    <row r="130" spans="1:27" ht="10.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row>
    <row r="131" spans="1:27" ht="10.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row>
    <row r="132" spans="1:27" ht="10.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row>
    <row r="133" spans="1:27" ht="10.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row>
    <row r="134" spans="1:27" ht="10.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row>
    <row r="135" spans="1:27" ht="10.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row>
    <row r="136" spans="1:27" ht="10.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row>
    <row r="137" spans="1:27" ht="10.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row>
    <row r="138" spans="1:27" ht="10.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row>
    <row r="139" spans="1:27" ht="10.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row>
    <row r="140" spans="1:27" ht="10.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row>
    <row r="141" spans="1:27" ht="10.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row>
    <row r="142" spans="1:27" ht="10.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row>
    <row r="143" spans="1:27" ht="10.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row>
    <row r="144" spans="1:27" ht="10.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row>
    <row r="145" spans="1:27" ht="10.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row>
    <row r="146" spans="1:27" ht="10.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row>
    <row r="147" spans="1:27" ht="10.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row>
    <row r="148" spans="1:27" ht="10.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row>
    <row r="149" spans="1:27" ht="10.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row>
    <row r="150" spans="1:27" ht="10.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row>
    <row r="151" spans="1:27" ht="10.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row>
    <row r="152" spans="1:27" ht="10.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row>
    <row r="153" spans="1:27" ht="10.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row>
    <row r="154" spans="1:27" ht="10.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row>
    <row r="155" spans="1:27" ht="10.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row>
    <row r="156" spans="1:27" ht="10.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row>
    <row r="157" spans="1:27" ht="10.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row>
    <row r="158" spans="1:27" ht="10.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row>
    <row r="159" spans="1:27" ht="10.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row>
    <row r="160" spans="1:27" ht="10.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row>
    <row r="161" spans="1:27" ht="10.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row>
    <row r="162" spans="1:27" ht="10.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row>
    <row r="163" spans="1:27" ht="10.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row>
    <row r="164" spans="1:27" ht="10.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row>
    <row r="165" spans="1:27" ht="10.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row>
    <row r="166" spans="1:27" ht="10.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row>
    <row r="167" spans="1:27" ht="10.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row>
    <row r="168" spans="1:27" ht="10.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row>
    <row r="169" spans="1:27" ht="10.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row>
    <row r="170" spans="1:27" ht="10.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row>
    <row r="171" spans="1:27" ht="10.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row>
    <row r="172" spans="1:27" ht="10.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row>
    <row r="173" spans="1:27" ht="10.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row>
    <row r="174" spans="1:27" ht="10.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row>
    <row r="175" spans="1:27" ht="10.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row>
    <row r="176" spans="1:27" ht="10.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row>
    <row r="177" spans="1:27" ht="10.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row>
    <row r="178" spans="1:27" ht="10.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row>
    <row r="179" spans="1:27" ht="10.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row>
    <row r="180" spans="1:27" ht="10.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row>
    <row r="181" spans="1:27" ht="10.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row>
    <row r="182" spans="1:27" ht="10.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row>
    <row r="183" spans="1:27" ht="10.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row>
    <row r="184" spans="1:27" ht="10.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row>
    <row r="185" spans="1:27" ht="10.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row>
    <row r="186" spans="1:27" ht="10.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row>
    <row r="187" spans="1:27" ht="10.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row>
    <row r="188" spans="1:27" ht="10.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row>
    <row r="189" spans="1:27" ht="10.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row>
    <row r="190" spans="1:27" ht="10.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row>
    <row r="191" spans="1:27" ht="10.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row>
    <row r="192" spans="1:27" ht="10.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row>
    <row r="193" spans="1:27" ht="10.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row>
    <row r="194" spans="1:27" ht="10.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row>
    <row r="195" spans="1:27" ht="10.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row>
    <row r="196" spans="1:27" ht="10.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row>
    <row r="197" spans="1:27" ht="10.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row>
    <row r="198" spans="1:27" ht="10.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row>
    <row r="199" spans="1:27" ht="10.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row>
    <row r="200" spans="1:27" ht="10.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row>
    <row r="201" spans="1:27" ht="10.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row>
    <row r="202" spans="1:27" ht="10.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row>
    <row r="203" spans="1:27" ht="10.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row>
    <row r="204" spans="1:27" ht="10.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row>
    <row r="205" spans="1:27" ht="10.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row>
    <row r="206" spans="1:27" ht="10.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row>
    <row r="207" spans="1:27" ht="10.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row>
    <row r="208" spans="1:27" ht="10.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row>
    <row r="209" spans="1:27" ht="10.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row>
    <row r="210" spans="1:27" ht="10.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row>
    <row r="211" spans="1:27" ht="10.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row>
    <row r="212" spans="1:27" ht="10.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row>
    <row r="213" spans="1:27" ht="10.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row>
    <row r="214" spans="1:27" ht="10.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row>
    <row r="215" spans="1:27" ht="10.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row>
    <row r="216" spans="1:27" ht="10.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row>
    <row r="217" spans="1:27" ht="10.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row>
    <row r="218" spans="1:27" ht="10.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row>
    <row r="219" spans="1:27" ht="10.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row>
    <row r="220" spans="1:27" ht="10.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row>
    <row r="221" spans="1:27" ht="10.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row>
    <row r="222" spans="1:27" ht="10.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row>
    <row r="223" spans="1:27" ht="10.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row>
    <row r="224" spans="1:27" ht="10.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row>
    <row r="225" spans="1:27" ht="10.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row>
    <row r="226" spans="1:27" ht="10.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row>
    <row r="227" spans="1:27" ht="10.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row>
    <row r="228" spans="1:27" ht="10.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row>
    <row r="229" spans="1:27" ht="10.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row>
    <row r="230" spans="1:27" ht="10.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row>
    <row r="231" spans="1:27" ht="10.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row>
    <row r="232" spans="1:27" ht="10.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row>
    <row r="233" spans="1:27" ht="10.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row>
    <row r="234" spans="1:27" ht="10.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row>
    <row r="235" spans="1:27" ht="10.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row>
    <row r="236" spans="1:27" ht="10.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row>
    <row r="237" spans="1:27" ht="10.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row>
    <row r="238" spans="1:27" ht="10.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row>
    <row r="239" spans="1:27" ht="10.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row>
    <row r="240" spans="1:27" ht="10.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row>
    <row r="241" spans="1:27" ht="10.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row>
    <row r="242" spans="1:27" ht="10.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row>
    <row r="243" spans="1:27" ht="10.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row>
    <row r="244" spans="1:27" ht="10.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row>
    <row r="245" spans="1:27" ht="10.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row>
    <row r="246" spans="1:27" ht="10.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row>
    <row r="247" spans="1:27" ht="10.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row>
    <row r="248" spans="1:27" ht="10.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row>
    <row r="249" spans="1:27" ht="10.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row>
    <row r="250" spans="1:27" ht="10.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row>
    <row r="251" spans="1:27" ht="10.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row>
    <row r="252" spans="1:27" ht="10.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row>
    <row r="253" spans="1:27" ht="10.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row>
    <row r="254" spans="1:27" ht="10.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row>
    <row r="255" spans="1:27" ht="10.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row>
    <row r="256" spans="1:27" ht="10.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row>
    <row r="257" spans="1:27" ht="10.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row>
    <row r="258" spans="1:27" ht="10.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row>
    <row r="259" spans="1:27" ht="10.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row>
    <row r="260" spans="1:27" ht="10.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row>
    <row r="261" spans="1:27" ht="10.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row>
    <row r="262" spans="1:27" ht="10.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row>
    <row r="263" spans="1:27" ht="10.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row>
    <row r="264" spans="1:27" ht="10.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row>
    <row r="265" spans="1:27" ht="10.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row>
    <row r="266" spans="1:27" ht="10.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row>
    <row r="267" spans="1:27" ht="10.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row>
    <row r="268" spans="1:27" ht="10.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row>
    <row r="269" spans="1:27" ht="10.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row>
    <row r="270" spans="1:27" ht="10.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row>
    <row r="271" spans="1:27" ht="10.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row>
    <row r="272" spans="1:27" ht="10.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row>
    <row r="273" spans="1:27" ht="10.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row>
    <row r="274" spans="1:27" ht="10.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row>
    <row r="275" spans="1:27" ht="10.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row>
    <row r="276" spans="1:27" ht="10.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row>
    <row r="277" spans="1:27" ht="10.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row>
    <row r="278" spans="1:27" ht="10.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row>
    <row r="279" spans="1:27" ht="10.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row>
    <row r="280" spans="1:27" ht="10.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row>
    <row r="281" spans="1:27" ht="10.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row>
    <row r="282" spans="1:27" ht="10.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row>
    <row r="283" spans="1:27" ht="10.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row>
    <row r="284" spans="1:27" ht="10.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row>
    <row r="285" spans="1:27" ht="10.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row>
    <row r="286" spans="1:27" ht="10.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row>
    <row r="287" spans="1:27" ht="10.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row>
    <row r="288" spans="1:27" ht="10.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row>
    <row r="289" spans="1:27" ht="10.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row>
    <row r="290" spans="1:27" ht="10.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row>
    <row r="291" spans="1:27" ht="10.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row>
    <row r="292" spans="1:27" ht="10.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row>
    <row r="293" spans="1:27" ht="10.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row>
    <row r="294" spans="1:27" ht="10.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row>
    <row r="295" spans="1:27" ht="10.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row>
    <row r="296" spans="1:27" ht="10.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row>
    <row r="297" spans="1:27" ht="10.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row>
    <row r="298" spans="1:27" ht="10.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row>
    <row r="299" spans="1:27" ht="10.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row>
    <row r="300" spans="1:27" ht="10.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row>
    <row r="301" spans="1:27" ht="10.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row>
    <row r="302" spans="1:27" ht="10.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row>
    <row r="303" spans="1:27" ht="10.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row>
    <row r="304" spans="1:27" ht="10.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row>
    <row r="305" spans="1:27" ht="10.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row>
    <row r="306" spans="1:27" ht="10.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row>
    <row r="307" spans="1:27" ht="10.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row>
    <row r="308" spans="1:27" ht="10.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row>
    <row r="309" spans="1:27" ht="10.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row>
    <row r="310" spans="1:27" ht="10.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row>
    <row r="311" spans="1:27" ht="10.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row>
    <row r="312" spans="1:27" ht="10.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row>
    <row r="313" spans="1:27" ht="10.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row>
    <row r="314" spans="1:27" ht="10.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row>
    <row r="315" spans="1:27" ht="10.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row>
    <row r="316" spans="1:27" ht="10.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row>
    <row r="317" spans="1:27" ht="10.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row>
    <row r="318" spans="1:27" ht="10.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row>
    <row r="319" spans="1:27" ht="10.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row>
    <row r="320" spans="1:27" ht="10.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row>
    <row r="321" spans="1:27" ht="10.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row>
    <row r="322" spans="1:27" ht="10.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row>
    <row r="323" spans="1:27" ht="10.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row>
    <row r="324" spans="1:27" ht="10.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row>
    <row r="325" spans="1:27" ht="10.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row>
    <row r="326" spans="1:27" ht="10.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row>
    <row r="327" spans="1:27" ht="10.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row>
    <row r="328" spans="1:27" ht="10.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row>
    <row r="329" spans="1:27" ht="10.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row>
    <row r="330" spans="1:27" ht="10.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row>
    <row r="331" spans="1:27" ht="10.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row>
    <row r="332" spans="1:27" ht="10.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row>
    <row r="333" spans="1:27" ht="10.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row>
    <row r="334" spans="1:27" ht="10.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row>
    <row r="335" spans="1:27" ht="10.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row>
    <row r="336" spans="1:27" ht="10.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row>
    <row r="337" spans="1:27" ht="10.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row>
    <row r="338" spans="1:27" ht="10.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row>
    <row r="339" spans="1:27" ht="10.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row>
    <row r="340" spans="1:27" ht="10.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row>
    <row r="341" spans="1:27" ht="10.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row>
    <row r="342" spans="1:27" ht="10.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row>
    <row r="343" spans="1:27" ht="10.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row>
    <row r="344" spans="1:27" ht="10.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row>
    <row r="345" spans="1:27" ht="10.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row>
    <row r="346" spans="1:27" ht="10.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row>
    <row r="347" spans="1:27" ht="10.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row>
    <row r="348" spans="1:27" ht="10.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row>
    <row r="349" spans="1:27" ht="10.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row>
    <row r="350" spans="1:27" ht="10.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row>
    <row r="351" spans="1:27" ht="10.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row>
    <row r="352" spans="1:27" ht="10.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row>
    <row r="353" spans="1:27" ht="10.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row>
    <row r="354" spans="1:27" ht="10.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row>
    <row r="355" spans="1:27" ht="10.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row>
    <row r="356" spans="1:27" ht="10.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row>
    <row r="357" spans="1:27" ht="10.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row>
    <row r="358" spans="1:27" ht="10.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row>
    <row r="359" spans="1:27" ht="10.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row>
    <row r="360" spans="1:27" ht="10.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row>
    <row r="361" spans="1:27" ht="10.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row>
    <row r="362" spans="1:27" ht="10.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row>
    <row r="363" spans="1:27" ht="10.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row>
    <row r="364" spans="1:27" ht="10.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row>
    <row r="365" spans="1:27" ht="10.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row>
    <row r="366" spans="1:27" ht="10.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row>
    <row r="367" spans="1:27" ht="10.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row>
    <row r="368" spans="1:27" ht="10.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row>
    <row r="369" spans="1:27" ht="10.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row>
    <row r="370" spans="1:27" ht="10.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row>
    <row r="371" spans="1:27" ht="10.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row>
    <row r="372" spans="1:27" ht="10.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row>
    <row r="373" spans="1:27" ht="10.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row>
    <row r="374" spans="1:27" ht="10.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row>
    <row r="375" spans="1:27" ht="10.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row>
    <row r="376" spans="1:27" ht="10.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row>
    <row r="377" spans="1:27" ht="10.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row>
    <row r="378" spans="1:27" ht="10.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row>
    <row r="379" spans="1:27" ht="10.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row>
    <row r="380" spans="1:27" ht="10.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row>
    <row r="381" spans="1:27" ht="10.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row>
    <row r="382" spans="1:27" ht="10.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row>
    <row r="383" spans="1:27" ht="10.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row>
    <row r="384" spans="1:27" ht="10.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row>
    <row r="385" spans="1:27" ht="10.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row>
    <row r="386" spans="1:27" ht="10.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row>
    <row r="387" spans="1:27" ht="10.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row>
    <row r="388" spans="1:27" ht="10.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row>
    <row r="389" spans="1:27" ht="10.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row>
    <row r="390" spans="1:27" ht="10.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row>
    <row r="391" spans="1:27" ht="10.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row>
    <row r="392" spans="1:27" ht="10.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row>
    <row r="393" spans="1:27" ht="10.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row>
    <row r="394" spans="1:27" ht="10.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row>
    <row r="395" spans="1:27" ht="10.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row>
    <row r="396" spans="1:27" ht="10.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row>
    <row r="397" spans="1:27" ht="10.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row>
    <row r="398" spans="1:27" ht="10.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row>
    <row r="399" spans="1:27" ht="10.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row>
    <row r="400" spans="1:27" ht="10.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row>
    <row r="401" spans="1:27" ht="10.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row>
    <row r="402" spans="1:27" ht="10.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row>
    <row r="403" spans="1:27" ht="10.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row>
    <row r="404" spans="1:27" ht="10.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row>
    <row r="405" spans="1:27" ht="10.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row>
    <row r="406" spans="1:27" ht="10.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row>
    <row r="407" spans="1:27" ht="10.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row>
    <row r="408" spans="1:27" ht="10.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row>
    <row r="409" spans="1:27" ht="10.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row>
    <row r="410" spans="1:27" ht="10.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row>
    <row r="411" spans="1:27" ht="10.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row>
    <row r="412" spans="1:27" ht="10.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row>
    <row r="413" spans="1:27" ht="10.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row>
    <row r="414" spans="1:27" ht="10.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row>
    <row r="415" spans="1:27" ht="10.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row>
    <row r="416" spans="1:27" ht="10.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row>
    <row r="417" spans="1:27" ht="10.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row>
    <row r="418" spans="1:27" ht="10.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row>
    <row r="419" spans="1:27" ht="10.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row>
    <row r="420" spans="1:27" ht="10.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row>
    <row r="421" spans="1:27" ht="10.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row>
    <row r="422" spans="1:27" ht="10.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row>
    <row r="423" spans="1:27" ht="10.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row>
    <row r="424" spans="1:27" ht="10.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row>
    <row r="425" spans="1:27" ht="10.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row>
    <row r="426" spans="1:27" ht="10.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row>
    <row r="427" spans="1:27" ht="10.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row>
    <row r="428" spans="1:27" ht="10.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row>
    <row r="429" spans="1:27" ht="10.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row>
    <row r="430" spans="1:27" ht="10.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row>
    <row r="431" spans="1:27" ht="10.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row>
    <row r="432" spans="1:27" ht="10.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row>
    <row r="433" spans="1:27" ht="10.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row>
    <row r="434" spans="1:27" ht="10.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row>
    <row r="435" spans="1:27" ht="10.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row>
    <row r="436" spans="1:27" ht="10.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row>
    <row r="437" spans="1:27" ht="10.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row>
    <row r="438" spans="1:27" ht="10.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row>
    <row r="439" spans="1:27" ht="10.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row>
    <row r="440" spans="1:27" ht="10.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row>
    <row r="441" spans="1:27" ht="10.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row>
    <row r="442" spans="1:27" ht="10.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row>
    <row r="443" spans="1:27" ht="10.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row>
    <row r="444" spans="1:27" ht="10.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row>
    <row r="445" spans="1:27" ht="10.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row>
    <row r="446" spans="1:27" ht="10.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row>
    <row r="447" spans="1:27" ht="10.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row>
    <row r="448" spans="1:27" ht="10.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row>
    <row r="449" spans="1:27" ht="10.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row>
    <row r="450" spans="1:27" ht="10.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row>
    <row r="451" spans="1:27" ht="10.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row>
    <row r="452" spans="1:27" ht="10.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row>
    <row r="453" spans="1:27" ht="10.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row>
    <row r="454" spans="1:27" ht="10.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row>
    <row r="455" spans="1:27" ht="10.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row>
    <row r="456" spans="1:27" ht="10.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row>
    <row r="457" spans="1:27" ht="10.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row>
    <row r="458" spans="1:27" ht="10.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row>
    <row r="459" spans="1:27" ht="10.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row>
    <row r="460" spans="1:27" ht="10.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row>
    <row r="461" spans="1:27" ht="10.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row>
    <row r="462" spans="1:27" ht="10.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row>
    <row r="463" spans="1:27" ht="10.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row>
    <row r="464" spans="1:27" ht="10.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row>
    <row r="465" spans="1:27" ht="10.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row>
    <row r="466" spans="1:27" ht="10.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row>
    <row r="467" spans="1:27" ht="10.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row>
    <row r="468" spans="1:27" ht="10.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row>
    <row r="469" spans="1:27" ht="10.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row>
    <row r="470" spans="1:27" ht="10.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row>
    <row r="471" spans="1:27" ht="10.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row>
    <row r="472" spans="1:27" ht="10.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row>
    <row r="473" spans="1:27" ht="10.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row>
    <row r="474" spans="1:27" ht="10.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row>
    <row r="475" spans="1:27" ht="10.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row>
    <row r="476" spans="1:27" ht="10.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row>
    <row r="477" spans="1:27" ht="10.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row>
    <row r="478" spans="1:27" ht="10.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row>
    <row r="479" spans="1:27" ht="10.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row>
    <row r="480" spans="1:27" ht="10.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row>
    <row r="481" spans="1:27" ht="10.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row>
    <row r="482" spans="1:27" ht="10.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row>
    <row r="483" spans="1:27" ht="10.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row>
    <row r="484" spans="1:27" ht="10.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row>
    <row r="485" spans="1:27" ht="10.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row>
    <row r="486" spans="1:27" ht="10.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row>
    <row r="487" spans="1:27" ht="10.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row>
    <row r="488" spans="1:27" ht="10.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row>
    <row r="489" spans="1:27" ht="10.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row>
    <row r="490" spans="1:27" ht="10.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row>
    <row r="491" spans="1:27" ht="10.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row>
    <row r="492" spans="1:27" ht="10.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row>
    <row r="493" spans="1:27" ht="10.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row>
    <row r="494" spans="1:27" ht="10.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row>
    <row r="495" spans="1:27" ht="10.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row>
    <row r="496" spans="1:27" ht="10.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row>
    <row r="497" spans="1:27" ht="10.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row>
    <row r="498" spans="1:27" ht="10.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row>
    <row r="499" spans="1:27" ht="10.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row>
    <row r="500" spans="1:27" ht="10.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row>
    <row r="501" spans="1:27" ht="10.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row>
    <row r="502" spans="1:27" ht="10.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row>
    <row r="503" spans="1:27" ht="10.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row>
    <row r="504" spans="1:27" ht="10.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row>
    <row r="505" spans="1:27" ht="10.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row>
    <row r="506" spans="1:27" ht="10.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row>
    <row r="507" spans="1:27" ht="10.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row>
    <row r="508" spans="1:27" ht="10.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row>
    <row r="509" spans="1:27" ht="10.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row>
    <row r="510" spans="1:27" ht="10.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row>
    <row r="511" spans="1:27" ht="10.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row>
    <row r="512" spans="1:27" ht="10.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row>
    <row r="513" spans="1:27" ht="10.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row>
    <row r="514" spans="1:27" ht="10.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row>
    <row r="515" spans="1:27" ht="10.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row>
    <row r="516" spans="1:27" ht="10.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row>
    <row r="517" spans="1:27" ht="10.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row>
    <row r="518" spans="1:27" ht="10.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row>
    <row r="519" spans="1:27" ht="10.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row>
    <row r="520" spans="1:27" ht="10.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row>
    <row r="521" spans="1:27" ht="10.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row>
    <row r="522" spans="1:27" ht="10.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row>
    <row r="523" spans="1:27" ht="10.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row>
    <row r="524" spans="1:27" ht="10.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row>
    <row r="525" spans="1:27" ht="10.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row>
    <row r="526" spans="1:27" ht="10.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row>
    <row r="527" spans="1:27" ht="10.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row>
    <row r="528" spans="1:27" ht="10.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row>
    <row r="529" spans="1:27" ht="10.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row>
    <row r="530" spans="1:27" ht="10.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row>
    <row r="531" spans="1:27" ht="10.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row>
    <row r="532" spans="1:27" ht="10.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row>
    <row r="533" spans="1:27" ht="10.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row>
    <row r="534" spans="1:27" ht="10.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row>
    <row r="535" spans="1:27" ht="10.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row>
    <row r="536" spans="1:27" ht="10.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row>
    <row r="537" spans="1:27" ht="10.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row>
    <row r="538" spans="1:27" ht="10.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row>
    <row r="539" spans="1:27" ht="10.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row>
    <row r="540" spans="1:27" ht="10.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row>
    <row r="541" spans="1:27" ht="10.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row>
    <row r="542" spans="1:27" ht="10.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row>
    <row r="543" spans="1:27" ht="10.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row>
    <row r="544" spans="1:27" ht="10.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row>
    <row r="545" spans="1:27" ht="10.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row>
    <row r="546" spans="1:27" ht="10.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row>
    <row r="547" spans="1:27" ht="10.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row>
    <row r="548" spans="1:27" ht="10.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row>
    <row r="549" spans="1:27" ht="10.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row>
    <row r="550" spans="1:27" ht="10.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row>
    <row r="551" spans="1:27" ht="10.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row>
    <row r="552" spans="1:27" ht="10.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row>
    <row r="553" spans="1:27" ht="10.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row>
    <row r="554" spans="1:27" ht="10.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row>
    <row r="555" spans="1:27" ht="10.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row>
    <row r="556" spans="1:27" ht="10.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row>
    <row r="557" spans="1:27" ht="10.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row>
    <row r="558" spans="1:27" ht="10.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row>
    <row r="559" spans="1:27" ht="10.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row>
    <row r="560" spans="1:27" ht="10.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row>
    <row r="561" spans="1:27" ht="10.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row>
    <row r="562" spans="1:27" ht="10.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row>
    <row r="563" spans="1:27" ht="10.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row>
    <row r="564" spans="1:27" ht="10.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row>
    <row r="565" spans="1:27" ht="10.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row>
    <row r="566" spans="1:27" ht="10.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row>
    <row r="567" spans="1:27" ht="10.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row>
    <row r="568" spans="1:27" ht="10.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row>
    <row r="569" spans="1:27" ht="10.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row>
    <row r="570" spans="1:27" ht="10.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row>
    <row r="571" spans="1:27" ht="10.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row>
    <row r="572" spans="1:27" ht="10.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row>
    <row r="573" spans="1:27" ht="10.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row>
    <row r="574" spans="1:27" ht="10.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row>
    <row r="575" spans="1:27" ht="10.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row>
    <row r="576" spans="1:27" ht="10.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row>
    <row r="577" spans="1:27" ht="10.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row>
    <row r="578" spans="1:27" ht="10.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row>
    <row r="579" spans="1:27" ht="10.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row>
    <row r="580" spans="1:27" ht="10.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row>
    <row r="581" spans="1:27" ht="10.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row>
    <row r="582" spans="1:27" ht="10.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row>
    <row r="583" spans="1:27" ht="10.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row>
    <row r="584" spans="1:27" ht="10.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row>
    <row r="585" spans="1:27" ht="10.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row>
    <row r="586" spans="1:27" ht="10.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row>
    <row r="587" spans="1:27" ht="10.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row>
    <row r="588" spans="1:27" ht="10.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row>
    <row r="589" spans="1:27" ht="10.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row>
    <row r="590" spans="1:27" ht="10.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row>
    <row r="591" spans="1:27" ht="10.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row>
    <row r="592" spans="1:27" ht="10.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row>
    <row r="593" spans="1:27" ht="10.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row>
    <row r="594" spans="1:27" ht="10.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row>
    <row r="595" spans="1:27" ht="10.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row>
    <row r="596" spans="1:27" ht="10.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row>
    <row r="597" spans="1:27" ht="10.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row>
    <row r="598" spans="1:27" ht="10.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row>
    <row r="599" spans="1:27" ht="10.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row>
    <row r="600" spans="1:27" ht="10.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row>
    <row r="601" spans="1:27" ht="10.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row>
    <row r="602" spans="1:27" ht="10.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row>
    <row r="603" spans="1:27" ht="10.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row>
    <row r="604" spans="1:27" ht="10.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row>
    <row r="605" spans="1:27" ht="10.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row>
    <row r="606" spans="1:27" ht="10.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row>
    <row r="607" spans="1:27" ht="10.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row>
    <row r="608" spans="1:27" ht="10.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row>
    <row r="609" spans="1:27" ht="10.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row>
    <row r="610" spans="1:27" ht="10.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row>
    <row r="611" spans="1:27" ht="10.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row>
    <row r="612" spans="1:27" ht="10.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row>
    <row r="613" spans="1:27" ht="10.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row>
    <row r="614" spans="1:27" ht="10.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row>
    <row r="615" spans="1:27" ht="10.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row>
    <row r="616" spans="1:27" ht="10.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row>
    <row r="617" spans="1:27" ht="10.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row>
    <row r="618" spans="1:27" ht="10.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row>
    <row r="619" spans="1:27" ht="10.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row>
    <row r="620" spans="1:27" ht="10.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row>
    <row r="621" spans="1:27" ht="10.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row>
    <row r="622" spans="1:27" ht="10.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row>
    <row r="623" spans="1:27" ht="10.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row>
    <row r="624" spans="1:27" ht="10.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row>
    <row r="625" spans="1:27" ht="10.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row>
    <row r="626" spans="1:27" ht="10.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row>
    <row r="627" spans="1:27" ht="10.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row>
    <row r="628" spans="1:27" ht="10.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row>
    <row r="629" spans="1:27" ht="10.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row>
    <row r="630" spans="1:27" ht="10.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row>
    <row r="631" spans="1:27" ht="10.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row>
    <row r="632" spans="1:27" ht="10.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row>
    <row r="633" spans="1:27" ht="10.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row>
    <row r="634" spans="1:27" ht="10.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row>
    <row r="635" spans="1:27" ht="10.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row>
    <row r="636" spans="1:27" ht="10.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row>
    <row r="637" spans="1:27" ht="10.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row>
    <row r="638" spans="1:27" ht="10.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row>
    <row r="639" spans="1:27" ht="10.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row>
    <row r="640" spans="1:27" ht="10.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row>
    <row r="641" spans="1:27" ht="10.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row>
    <row r="642" spans="1:27" ht="10.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row>
    <row r="643" spans="1:27" ht="10.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row>
    <row r="644" spans="1:27" ht="10.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row>
    <row r="645" spans="1:27" ht="10.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row>
    <row r="646" spans="1:27" ht="10.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row>
    <row r="647" spans="1:27" ht="10.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row>
    <row r="648" spans="1:27" ht="10.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row>
    <row r="649" spans="1:27" ht="10.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row>
    <row r="650" spans="1:27" ht="10.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row>
    <row r="651" spans="1:27" ht="10.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row>
    <row r="652" spans="1:27" ht="10.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row>
    <row r="653" spans="1:27" ht="10.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row>
    <row r="654" spans="1:27" ht="10.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row>
    <row r="655" spans="1:27" ht="10.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row>
    <row r="656" spans="1:27" ht="10.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row>
    <row r="657" spans="1:27" ht="10.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row>
    <row r="658" spans="1:27" ht="10.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row>
    <row r="659" spans="1:27" ht="10.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row>
    <row r="660" spans="1:27" ht="10.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row>
    <row r="661" spans="1:27" ht="10.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row>
    <row r="662" spans="1:27" ht="10.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row>
    <row r="663" spans="1:27" ht="10.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row>
    <row r="664" spans="1:27" ht="10.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row>
    <row r="665" spans="1:27" ht="10.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row>
    <row r="666" spans="1:27" ht="10.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row>
    <row r="667" spans="1:27" ht="10.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row>
    <row r="668" spans="1:27" ht="10.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row>
    <row r="669" spans="1:27" ht="10.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row>
    <row r="670" spans="1:27" ht="10.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row>
    <row r="671" spans="1:27" ht="10.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row>
    <row r="672" spans="1:27" ht="10.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row>
    <row r="673" spans="1:27" ht="10.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row>
    <row r="674" spans="1:27" ht="10.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row>
    <row r="675" spans="1:27" ht="10.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row>
    <row r="676" spans="1:27" ht="10.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row>
    <row r="677" spans="1:27" ht="10.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row>
    <row r="678" spans="1:27" ht="10.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row>
    <row r="679" spans="1:27" ht="10.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row>
    <row r="680" spans="1:27" ht="10.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row>
    <row r="681" spans="1:27" ht="10.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row>
    <row r="682" spans="1:27" ht="10.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row>
    <row r="683" spans="1:27" ht="10.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row>
    <row r="684" spans="1:27" ht="10.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row>
    <row r="685" spans="1:27" ht="10.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row>
    <row r="686" spans="1:27" ht="10.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row>
    <row r="687" spans="1:27" ht="10.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row>
    <row r="688" spans="1:27" ht="10.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row>
    <row r="689" spans="1:27" ht="10.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row>
    <row r="690" spans="1:27" ht="10.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row>
    <row r="691" spans="1:27" ht="10.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row>
    <row r="692" spans="1:27" ht="10.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row>
    <row r="693" spans="1:27" ht="10.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row>
    <row r="694" spans="1:27" ht="10.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row>
    <row r="695" spans="1:27" ht="10.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row>
    <row r="696" spans="1:27" ht="10.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row>
    <row r="697" spans="1:27" ht="10.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row>
    <row r="698" spans="1:27" ht="10.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row>
    <row r="699" spans="1:27" ht="10.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row>
    <row r="700" spans="1:27" ht="10.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row>
    <row r="701" spans="1:27" ht="10.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row>
    <row r="702" spans="1:27" ht="10.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row>
    <row r="703" spans="1:27" ht="10.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row>
    <row r="704" spans="1:27" ht="10.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row>
    <row r="705" spans="1:27" ht="10.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row>
    <row r="706" spans="1:27" ht="10.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row>
    <row r="707" spans="1:27" ht="10.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row>
    <row r="708" spans="1:27" ht="10.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row>
    <row r="709" spans="1:27" ht="10.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row>
    <row r="710" spans="1:27" ht="10.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row>
    <row r="711" spans="1:27" ht="10.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row>
    <row r="712" spans="1:27" ht="10.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row>
    <row r="713" spans="1:27" ht="10.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row>
    <row r="714" spans="1:27" ht="10.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row>
    <row r="715" spans="1:27" ht="10.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row>
    <row r="716" spans="1:27" ht="10.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row>
    <row r="717" spans="1:27" ht="10.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row>
    <row r="718" spans="1:27" ht="10.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row>
    <row r="719" spans="1:27" ht="10.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row>
    <row r="720" spans="1:27" ht="10.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row>
    <row r="721" spans="1:27" ht="10.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row>
    <row r="722" spans="1:27" ht="10.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row>
    <row r="723" spans="1:27" ht="10.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row>
    <row r="724" spans="1:27" ht="10.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row>
    <row r="725" spans="1:27" ht="10.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row>
    <row r="726" spans="1:27" ht="10.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row>
    <row r="727" spans="1:27" ht="10.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row>
    <row r="728" spans="1:27" ht="10.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row>
    <row r="729" spans="1:27" ht="10.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row>
    <row r="730" spans="1:27" ht="10.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row>
    <row r="731" spans="1:27" ht="10.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row>
    <row r="732" spans="1:27" ht="10.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row>
    <row r="733" spans="1:27" ht="10.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row>
    <row r="734" spans="1:27" ht="10.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row>
    <row r="735" spans="1:27" ht="10.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row>
    <row r="736" spans="1:27" ht="10.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row>
    <row r="737" spans="1:27" ht="10.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row>
    <row r="738" spans="1:27" ht="10.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row>
    <row r="739" spans="1:27" ht="10.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row>
    <row r="740" spans="1:27" ht="10.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row>
    <row r="741" spans="1:27" ht="10.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row>
    <row r="742" spans="1:27" ht="10.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row>
    <row r="743" spans="1:27" ht="10.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row>
    <row r="744" spans="1:27" ht="10.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row>
    <row r="745" spans="1:27" ht="10.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row>
    <row r="746" spans="1:27" ht="10.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row>
    <row r="747" spans="1:27" ht="10.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row>
    <row r="748" spans="1:27" ht="10.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row>
    <row r="749" spans="1:27" ht="10.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row>
    <row r="750" spans="1:27" ht="10.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row>
    <row r="751" spans="1:27" ht="10.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row>
    <row r="752" spans="1:27" ht="10.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row>
    <row r="753" spans="1:27" ht="10.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row>
    <row r="754" spans="1:27" ht="10.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row>
    <row r="755" spans="1:27" ht="10.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row>
    <row r="756" spans="1:27" ht="10.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row>
    <row r="757" spans="1:27" ht="10.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row>
    <row r="758" spans="1:27" ht="10.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row>
    <row r="759" spans="1:27" ht="10.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row>
    <row r="760" spans="1:27" ht="10.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row>
    <row r="761" spans="1:27" ht="10.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row>
    <row r="762" spans="1:27" ht="10.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row>
    <row r="763" spans="1:27" ht="10.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row>
    <row r="764" spans="1:27" ht="10.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row>
    <row r="765" spans="1:27" ht="10.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row>
    <row r="766" spans="1:27" ht="10.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row>
    <row r="767" spans="1:27" ht="10.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row>
    <row r="768" spans="1:27" ht="10.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row>
    <row r="769" spans="1:27" ht="10.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row>
    <row r="770" spans="1:27" ht="10.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row>
    <row r="771" spans="1:27" ht="10.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row>
    <row r="772" spans="1:27" ht="10.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row>
    <row r="773" spans="1:27" ht="10.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row>
    <row r="774" spans="1:27" ht="10.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row>
    <row r="775" spans="1:27" ht="10.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row>
    <row r="776" spans="1:27" ht="10.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row>
    <row r="777" spans="1:27" ht="10.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row>
    <row r="778" spans="1:27" ht="10.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row>
    <row r="779" spans="1:27" ht="10.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row>
    <row r="780" spans="1:27" ht="10.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row>
    <row r="781" spans="1:27" ht="10.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row>
    <row r="782" spans="1:27" ht="10.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row>
    <row r="783" spans="1:27" ht="10.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row>
    <row r="784" spans="1:27" ht="10.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row>
    <row r="785" spans="1:27" ht="10.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row>
    <row r="786" spans="1:27" ht="10.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row>
    <row r="787" spans="1:27" ht="10.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row>
    <row r="788" spans="1:27" ht="10.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row>
    <row r="789" spans="1:27" ht="10.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row>
    <row r="790" spans="1:27" ht="10.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row>
    <row r="791" spans="1:27" ht="10.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row>
    <row r="792" spans="1:27" ht="10.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row>
    <row r="793" spans="1:27" ht="10.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row>
    <row r="794" spans="1:27" ht="10.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row>
    <row r="795" spans="1:27" ht="10.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row>
    <row r="796" spans="1:27" ht="10.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row>
    <row r="797" spans="1:27" ht="10.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row>
    <row r="798" spans="1:27" ht="10.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row>
    <row r="799" spans="1:27" ht="10.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row>
    <row r="800" spans="1:27" ht="10.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row>
    <row r="801" spans="1:27" ht="10.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row>
    <row r="802" spans="1:27" ht="10.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row>
    <row r="803" spans="1:27" ht="10.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row>
    <row r="804" spans="1:27" ht="10.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row>
    <row r="805" spans="1:27" ht="10.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row>
    <row r="806" spans="1:27" ht="10.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row>
    <row r="807" spans="1:27" ht="10.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row>
    <row r="808" spans="1:27" ht="10.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row>
    <row r="809" spans="1:27" ht="10.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row>
    <row r="810" spans="1:27" ht="10.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row>
    <row r="811" spans="1:27" ht="10.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row>
    <row r="812" spans="1:27" ht="10.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row>
    <row r="813" spans="1:27" ht="10.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row>
    <row r="814" spans="1:27" ht="10.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row>
    <row r="815" spans="1:27" ht="10.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row>
    <row r="816" spans="1:27" ht="10.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row>
    <row r="817" spans="1:27" ht="10.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row>
    <row r="818" spans="1:27" ht="10.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row>
    <row r="819" spans="1:27" ht="10.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row>
    <row r="820" spans="1:27" ht="10.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row>
    <row r="821" spans="1:27" ht="10.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row>
    <row r="822" spans="1:27" ht="10.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row>
    <row r="823" spans="1:27" ht="10.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row>
    <row r="824" spans="1:27" ht="10.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row>
    <row r="825" spans="1:27" ht="10.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row>
    <row r="826" spans="1:27" ht="10.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row>
    <row r="827" spans="1:27" ht="10.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row>
    <row r="828" spans="1:27" ht="10.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row>
    <row r="829" spans="1:27" ht="10.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row>
    <row r="830" spans="1:27" ht="10.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row>
    <row r="831" spans="1:27" ht="10.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row>
    <row r="832" spans="1:27" ht="10.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row>
    <row r="833" spans="1:27" ht="10.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row>
    <row r="834" spans="1:27" ht="10.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row>
    <row r="835" spans="1:27" ht="10.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row>
    <row r="836" spans="1:27" ht="10.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row>
    <row r="837" spans="1:27" ht="10.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row>
    <row r="838" spans="1:27" ht="10.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row>
    <row r="839" spans="1:27" ht="10.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row>
    <row r="840" spans="1:27" ht="10.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row>
    <row r="841" spans="1:27" ht="10.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row>
    <row r="842" spans="1:27" ht="10.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row>
    <row r="843" spans="1:27" ht="10.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row>
    <row r="844" spans="1:27" ht="10.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row>
    <row r="845" spans="1:27" ht="10.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row>
    <row r="846" spans="1:27" ht="10.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row>
    <row r="847" spans="1:27" ht="10.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row>
    <row r="848" spans="1:27" ht="10.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row>
    <row r="849" spans="1:27" ht="10.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row>
    <row r="850" spans="1:27" ht="10.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row>
    <row r="851" spans="1:27" ht="10.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row>
    <row r="852" spans="1:27" ht="10.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row>
    <row r="853" spans="1:27" ht="10.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row>
    <row r="854" spans="1:27" ht="10.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row>
    <row r="855" spans="1:27" ht="10.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row>
    <row r="856" spans="1:27" ht="10.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row>
    <row r="857" spans="1:27" ht="10.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row>
    <row r="858" spans="1:27" ht="10.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row>
    <row r="859" spans="1:27" ht="10.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row>
    <row r="860" spans="1:27" ht="10.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row>
    <row r="861" spans="1:27" ht="10.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row>
    <row r="862" spans="1:27" ht="10.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row>
    <row r="863" spans="1:27" ht="10.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row>
    <row r="864" spans="1:27" ht="10.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row>
    <row r="865" spans="1:27" ht="10.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row>
    <row r="866" spans="1:27" ht="10.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row>
    <row r="867" spans="1:27" ht="10.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row>
    <row r="868" spans="1:27" ht="10.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row>
    <row r="869" spans="1:27" ht="10.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row>
    <row r="870" spans="1:27" ht="10.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row>
    <row r="871" spans="1:27" ht="10.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row>
    <row r="872" spans="1:27" ht="10.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row>
    <row r="873" spans="1:27" ht="10.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row>
    <row r="874" spans="1:27" ht="10.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row>
    <row r="875" spans="1:27" ht="10.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row>
    <row r="876" spans="1:27" ht="10.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row>
    <row r="877" spans="1:27" ht="10.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row>
    <row r="878" spans="1:27" ht="10.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row>
    <row r="879" spans="1:27" ht="10.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row>
    <row r="880" spans="1:27" ht="10.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row>
    <row r="881" spans="1:27" ht="10.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row>
    <row r="882" spans="1:27" ht="10.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row>
    <row r="883" spans="1:27" ht="10.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row>
    <row r="884" spans="1:27" ht="10.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row>
    <row r="885" spans="1:27" ht="10.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row>
    <row r="886" spans="1:27" ht="10.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row>
    <row r="887" spans="1:27" ht="10.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row>
    <row r="888" spans="1:27" ht="10.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row>
    <row r="889" spans="1:27" ht="10.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row>
    <row r="890" spans="1:27" ht="10.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row>
    <row r="891" spans="1:27" ht="10.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row>
    <row r="892" spans="1:27" ht="10.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row>
    <row r="893" spans="1:27" ht="10.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row>
    <row r="894" spans="1:27" ht="10.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row>
    <row r="895" spans="1:27" ht="10.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row>
    <row r="896" spans="1:27" ht="10.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row>
    <row r="897" spans="1:27" ht="10.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row>
    <row r="898" spans="1:27" ht="10.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row>
    <row r="899" spans="1:27" ht="10.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row>
    <row r="900" spans="1:27" ht="10.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row>
    <row r="901" spans="1:27" ht="10.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row>
    <row r="902" spans="1:27" ht="10.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row>
    <row r="903" spans="1:27" ht="10.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row>
    <row r="904" spans="1:27" ht="10.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row>
    <row r="905" spans="1:27" ht="10.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row>
    <row r="906" spans="1:27" ht="10.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row>
    <row r="907" spans="1:27" ht="10.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row>
    <row r="908" spans="1:27" ht="10.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row>
    <row r="909" spans="1:27" ht="10.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row>
    <row r="910" spans="1:27" ht="10.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row>
    <row r="911" spans="1:27" ht="10.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row>
    <row r="912" spans="1:27" ht="10.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row>
    <row r="913" spans="1:27" ht="10.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row>
    <row r="914" spans="1:27" ht="10.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row>
    <row r="915" spans="1:27" ht="10.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row>
    <row r="916" spans="1:27" ht="10.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row>
    <row r="917" spans="1:27" ht="10.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row>
    <row r="918" spans="1:27" ht="10.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row>
    <row r="919" spans="1:27" ht="10.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row>
    <row r="920" spans="1:27" ht="10.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row>
    <row r="921" spans="1:27" ht="10.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row>
    <row r="922" spans="1:27" ht="10.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row>
    <row r="923" spans="1:27" ht="10.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row>
    <row r="924" spans="1:27" ht="10.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row>
    <row r="925" spans="1:27" ht="10.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row>
    <row r="926" spans="1:27" ht="10.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row>
    <row r="927" spans="1:27" ht="10.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row>
    <row r="928" spans="1:27" ht="10.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row>
    <row r="929" spans="1:27" ht="10.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row>
    <row r="930" spans="1:27" ht="10.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row>
    <row r="931" spans="1:27" ht="10.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row>
    <row r="932" spans="1:27" ht="10.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row>
    <row r="933" spans="1:27" ht="10.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row>
    <row r="934" spans="1:27" ht="10.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row>
    <row r="935" spans="1:27" ht="10.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row>
    <row r="936" spans="1:27" ht="10.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row>
    <row r="937" spans="1:27" ht="10.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row>
    <row r="938" spans="1:27" ht="10.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row>
    <row r="939" spans="1:27" ht="10.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row>
    <row r="940" spans="1:27" ht="10.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row>
    <row r="941" spans="1:27" ht="10.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row>
    <row r="942" spans="1:27" ht="10.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row>
    <row r="943" spans="1:27" ht="10.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row>
    <row r="944" spans="1:27" ht="10.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row>
    <row r="945" spans="1:27" ht="10.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row>
    <row r="946" spans="1:27" ht="10.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row>
    <row r="947" spans="1:27" ht="10.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row>
    <row r="948" spans="1:27" ht="10.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row>
    <row r="949" spans="1:27" ht="10.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row>
    <row r="950" spans="1:27" ht="10.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row>
    <row r="951" spans="1:27" ht="10.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row>
    <row r="952" spans="1:27" ht="10.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row>
    <row r="953" spans="1:27" ht="10.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row>
    <row r="954" spans="1:27" ht="10.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row>
    <row r="955" spans="1:27" ht="10.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row>
    <row r="956" spans="1:27" ht="10.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row>
    <row r="957" spans="1:27" ht="10.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row>
    <row r="958" spans="1:27" ht="10.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row>
    <row r="959" spans="1:27" ht="10.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row>
    <row r="960" spans="1:27" ht="10.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row>
    <row r="961" spans="1:27" ht="10.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row>
    <row r="962" spans="1:27" ht="10.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row>
    <row r="963" spans="1:27" ht="10.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row>
    <row r="964" spans="1:27" ht="10.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row>
    <row r="965" spans="1:27" ht="10.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row>
    <row r="966" spans="1:27" ht="10.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row>
    <row r="967" spans="1:27" ht="10.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row>
    <row r="968" spans="1:27" ht="10.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row>
    <row r="969" spans="1:27" ht="10.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row>
    <row r="970" spans="1:27" ht="10.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row>
  </sheetData>
  <mergeCells count="451">
    <mergeCell ref="AE13:AE17"/>
    <mergeCell ref="AA18:AA23"/>
    <mergeCell ref="AA71:AA74"/>
    <mergeCell ref="AA75:AA78"/>
    <mergeCell ref="AA79:AA81"/>
    <mergeCell ref="AA87:AA90"/>
    <mergeCell ref="AA91:AA92"/>
    <mergeCell ref="AA93:AA96"/>
    <mergeCell ref="AA102:AA103"/>
    <mergeCell ref="AD71:AD74"/>
    <mergeCell ref="AB13:AB17"/>
    <mergeCell ref="AB18:AB23"/>
    <mergeCell ref="AB75:AB78"/>
    <mergeCell ref="AB71:AB74"/>
    <mergeCell ref="AB79:AB81"/>
    <mergeCell ref="AB87:AB90"/>
    <mergeCell ref="AB91:AB92"/>
    <mergeCell ref="AB93:AB96"/>
    <mergeCell ref="B98:AF98"/>
    <mergeCell ref="AB102:AB103"/>
    <mergeCell ref="AE71:AE74"/>
    <mergeCell ref="N13:O13"/>
    <mergeCell ref="T13:T17"/>
    <mergeCell ref="N14:O14"/>
    <mergeCell ref="Z121:Z124"/>
    <mergeCell ref="AD121:AD124"/>
    <mergeCell ref="Z102:Z103"/>
    <mergeCell ref="Z104:Z106"/>
    <mergeCell ref="Z107:Z109"/>
    <mergeCell ref="Z110:Z114"/>
    <mergeCell ref="V107:V109"/>
    <mergeCell ref="X102:X103"/>
    <mergeCell ref="X107:X109"/>
    <mergeCell ref="AB104:AB106"/>
    <mergeCell ref="AB107:AB109"/>
    <mergeCell ref="AA104:AA106"/>
    <mergeCell ref="AA107:AA109"/>
    <mergeCell ref="AA110:AA114"/>
    <mergeCell ref="AA121:AA124"/>
    <mergeCell ref="Y121:Y124"/>
    <mergeCell ref="Y110:Y114"/>
    <mergeCell ref="T107:T109"/>
    <mergeCell ref="U107:U109"/>
    <mergeCell ref="X104:X106"/>
    <mergeCell ref="T110:T114"/>
    <mergeCell ref="U110:U114"/>
    <mergeCell ref="X110:X114"/>
    <mergeCell ref="V93:V96"/>
    <mergeCell ref="W93:W96"/>
    <mergeCell ref="P100:P101"/>
    <mergeCell ref="T93:T96"/>
    <mergeCell ref="U93:U96"/>
    <mergeCell ref="AE123:AE124"/>
    <mergeCell ref="AB110:AB114"/>
    <mergeCell ref="B116:AF116"/>
    <mergeCell ref="AB121:AB124"/>
    <mergeCell ref="W110:W114"/>
    <mergeCell ref="N19:O19"/>
    <mergeCell ref="N20:O20"/>
    <mergeCell ref="N21:O21"/>
    <mergeCell ref="N22:O22"/>
    <mergeCell ref="N23:O23"/>
    <mergeCell ref="N94:O94"/>
    <mergeCell ref="N95:O95"/>
    <mergeCell ref="N103:O103"/>
    <mergeCell ref="N107:O107"/>
    <mergeCell ref="N111:O111"/>
    <mergeCell ref="Z87:Z90"/>
    <mergeCell ref="Z91:Z92"/>
    <mergeCell ref="Z93:Z96"/>
    <mergeCell ref="Z71:Z74"/>
    <mergeCell ref="Z75:Z78"/>
    <mergeCell ref="Z79:Z81"/>
    <mergeCell ref="H93:H96"/>
    <mergeCell ref="I93:I96"/>
    <mergeCell ref="L93:L96"/>
    <mergeCell ref="N15:O15"/>
    <mergeCell ref="N16:O16"/>
    <mergeCell ref="N17:O17"/>
    <mergeCell ref="W13:W17"/>
    <mergeCell ref="W18:W23"/>
    <mergeCell ref="J110:J114"/>
    <mergeCell ref="L107:L109"/>
    <mergeCell ref="M107:M109"/>
    <mergeCell ref="K110:K114"/>
    <mergeCell ref="L110:L114"/>
    <mergeCell ref="N102:O102"/>
    <mergeCell ref="T91:T92"/>
    <mergeCell ref="N85:O86"/>
    <mergeCell ref="P85:P86"/>
    <mergeCell ref="N87:O87"/>
    <mergeCell ref="T87:T90"/>
    <mergeCell ref="N88:O88"/>
    <mergeCell ref="N89:O89"/>
    <mergeCell ref="N90:O90"/>
    <mergeCell ref="W107:W109"/>
    <mergeCell ref="V110:V114"/>
    <mergeCell ref="N96:O96"/>
    <mergeCell ref="J93:J96"/>
    <mergeCell ref="K93:K96"/>
    <mergeCell ref="AA13:AA17"/>
    <mergeCell ref="U18:U23"/>
    <mergeCell ref="V18:V23"/>
    <mergeCell ref="U13:U17"/>
    <mergeCell ref="V13:V17"/>
    <mergeCell ref="U87:U90"/>
    <mergeCell ref="V87:V90"/>
    <mergeCell ref="W87:W90"/>
    <mergeCell ref="X87:X90"/>
    <mergeCell ref="X18:X23"/>
    <mergeCell ref="V79:V81"/>
    <mergeCell ref="W79:W81"/>
    <mergeCell ref="X79:X81"/>
    <mergeCell ref="X13:X17"/>
    <mergeCell ref="Z13:Z17"/>
    <mergeCell ref="Z18:Z23"/>
    <mergeCell ref="Y13:Y17"/>
    <mergeCell ref="Y18:Y23"/>
    <mergeCell ref="Y71:Y74"/>
    <mergeCell ref="Y75:Y78"/>
    <mergeCell ref="Y79:Y81"/>
    <mergeCell ref="Y87:Y90"/>
    <mergeCell ref="T85:X85"/>
    <mergeCell ref="V75:V78"/>
    <mergeCell ref="A18:A23"/>
    <mergeCell ref="B18:B23"/>
    <mergeCell ref="C18:C23"/>
    <mergeCell ref="D18:D23"/>
    <mergeCell ref="E18:E23"/>
    <mergeCell ref="I18:I23"/>
    <mergeCell ref="J18:J23"/>
    <mergeCell ref="K18:K23"/>
    <mergeCell ref="M13:M17"/>
    <mergeCell ref="G13:G17"/>
    <mergeCell ref="H13:H17"/>
    <mergeCell ref="I13:I17"/>
    <mergeCell ref="J13:J17"/>
    <mergeCell ref="K13:K17"/>
    <mergeCell ref="L13:L17"/>
    <mergeCell ref="A13:A17"/>
    <mergeCell ref="B13:B17"/>
    <mergeCell ref="C13:C17"/>
    <mergeCell ref="D13:D17"/>
    <mergeCell ref="E13:E17"/>
    <mergeCell ref="F13:F17"/>
    <mergeCell ref="F18:F23"/>
    <mergeCell ref="G18:G23"/>
    <mergeCell ref="H18:H23"/>
    <mergeCell ref="A11:A12"/>
    <mergeCell ref="B11:B12"/>
    <mergeCell ref="C11:C12"/>
    <mergeCell ref="D11:D12"/>
    <mergeCell ref="E11:E12"/>
    <mergeCell ref="F11:F12"/>
    <mergeCell ref="G11:G12"/>
    <mergeCell ref="H11:H12"/>
    <mergeCell ref="I11:I12"/>
    <mergeCell ref="Q11:Q12"/>
    <mergeCell ref="R11:S11"/>
    <mergeCell ref="T11:X11"/>
    <mergeCell ref="T104:T106"/>
    <mergeCell ref="U104:U106"/>
    <mergeCell ref="V104:V106"/>
    <mergeCell ref="W104:W106"/>
    <mergeCell ref="M102:M103"/>
    <mergeCell ref="T102:T103"/>
    <mergeCell ref="U102:U103"/>
    <mergeCell ref="V102:V103"/>
    <mergeCell ref="W102:W103"/>
    <mergeCell ref="Q100:Q101"/>
    <mergeCell ref="R100:S100"/>
    <mergeCell ref="T100:X100"/>
    <mergeCell ref="X93:X96"/>
    <mergeCell ref="U91:U92"/>
    <mergeCell ref="V91:V92"/>
    <mergeCell ref="W91:W92"/>
    <mergeCell ref="X91:X92"/>
    <mergeCell ref="N92:O92"/>
    <mergeCell ref="M18:M23"/>
    <mergeCell ref="N18:O18"/>
    <mergeCell ref="T18:T23"/>
    <mergeCell ref="J11:M11"/>
    <mergeCell ref="N11:O12"/>
    <mergeCell ref="P11:P12"/>
    <mergeCell ref="L18:L23"/>
    <mergeCell ref="E107:E109"/>
    <mergeCell ref="F107:F109"/>
    <mergeCell ref="G107:G109"/>
    <mergeCell ref="H107:H109"/>
    <mergeCell ref="I107:I109"/>
    <mergeCell ref="J107:J109"/>
    <mergeCell ref="K107:K109"/>
    <mergeCell ref="M104:M106"/>
    <mergeCell ref="N104:O104"/>
    <mergeCell ref="I104:I106"/>
    <mergeCell ref="J104:J106"/>
    <mergeCell ref="K104:K106"/>
    <mergeCell ref="L104:L106"/>
    <mergeCell ref="N105:O105"/>
    <mergeCell ref="J91:J92"/>
    <mergeCell ref="K91:K92"/>
    <mergeCell ref="L91:L92"/>
    <mergeCell ref="M91:M92"/>
    <mergeCell ref="N91:O91"/>
    <mergeCell ref="J85:M85"/>
    <mergeCell ref="L102:L103"/>
    <mergeCell ref="A100:A101"/>
    <mergeCell ref="B100:B101"/>
    <mergeCell ref="C100:C101"/>
    <mergeCell ref="D100:D101"/>
    <mergeCell ref="E100:E101"/>
    <mergeCell ref="F100:F101"/>
    <mergeCell ref="G100:G101"/>
    <mergeCell ref="H100:H101"/>
    <mergeCell ref="I100:I101"/>
    <mergeCell ref="N112:O112"/>
    <mergeCell ref="N113:O113"/>
    <mergeCell ref="N114:O114"/>
    <mergeCell ref="E110:E114"/>
    <mergeCell ref="F110:F114"/>
    <mergeCell ref="G110:G114"/>
    <mergeCell ref="H110:H114"/>
    <mergeCell ref="I110:I114"/>
    <mergeCell ref="G104:G106"/>
    <mergeCell ref="H104:H106"/>
    <mergeCell ref="M110:M114"/>
    <mergeCell ref="N110:O110"/>
    <mergeCell ref="N108:O108"/>
    <mergeCell ref="N109:O109"/>
    <mergeCell ref="N106:O106"/>
    <mergeCell ref="I87:I90"/>
    <mergeCell ref="J87:J90"/>
    <mergeCell ref="H91:H92"/>
    <mergeCell ref="I91:I92"/>
    <mergeCell ref="K87:K90"/>
    <mergeCell ref="A102:A114"/>
    <mergeCell ref="B102:B114"/>
    <mergeCell ref="C102:C114"/>
    <mergeCell ref="D102:D114"/>
    <mergeCell ref="E102:E103"/>
    <mergeCell ref="F102:F103"/>
    <mergeCell ref="G102:G103"/>
    <mergeCell ref="H102:H103"/>
    <mergeCell ref="I102:I103"/>
    <mergeCell ref="J102:J103"/>
    <mergeCell ref="K102:K103"/>
    <mergeCell ref="A87:A96"/>
    <mergeCell ref="B87:B96"/>
    <mergeCell ref="C87:C90"/>
    <mergeCell ref="D87:D96"/>
    <mergeCell ref="E87:E90"/>
    <mergeCell ref="F87:F90"/>
    <mergeCell ref="G87:G90"/>
    <mergeCell ref="C93:C96"/>
    <mergeCell ref="T79:T81"/>
    <mergeCell ref="U79:U81"/>
    <mergeCell ref="N73:O73"/>
    <mergeCell ref="N74:O74"/>
    <mergeCell ref="M93:M96"/>
    <mergeCell ref="N93:O93"/>
    <mergeCell ref="J100:M100"/>
    <mergeCell ref="N100:O101"/>
    <mergeCell ref="L87:L90"/>
    <mergeCell ref="M87:M90"/>
    <mergeCell ref="R85:S85"/>
    <mergeCell ref="I79:I81"/>
    <mergeCell ref="J79:J81"/>
    <mergeCell ref="Q85:Q86"/>
    <mergeCell ref="D69:D70"/>
    <mergeCell ref="E69:E70"/>
    <mergeCell ref="F69:F70"/>
    <mergeCell ref="E75:E78"/>
    <mergeCell ref="F75:F78"/>
    <mergeCell ref="G75:G78"/>
    <mergeCell ref="H75:H78"/>
    <mergeCell ref="H71:H74"/>
    <mergeCell ref="L75:L78"/>
    <mergeCell ref="M75:M78"/>
    <mergeCell ref="N71:O71"/>
    <mergeCell ref="N76:O76"/>
    <mergeCell ref="N77:O77"/>
    <mergeCell ref="N78:O78"/>
    <mergeCell ref="N75:O75"/>
    <mergeCell ref="N80:O80"/>
    <mergeCell ref="N81:O81"/>
    <mergeCell ref="K79:K81"/>
    <mergeCell ref="L79:L81"/>
    <mergeCell ref="M79:M81"/>
    <mergeCell ref="N79:O79"/>
    <mergeCell ref="I85:I86"/>
    <mergeCell ref="I30:I32"/>
    <mergeCell ref="J30:J32"/>
    <mergeCell ref="K30:K32"/>
    <mergeCell ref="L30:L32"/>
    <mergeCell ref="T69:X69"/>
    <mergeCell ref="I69:I70"/>
    <mergeCell ref="J69:M69"/>
    <mergeCell ref="N69:O70"/>
    <mergeCell ref="P69:P70"/>
    <mergeCell ref="I71:I74"/>
    <mergeCell ref="J71:J74"/>
    <mergeCell ref="K71:K74"/>
    <mergeCell ref="L71:L74"/>
    <mergeCell ref="M71:M74"/>
    <mergeCell ref="R75:R78"/>
    <mergeCell ref="S75:S78"/>
    <mergeCell ref="N72:O72"/>
    <mergeCell ref="X30:X32"/>
    <mergeCell ref="N31:O31"/>
    <mergeCell ref="N32:O32"/>
    <mergeCell ref="J75:J78"/>
    <mergeCell ref="K75:K78"/>
    <mergeCell ref="N30:O30"/>
    <mergeCell ref="A120:A124"/>
    <mergeCell ref="B120:B124"/>
    <mergeCell ref="N120:O120"/>
    <mergeCell ref="C121:C124"/>
    <mergeCell ref="D121:D124"/>
    <mergeCell ref="E121:E124"/>
    <mergeCell ref="F121:F124"/>
    <mergeCell ref="G121:G124"/>
    <mergeCell ref="H121:H124"/>
    <mergeCell ref="N122:O122"/>
    <mergeCell ref="N123:O123"/>
    <mergeCell ref="N124:O124"/>
    <mergeCell ref="I121:I124"/>
    <mergeCell ref="J121:J124"/>
    <mergeCell ref="K121:K124"/>
    <mergeCell ref="L121:L124"/>
    <mergeCell ref="M121:M124"/>
    <mergeCell ref="N121:O121"/>
    <mergeCell ref="A85:A86"/>
    <mergeCell ref="B85:B86"/>
    <mergeCell ref="H87:H90"/>
    <mergeCell ref="C91:C92"/>
    <mergeCell ref="E91:E92"/>
    <mergeCell ref="F91:F92"/>
    <mergeCell ref="G91:G92"/>
    <mergeCell ref="C85:C86"/>
    <mergeCell ref="D85:D86"/>
    <mergeCell ref="E85:E86"/>
    <mergeCell ref="F85:F86"/>
    <mergeCell ref="E93:E96"/>
    <mergeCell ref="F93:F96"/>
    <mergeCell ref="G93:G96"/>
    <mergeCell ref="E30:E32"/>
    <mergeCell ref="E79:E81"/>
    <mergeCell ref="F79:F81"/>
    <mergeCell ref="G79:G81"/>
    <mergeCell ref="H79:H81"/>
    <mergeCell ref="F30:F32"/>
    <mergeCell ref="G30:G32"/>
    <mergeCell ref="H30:H32"/>
    <mergeCell ref="G85:G86"/>
    <mergeCell ref="H85:H86"/>
    <mergeCell ref="A71:A81"/>
    <mergeCell ref="B71:B81"/>
    <mergeCell ref="C71:C81"/>
    <mergeCell ref="D71:D81"/>
    <mergeCell ref="E71:E74"/>
    <mergeCell ref="F71:F74"/>
    <mergeCell ref="G71:G74"/>
    <mergeCell ref="G69:G70"/>
    <mergeCell ref="H69:H70"/>
    <mergeCell ref="A69:A70"/>
    <mergeCell ref="B69:B70"/>
    <mergeCell ref="C69:C70"/>
    <mergeCell ref="B4:E4"/>
    <mergeCell ref="U4:V4"/>
    <mergeCell ref="W4:X4"/>
    <mergeCell ref="F2:U2"/>
    <mergeCell ref="A118:A119"/>
    <mergeCell ref="B118:B119"/>
    <mergeCell ref="C118:C119"/>
    <mergeCell ref="D118:D119"/>
    <mergeCell ref="E118:E119"/>
    <mergeCell ref="F118:F119"/>
    <mergeCell ref="G118:G119"/>
    <mergeCell ref="H118:H119"/>
    <mergeCell ref="E24:E29"/>
    <mergeCell ref="F24:F29"/>
    <mergeCell ref="A24:A29"/>
    <mergeCell ref="B24:B29"/>
    <mergeCell ref="C24:C29"/>
    <mergeCell ref="D24:D29"/>
    <mergeCell ref="E104:E106"/>
    <mergeCell ref="F104:F106"/>
    <mergeCell ref="A30:A32"/>
    <mergeCell ref="B30:B32"/>
    <mergeCell ref="C30:C32"/>
    <mergeCell ref="D30:D32"/>
    <mergeCell ref="T121:T124"/>
    <mergeCell ref="U121:U124"/>
    <mergeCell ref="V121:V124"/>
    <mergeCell ref="W121:W124"/>
    <mergeCell ref="X121:X124"/>
    <mergeCell ref="G3:K3"/>
    <mergeCell ref="M3:N3"/>
    <mergeCell ref="O3:S3"/>
    <mergeCell ref="U3:V3"/>
    <mergeCell ref="M24:M29"/>
    <mergeCell ref="N24:O24"/>
    <mergeCell ref="X24:X29"/>
    <mergeCell ref="N25:O25"/>
    <mergeCell ref="N26:O26"/>
    <mergeCell ref="N27:O27"/>
    <mergeCell ref="N28:O28"/>
    <mergeCell ref="N29:O29"/>
    <mergeCell ref="G24:G29"/>
    <mergeCell ref="H24:H29"/>
    <mergeCell ref="I24:I29"/>
    <mergeCell ref="J24:J29"/>
    <mergeCell ref="K24:K29"/>
    <mergeCell ref="L24:L29"/>
    <mergeCell ref="M30:M32"/>
    <mergeCell ref="AF123:AF124"/>
    <mergeCell ref="B7:AF7"/>
    <mergeCell ref="AF13:AF17"/>
    <mergeCell ref="B9:AF9"/>
    <mergeCell ref="Y11:AF11"/>
    <mergeCell ref="Y69:AF69"/>
    <mergeCell ref="Y85:AF85"/>
    <mergeCell ref="Y100:AF100"/>
    <mergeCell ref="Y118:AF118"/>
    <mergeCell ref="B67:AF67"/>
    <mergeCell ref="B83:AF83"/>
    <mergeCell ref="AF71:AF74"/>
    <mergeCell ref="T118:X118"/>
    <mergeCell ref="I118:I119"/>
    <mergeCell ref="J118:M118"/>
    <mergeCell ref="N118:O119"/>
    <mergeCell ref="P118:P119"/>
    <mergeCell ref="Q118:Q119"/>
    <mergeCell ref="R118:S118"/>
    <mergeCell ref="Y91:Y92"/>
    <mergeCell ref="Y93:Y96"/>
    <mergeCell ref="Y102:Y103"/>
    <mergeCell ref="Y104:Y106"/>
    <mergeCell ref="Y107:Y109"/>
    <mergeCell ref="Q69:Q70"/>
    <mergeCell ref="R69:S69"/>
    <mergeCell ref="I75:I78"/>
    <mergeCell ref="W75:W78"/>
    <mergeCell ref="V71:V74"/>
    <mergeCell ref="W71:W74"/>
    <mergeCell ref="X75:X78"/>
    <mergeCell ref="X71:X74"/>
    <mergeCell ref="T71:T74"/>
    <mergeCell ref="U71:U74"/>
    <mergeCell ref="T75:T78"/>
    <mergeCell ref="U75:U7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F936"/>
  <sheetViews>
    <sheetView topLeftCell="B159" zoomScale="80" zoomScaleNormal="80" workbookViewId="0">
      <selection activeCell="N191" sqref="N191"/>
    </sheetView>
  </sheetViews>
  <sheetFormatPr baseColWidth="10" defaultColWidth="17.28515625" defaultRowHeight="15" customHeight="1" x14ac:dyDescent="0.2"/>
  <cols>
    <col min="1" max="1" width="20.5703125" style="2" customWidth="1"/>
    <col min="2" max="2" width="14.42578125" style="2" customWidth="1"/>
    <col min="3" max="3" width="14.85546875" style="2" customWidth="1"/>
    <col min="4" max="4" width="13.5703125" style="2" customWidth="1"/>
    <col min="5" max="5" width="16.140625" style="2" customWidth="1"/>
    <col min="6" max="6" width="14.42578125" style="2" customWidth="1"/>
    <col min="7" max="7" width="16.140625" style="2" customWidth="1"/>
    <col min="8" max="8" width="12.42578125" style="2" customWidth="1"/>
    <col min="9" max="9" width="17.42578125" style="2" customWidth="1"/>
    <col min="10" max="10" width="9" style="2" hidden="1" customWidth="1"/>
    <col min="11" max="11" width="8.28515625" style="2" hidden="1" customWidth="1"/>
    <col min="12" max="12" width="10.85546875" style="2" customWidth="1"/>
    <col min="13" max="13" width="12.140625" style="2" customWidth="1"/>
    <col min="14" max="15" width="15.42578125" style="2" customWidth="1"/>
    <col min="16" max="16" width="15.42578125" style="2" hidden="1" customWidth="1"/>
    <col min="17" max="17" width="38" style="2" hidden="1" customWidth="1"/>
    <col min="18" max="18" width="11.28515625" style="2" customWidth="1"/>
    <col min="19" max="19" width="12.140625" style="2" customWidth="1"/>
    <col min="20" max="20" width="20.7109375" style="2" hidden="1" customWidth="1"/>
    <col min="21" max="21" width="19.7109375" style="2" hidden="1" customWidth="1"/>
    <col min="22" max="22" width="14.7109375" style="2" hidden="1" customWidth="1"/>
    <col min="23" max="23" width="16.7109375" style="2" hidden="1" customWidth="1"/>
    <col min="24" max="24" width="20.28515625" style="2" hidden="1" customWidth="1"/>
    <col min="25" max="25" width="15" style="2" customWidth="1"/>
    <col min="26" max="26" width="15.42578125" style="2" customWidth="1"/>
    <col min="27" max="27" width="13.5703125" style="2" customWidth="1"/>
    <col min="28" max="28" width="13.140625" style="2" customWidth="1"/>
    <col min="29" max="29" width="66" style="2" hidden="1" customWidth="1"/>
    <col min="30" max="30" width="66" style="61" hidden="1" customWidth="1"/>
    <col min="31" max="31" width="61.7109375" style="2" hidden="1" customWidth="1"/>
    <col min="32" max="32" width="52.140625" style="485" customWidth="1"/>
    <col min="33" max="16384" width="17.28515625" style="2"/>
  </cols>
  <sheetData>
    <row r="1" spans="1:32" s="65" customFormat="1" ht="36.75" customHeight="1" x14ac:dyDescent="0.2">
      <c r="A1" s="63"/>
      <c r="B1" s="63"/>
      <c r="C1" s="63"/>
      <c r="D1" s="63"/>
      <c r="E1" s="63"/>
      <c r="F1" s="63"/>
      <c r="G1" s="63"/>
      <c r="H1" s="63"/>
      <c r="I1" s="63"/>
      <c r="J1" s="63"/>
      <c r="K1" s="63"/>
      <c r="L1" s="63"/>
      <c r="M1" s="63"/>
      <c r="N1" s="63"/>
      <c r="O1" s="63"/>
      <c r="P1" s="63"/>
      <c r="Q1" s="63"/>
      <c r="R1" s="63"/>
      <c r="S1" s="63"/>
      <c r="T1" s="63"/>
      <c r="U1" s="63"/>
      <c r="V1" s="63"/>
      <c r="W1" s="63"/>
      <c r="X1" s="63"/>
      <c r="Y1" s="64"/>
      <c r="Z1" s="64"/>
      <c r="AD1" s="96"/>
      <c r="AF1" s="484"/>
    </row>
    <row r="2" spans="1:32" ht="28.5" customHeight="1" x14ac:dyDescent="0.2">
      <c r="A2" s="32"/>
      <c r="B2" s="32"/>
      <c r="C2" s="79" t="s">
        <v>635</v>
      </c>
      <c r="D2" s="79"/>
      <c r="E2" s="79"/>
      <c r="F2" s="708" t="s">
        <v>31</v>
      </c>
      <c r="G2" s="708"/>
      <c r="H2" s="708"/>
      <c r="I2" s="708"/>
      <c r="J2" s="708"/>
      <c r="K2" s="708"/>
      <c r="L2" s="708"/>
      <c r="M2" s="708"/>
      <c r="N2" s="708"/>
      <c r="O2" s="708"/>
      <c r="P2" s="708"/>
      <c r="Q2" s="708"/>
      <c r="R2" s="708"/>
      <c r="S2" s="708"/>
      <c r="T2" s="708"/>
      <c r="U2" s="708"/>
      <c r="V2" s="79"/>
      <c r="W2" s="79"/>
      <c r="X2" s="79"/>
      <c r="Y2" s="79"/>
      <c r="Z2" s="79"/>
      <c r="AA2" s="79"/>
      <c r="AB2" s="79"/>
      <c r="AC2" s="79"/>
    </row>
    <row r="3" spans="1:32" ht="37.5" customHeight="1" x14ac:dyDescent="0.2">
      <c r="A3" s="3"/>
      <c r="B3" s="59"/>
      <c r="C3" s="59"/>
      <c r="D3" s="59"/>
      <c r="E3" s="59"/>
      <c r="F3" s="59"/>
      <c r="G3" s="686"/>
      <c r="H3" s="687"/>
      <c r="I3" s="687"/>
      <c r="J3" s="687"/>
      <c r="K3" s="687"/>
      <c r="L3" s="59"/>
      <c r="M3" s="688"/>
      <c r="N3" s="687"/>
      <c r="O3" s="686"/>
      <c r="P3" s="687"/>
      <c r="Q3" s="687"/>
      <c r="R3" s="687"/>
      <c r="S3" s="687"/>
      <c r="T3" s="57"/>
      <c r="U3" s="689" t="s">
        <v>637</v>
      </c>
      <c r="V3" s="689"/>
      <c r="W3" s="81" t="s">
        <v>29</v>
      </c>
      <c r="X3" s="80"/>
      <c r="Z3" s="65"/>
      <c r="AA3" s="65"/>
      <c r="AB3" s="65"/>
      <c r="AC3" s="65"/>
    </row>
    <row r="4" spans="1:32" ht="30" customHeight="1" x14ac:dyDescent="0.2">
      <c r="A4" s="72" t="s">
        <v>0</v>
      </c>
      <c r="B4" s="701"/>
      <c r="C4" s="702"/>
      <c r="D4" s="702"/>
      <c r="E4" s="703"/>
      <c r="F4" s="57"/>
      <c r="G4" s="57"/>
      <c r="H4" s="64"/>
      <c r="I4" s="64"/>
      <c r="J4" s="64"/>
      <c r="K4" s="64"/>
      <c r="L4" s="57"/>
      <c r="N4" s="65"/>
      <c r="O4" s="69"/>
      <c r="P4" s="70"/>
      <c r="Q4" s="70"/>
      <c r="R4" s="70"/>
      <c r="S4" s="70"/>
      <c r="T4" s="70"/>
      <c r="U4" s="704" t="s">
        <v>1</v>
      </c>
      <c r="V4" s="705"/>
      <c r="W4" s="706"/>
      <c r="X4" s="707"/>
      <c r="Y4" s="71" t="s">
        <v>2</v>
      </c>
      <c r="Z4" s="103">
        <v>2017</v>
      </c>
      <c r="AA4" s="83"/>
      <c r="AB4" s="83"/>
      <c r="AC4" s="65"/>
    </row>
    <row r="5" spans="1:32" ht="15.75" customHeight="1" x14ac:dyDescent="0.2">
      <c r="A5" s="22"/>
      <c r="B5" s="30"/>
      <c r="C5" s="30"/>
      <c r="D5" s="30"/>
      <c r="E5" s="57"/>
      <c r="F5" s="57"/>
      <c r="G5" s="57"/>
      <c r="H5" s="64"/>
      <c r="I5" s="64"/>
      <c r="J5" s="64"/>
      <c r="K5" s="64"/>
      <c r="L5" s="57"/>
      <c r="M5" s="55"/>
      <c r="N5" s="56"/>
      <c r="O5" s="31"/>
      <c r="P5" s="58"/>
      <c r="Q5" s="58"/>
      <c r="R5" s="58"/>
      <c r="S5" s="58"/>
      <c r="T5" s="58"/>
      <c r="U5" s="57"/>
      <c r="V5" s="55"/>
      <c r="W5" s="56"/>
      <c r="X5" s="68"/>
      <c r="Y5" s="67"/>
      <c r="Z5" s="67"/>
      <c r="AB5" s="66"/>
    </row>
    <row r="6" spans="1:32" s="66" customFormat="1" ht="30" customHeight="1" x14ac:dyDescent="0.2">
      <c r="A6" s="74"/>
      <c r="B6" s="75"/>
      <c r="C6" s="75"/>
      <c r="D6" s="75"/>
      <c r="E6" s="73"/>
      <c r="F6" s="73"/>
      <c r="G6" s="73"/>
      <c r="H6" s="64"/>
      <c r="I6" s="64"/>
      <c r="J6" s="64"/>
      <c r="K6" s="64"/>
      <c r="L6" s="73"/>
      <c r="M6" s="76"/>
      <c r="N6" s="77"/>
      <c r="O6" s="78"/>
      <c r="P6" s="64"/>
      <c r="Q6" s="64"/>
      <c r="R6" s="64"/>
      <c r="S6" s="64"/>
      <c r="T6" s="64"/>
      <c r="U6" s="73"/>
      <c r="V6" s="76"/>
      <c r="W6" s="77"/>
      <c r="X6" s="68"/>
      <c r="Y6" s="67"/>
      <c r="Z6" s="67"/>
      <c r="AA6" s="67"/>
      <c r="AD6" s="61"/>
      <c r="AF6" s="486"/>
    </row>
    <row r="7" spans="1:32" s="49" customFormat="1" ht="53.25" customHeight="1" x14ac:dyDescent="0.2">
      <c r="A7" s="84" t="s">
        <v>36</v>
      </c>
      <c r="B7" s="822" t="s">
        <v>37</v>
      </c>
      <c r="C7" s="823"/>
      <c r="D7" s="823"/>
      <c r="E7" s="823"/>
      <c r="F7" s="823"/>
      <c r="G7" s="823"/>
      <c r="H7" s="823"/>
      <c r="I7" s="823"/>
      <c r="J7" s="823"/>
      <c r="K7" s="823"/>
      <c r="L7" s="823"/>
      <c r="M7" s="823"/>
      <c r="N7" s="823"/>
      <c r="O7" s="823"/>
      <c r="P7" s="823"/>
      <c r="Q7" s="823"/>
      <c r="R7" s="823"/>
      <c r="S7" s="823"/>
      <c r="T7" s="823"/>
      <c r="U7" s="823"/>
      <c r="V7" s="823"/>
      <c r="W7" s="823"/>
      <c r="X7" s="823"/>
      <c r="Y7" s="823"/>
      <c r="Z7" s="823"/>
      <c r="AA7" s="823"/>
      <c r="AB7" s="823"/>
      <c r="AC7" s="823"/>
      <c r="AD7" s="823"/>
      <c r="AE7" s="823"/>
      <c r="AF7" s="823"/>
    </row>
    <row r="8" spans="1:32" s="50" customFormat="1" ht="9.75" customHeight="1" x14ac:dyDescent="0.2">
      <c r="A8" s="33"/>
      <c r="B8" s="54"/>
      <c r="C8" s="54"/>
      <c r="D8" s="54"/>
      <c r="E8" s="54"/>
      <c r="F8" s="54"/>
      <c r="G8" s="54"/>
      <c r="H8" s="54"/>
      <c r="I8" s="54"/>
      <c r="J8" s="54"/>
      <c r="K8" s="54"/>
      <c r="L8" s="54"/>
      <c r="M8" s="54"/>
      <c r="N8" s="54"/>
      <c r="O8" s="54"/>
      <c r="P8" s="54"/>
      <c r="Q8" s="54"/>
      <c r="R8" s="54"/>
      <c r="S8" s="54"/>
      <c r="T8" s="54"/>
      <c r="U8" s="54"/>
      <c r="V8" s="54"/>
      <c r="W8" s="54"/>
      <c r="X8" s="54"/>
      <c r="Y8" s="17"/>
      <c r="Z8" s="17"/>
      <c r="AD8" s="62"/>
      <c r="AF8" s="487"/>
    </row>
    <row r="9" spans="1:32" s="50" customFormat="1" ht="30.75" customHeight="1" x14ac:dyDescent="0.2">
      <c r="A9" s="456" t="s">
        <v>41</v>
      </c>
      <c r="B9" s="630" t="s">
        <v>540</v>
      </c>
      <c r="C9" s="630"/>
      <c r="D9" s="630"/>
      <c r="E9" s="630"/>
      <c r="F9" s="630"/>
      <c r="G9" s="630"/>
      <c r="H9" s="630"/>
      <c r="I9" s="630"/>
      <c r="J9" s="630"/>
      <c r="K9" s="630"/>
      <c r="L9" s="630"/>
      <c r="M9" s="630"/>
      <c r="N9" s="630"/>
      <c r="O9" s="630"/>
      <c r="P9" s="630"/>
      <c r="Q9" s="630"/>
      <c r="R9" s="630"/>
      <c r="S9" s="630"/>
      <c r="T9" s="630"/>
      <c r="U9" s="630"/>
      <c r="V9" s="630"/>
      <c r="W9" s="630"/>
      <c r="X9" s="630"/>
      <c r="Y9" s="630"/>
      <c r="Z9" s="630"/>
      <c r="AA9" s="630"/>
      <c r="AB9" s="630"/>
      <c r="AC9" s="630"/>
      <c r="AD9" s="630"/>
      <c r="AE9" s="630"/>
      <c r="AF9" s="630"/>
    </row>
    <row r="10" spans="1:32" s="49" customFormat="1" ht="12.75" customHeight="1" x14ac:dyDescent="0.2">
      <c r="A10" s="4"/>
      <c r="B10" s="5"/>
      <c r="C10" s="5"/>
      <c r="D10" s="5"/>
      <c r="E10" s="5"/>
      <c r="F10" s="5"/>
      <c r="G10" s="6"/>
      <c r="H10" s="6"/>
      <c r="I10" s="6"/>
      <c r="J10" s="6"/>
      <c r="K10" s="6"/>
      <c r="L10" s="6"/>
      <c r="M10" s="6"/>
      <c r="N10" s="6"/>
      <c r="O10" s="6"/>
      <c r="P10" s="6"/>
      <c r="Q10" s="6"/>
      <c r="R10" s="7"/>
      <c r="S10" s="7"/>
      <c r="T10" s="7"/>
      <c r="U10" s="7"/>
      <c r="V10" s="7"/>
      <c r="W10" s="7"/>
      <c r="X10" s="8"/>
      <c r="Y10" s="9"/>
      <c r="Z10" s="9"/>
      <c r="AD10" s="62"/>
      <c r="AF10" s="485"/>
    </row>
    <row r="11" spans="1:32" s="49" customFormat="1" ht="63" customHeight="1" x14ac:dyDescent="0.2">
      <c r="A11" s="645" t="s">
        <v>3</v>
      </c>
      <c r="B11" s="645" t="s">
        <v>4</v>
      </c>
      <c r="C11" s="645" t="s">
        <v>5</v>
      </c>
      <c r="D11" s="709" t="s">
        <v>6</v>
      </c>
      <c r="E11" s="709" t="s">
        <v>7</v>
      </c>
      <c r="F11" s="645" t="s">
        <v>8</v>
      </c>
      <c r="G11" s="645" t="s">
        <v>9</v>
      </c>
      <c r="H11" s="645" t="s">
        <v>10</v>
      </c>
      <c r="I11" s="645" t="s">
        <v>11</v>
      </c>
      <c r="J11" s="670" t="s">
        <v>12</v>
      </c>
      <c r="K11" s="816"/>
      <c r="L11" s="816"/>
      <c r="M11" s="817"/>
      <c r="N11" s="671" t="s">
        <v>13</v>
      </c>
      <c r="O11" s="818"/>
      <c r="P11" s="645" t="s">
        <v>14</v>
      </c>
      <c r="Q11" s="645" t="s">
        <v>15</v>
      </c>
      <c r="R11" s="647" t="s">
        <v>16</v>
      </c>
      <c r="S11" s="817"/>
      <c r="T11" s="647" t="s">
        <v>17</v>
      </c>
      <c r="U11" s="816"/>
      <c r="V11" s="816"/>
      <c r="W11" s="816"/>
      <c r="X11" s="816"/>
      <c r="Y11" s="813" t="s">
        <v>634</v>
      </c>
      <c r="Z11" s="813"/>
      <c r="AA11" s="813"/>
      <c r="AB11" s="813"/>
      <c r="AC11" s="813"/>
      <c r="AD11" s="813"/>
      <c r="AE11" s="813"/>
      <c r="AF11" s="813"/>
    </row>
    <row r="12" spans="1:32" s="49" customFormat="1" ht="84" customHeight="1" x14ac:dyDescent="0.2">
      <c r="A12" s="821"/>
      <c r="B12" s="854"/>
      <c r="C12" s="854"/>
      <c r="D12" s="854"/>
      <c r="E12" s="854"/>
      <c r="F12" s="821"/>
      <c r="G12" s="854"/>
      <c r="H12" s="854"/>
      <c r="I12" s="854"/>
      <c r="J12" s="25" t="s">
        <v>18</v>
      </c>
      <c r="K12" s="25" t="s">
        <v>19</v>
      </c>
      <c r="L12" s="25" t="s">
        <v>20</v>
      </c>
      <c r="M12" s="25" t="s">
        <v>21</v>
      </c>
      <c r="N12" s="819"/>
      <c r="O12" s="820"/>
      <c r="P12" s="821"/>
      <c r="Q12" s="821"/>
      <c r="R12" s="10" t="s">
        <v>22</v>
      </c>
      <c r="S12" s="10" t="s">
        <v>23</v>
      </c>
      <c r="T12" s="11" t="s">
        <v>24</v>
      </c>
      <c r="U12" s="11" t="s">
        <v>25</v>
      </c>
      <c r="V12" s="12" t="s">
        <v>26</v>
      </c>
      <c r="W12" s="11" t="s">
        <v>27</v>
      </c>
      <c r="X12" s="10" t="s">
        <v>28</v>
      </c>
      <c r="Y12" s="85" t="s">
        <v>18</v>
      </c>
      <c r="Z12" s="86" t="s">
        <v>19</v>
      </c>
      <c r="AA12" s="86" t="s">
        <v>20</v>
      </c>
      <c r="AB12" s="86" t="s">
        <v>21</v>
      </c>
      <c r="AC12" s="85" t="s">
        <v>636</v>
      </c>
      <c r="AD12" s="102" t="s">
        <v>767</v>
      </c>
      <c r="AE12" s="183" t="s">
        <v>913</v>
      </c>
      <c r="AF12" s="120" t="s">
        <v>1044</v>
      </c>
    </row>
    <row r="13" spans="1:32" s="49" customFormat="1" ht="122.25" customHeight="1" x14ac:dyDescent="0.2">
      <c r="A13" s="563" t="s">
        <v>40</v>
      </c>
      <c r="B13" s="563" t="s">
        <v>61</v>
      </c>
      <c r="C13" s="563" t="s">
        <v>386</v>
      </c>
      <c r="D13" s="563" t="s">
        <v>826</v>
      </c>
      <c r="E13" s="563" t="s">
        <v>387</v>
      </c>
      <c r="F13" s="860">
        <v>0.05</v>
      </c>
      <c r="G13" s="563" t="s">
        <v>388</v>
      </c>
      <c r="H13" s="563" t="s">
        <v>389</v>
      </c>
      <c r="I13" s="563" t="s">
        <v>44</v>
      </c>
      <c r="J13" s="733">
        <f>(3.5%*2)+(3.5%*2)</f>
        <v>0.14000000000000001</v>
      </c>
      <c r="K13" s="733">
        <f>(3.5%*3)+(3.5%*3)+(3.75%*3)+J13</f>
        <v>0.46250000000000002</v>
      </c>
      <c r="L13" s="733">
        <f>(3.5%*3)+(3.5%*3)+(3.75%*1)+(3.75%*2)+K13</f>
        <v>0.78500000000000003</v>
      </c>
      <c r="M13" s="733">
        <f>(3.5%*2)+(3.5%*2)+(3.75%*2)+L13</f>
        <v>1</v>
      </c>
      <c r="N13" s="587" t="s">
        <v>390</v>
      </c>
      <c r="O13" s="588"/>
      <c r="P13" s="235">
        <v>0.35</v>
      </c>
      <c r="Q13" s="125" t="s">
        <v>391</v>
      </c>
      <c r="R13" s="40">
        <v>42767</v>
      </c>
      <c r="S13" s="40">
        <v>43069</v>
      </c>
      <c r="T13" s="861" t="s">
        <v>233</v>
      </c>
      <c r="U13" s="861">
        <v>195000000</v>
      </c>
      <c r="V13" s="861" t="s">
        <v>360</v>
      </c>
      <c r="W13" s="861"/>
      <c r="X13" s="861" t="s">
        <v>392</v>
      </c>
      <c r="Y13" s="764">
        <v>0.14000000000000001</v>
      </c>
      <c r="Z13" s="764">
        <v>0.2</v>
      </c>
      <c r="AA13" s="504">
        <v>0.45</v>
      </c>
      <c r="AB13" s="504">
        <v>1</v>
      </c>
      <c r="AC13" s="93" t="s">
        <v>727</v>
      </c>
      <c r="AD13" s="109" t="s">
        <v>827</v>
      </c>
      <c r="AE13" s="205" t="s">
        <v>964</v>
      </c>
      <c r="AF13" s="205" t="s">
        <v>1057</v>
      </c>
    </row>
    <row r="14" spans="1:32" s="49" customFormat="1" ht="163.5" customHeight="1" x14ac:dyDescent="0.2">
      <c r="A14" s="563"/>
      <c r="B14" s="563"/>
      <c r="C14" s="563"/>
      <c r="D14" s="563"/>
      <c r="E14" s="563"/>
      <c r="F14" s="860"/>
      <c r="G14" s="563"/>
      <c r="H14" s="563"/>
      <c r="I14" s="563"/>
      <c r="J14" s="733"/>
      <c r="K14" s="733"/>
      <c r="L14" s="733"/>
      <c r="M14" s="733"/>
      <c r="N14" s="587" t="s">
        <v>393</v>
      </c>
      <c r="O14" s="588"/>
      <c r="P14" s="235">
        <v>0.35</v>
      </c>
      <c r="Q14" s="125" t="s">
        <v>394</v>
      </c>
      <c r="R14" s="40">
        <v>42767</v>
      </c>
      <c r="S14" s="40">
        <v>43069</v>
      </c>
      <c r="T14" s="862"/>
      <c r="U14" s="862"/>
      <c r="V14" s="862"/>
      <c r="W14" s="862"/>
      <c r="X14" s="862"/>
      <c r="Y14" s="765"/>
      <c r="Z14" s="765"/>
      <c r="AA14" s="505"/>
      <c r="AB14" s="505"/>
      <c r="AC14" s="93" t="s">
        <v>728</v>
      </c>
      <c r="AD14" s="109" t="s">
        <v>828</v>
      </c>
      <c r="AE14" s="205" t="s">
        <v>965</v>
      </c>
      <c r="AF14" s="205" t="s">
        <v>1058</v>
      </c>
    </row>
    <row r="15" spans="1:32" s="49" customFormat="1" ht="297.75" customHeight="1" x14ac:dyDescent="0.2">
      <c r="A15" s="563"/>
      <c r="B15" s="563"/>
      <c r="C15" s="563"/>
      <c r="D15" s="563"/>
      <c r="E15" s="563"/>
      <c r="F15" s="860"/>
      <c r="G15" s="563"/>
      <c r="H15" s="563"/>
      <c r="I15" s="563"/>
      <c r="J15" s="733"/>
      <c r="K15" s="733"/>
      <c r="L15" s="733"/>
      <c r="M15" s="733"/>
      <c r="N15" s="587" t="s">
        <v>395</v>
      </c>
      <c r="O15" s="588"/>
      <c r="P15" s="235">
        <v>0.15</v>
      </c>
      <c r="Q15" s="125" t="s">
        <v>396</v>
      </c>
      <c r="R15" s="40">
        <v>42826</v>
      </c>
      <c r="S15" s="40">
        <v>42947</v>
      </c>
      <c r="T15" s="862"/>
      <c r="U15" s="862"/>
      <c r="V15" s="862"/>
      <c r="W15" s="862"/>
      <c r="X15" s="862"/>
      <c r="Y15" s="765"/>
      <c r="Z15" s="765"/>
      <c r="AA15" s="505"/>
      <c r="AB15" s="505"/>
      <c r="AC15" s="94" t="s">
        <v>234</v>
      </c>
      <c r="AD15" s="109" t="s">
        <v>829</v>
      </c>
      <c r="AE15" s="205" t="s">
        <v>966</v>
      </c>
      <c r="AF15" s="205" t="s">
        <v>1059</v>
      </c>
    </row>
    <row r="16" spans="1:32" s="49" customFormat="1" ht="153.75" customHeight="1" x14ac:dyDescent="0.2">
      <c r="A16" s="563"/>
      <c r="B16" s="563"/>
      <c r="C16" s="563"/>
      <c r="D16" s="563"/>
      <c r="E16" s="563"/>
      <c r="F16" s="860"/>
      <c r="G16" s="563"/>
      <c r="H16" s="563"/>
      <c r="I16" s="563"/>
      <c r="J16" s="733"/>
      <c r="K16" s="733"/>
      <c r="L16" s="733"/>
      <c r="M16" s="733"/>
      <c r="N16" s="587" t="s">
        <v>397</v>
      </c>
      <c r="O16" s="588"/>
      <c r="P16" s="235">
        <v>0.15</v>
      </c>
      <c r="Q16" s="125" t="s">
        <v>398</v>
      </c>
      <c r="R16" s="40">
        <v>42583</v>
      </c>
      <c r="S16" s="40">
        <v>43069</v>
      </c>
      <c r="T16" s="863"/>
      <c r="U16" s="863"/>
      <c r="V16" s="863"/>
      <c r="W16" s="863"/>
      <c r="X16" s="863"/>
      <c r="Y16" s="766"/>
      <c r="Z16" s="766"/>
      <c r="AA16" s="506"/>
      <c r="AB16" s="506"/>
      <c r="AC16" s="94" t="s">
        <v>234</v>
      </c>
      <c r="AD16" s="110"/>
      <c r="AE16" s="205" t="s">
        <v>967</v>
      </c>
      <c r="AF16" s="205" t="s">
        <v>1060</v>
      </c>
    </row>
    <row r="17" spans="1:32" s="49" customFormat="1" ht="12.75" customHeight="1" x14ac:dyDescent="0.2">
      <c r="A17" s="4"/>
      <c r="B17" s="5"/>
      <c r="C17" s="5"/>
      <c r="D17" s="5"/>
      <c r="E17" s="5"/>
      <c r="F17" s="5"/>
      <c r="G17" s="6"/>
      <c r="H17" s="6"/>
      <c r="I17" s="6"/>
      <c r="J17" s="6"/>
      <c r="K17" s="6"/>
      <c r="L17" s="6"/>
      <c r="M17" s="6"/>
      <c r="N17" s="6"/>
      <c r="O17" s="6"/>
      <c r="P17" s="6"/>
      <c r="Q17" s="6"/>
      <c r="R17" s="7"/>
      <c r="S17" s="7"/>
      <c r="T17" s="7"/>
      <c r="U17" s="7"/>
      <c r="V17" s="7"/>
      <c r="W17" s="7"/>
      <c r="X17" s="8"/>
      <c r="Y17" s="9"/>
      <c r="Z17" s="9"/>
      <c r="AD17" s="62"/>
      <c r="AF17" s="485"/>
    </row>
    <row r="18" spans="1:32" s="50" customFormat="1" ht="30.75" customHeight="1" x14ac:dyDescent="0.2">
      <c r="A18" s="456" t="s">
        <v>60</v>
      </c>
      <c r="B18" s="630" t="s">
        <v>542</v>
      </c>
      <c r="C18" s="630"/>
      <c r="D18" s="630"/>
      <c r="E18" s="630"/>
      <c r="F18" s="630"/>
      <c r="G18" s="630"/>
      <c r="H18" s="630"/>
      <c r="I18" s="630"/>
      <c r="J18" s="630"/>
      <c r="K18" s="630"/>
      <c r="L18" s="630"/>
      <c r="M18" s="630"/>
      <c r="N18" s="630"/>
      <c r="O18" s="630"/>
      <c r="P18" s="630"/>
      <c r="Q18" s="630"/>
      <c r="R18" s="630"/>
      <c r="S18" s="630"/>
      <c r="T18" s="630"/>
      <c r="U18" s="630"/>
      <c r="V18" s="630"/>
      <c r="W18" s="630"/>
      <c r="X18" s="630"/>
      <c r="Y18" s="630"/>
      <c r="Z18" s="630"/>
      <c r="AA18" s="630"/>
      <c r="AB18" s="630"/>
      <c r="AC18" s="630"/>
      <c r="AD18" s="630"/>
      <c r="AE18" s="630"/>
      <c r="AF18" s="630"/>
    </row>
    <row r="19" spans="1:32" s="49" customFormat="1" ht="12.75" customHeight="1" x14ac:dyDescent="0.2">
      <c r="A19" s="4"/>
      <c r="B19" s="5"/>
      <c r="C19" s="5"/>
      <c r="D19" s="5"/>
      <c r="E19" s="5"/>
      <c r="F19" s="5"/>
      <c r="G19" s="6"/>
      <c r="H19" s="6"/>
      <c r="I19" s="6"/>
      <c r="J19" s="6"/>
      <c r="K19" s="6"/>
      <c r="L19" s="6"/>
      <c r="M19" s="6"/>
      <c r="N19" s="6"/>
      <c r="O19" s="6"/>
      <c r="P19" s="6"/>
      <c r="Q19" s="6"/>
      <c r="R19" s="7"/>
      <c r="S19" s="7"/>
      <c r="T19" s="7"/>
      <c r="U19" s="7"/>
      <c r="V19" s="7"/>
      <c r="W19" s="7"/>
      <c r="X19" s="8"/>
      <c r="Y19" s="9"/>
      <c r="Z19" s="9"/>
      <c r="AD19" s="62"/>
      <c r="AF19" s="485"/>
    </row>
    <row r="20" spans="1:32" s="49" customFormat="1" ht="30" customHeight="1" x14ac:dyDescent="0.2">
      <c r="A20" s="645" t="s">
        <v>3</v>
      </c>
      <c r="B20" s="645" t="s">
        <v>4</v>
      </c>
      <c r="C20" s="645" t="s">
        <v>5</v>
      </c>
      <c r="D20" s="709" t="s">
        <v>6</v>
      </c>
      <c r="E20" s="709" t="s">
        <v>7</v>
      </c>
      <c r="F20" s="645" t="s">
        <v>8</v>
      </c>
      <c r="G20" s="645" t="s">
        <v>9</v>
      </c>
      <c r="H20" s="645" t="s">
        <v>10</v>
      </c>
      <c r="I20" s="645" t="s">
        <v>11</v>
      </c>
      <c r="J20" s="670" t="s">
        <v>12</v>
      </c>
      <c r="K20" s="816"/>
      <c r="L20" s="816"/>
      <c r="M20" s="817"/>
      <c r="N20" s="671" t="s">
        <v>13</v>
      </c>
      <c r="O20" s="818"/>
      <c r="P20" s="645" t="s">
        <v>14</v>
      </c>
      <c r="Q20" s="645" t="s">
        <v>15</v>
      </c>
      <c r="R20" s="647" t="s">
        <v>16</v>
      </c>
      <c r="S20" s="817"/>
      <c r="T20" s="647" t="s">
        <v>17</v>
      </c>
      <c r="U20" s="816"/>
      <c r="V20" s="816"/>
      <c r="W20" s="816"/>
      <c r="X20" s="816"/>
      <c r="Y20" s="813" t="s">
        <v>634</v>
      </c>
      <c r="Z20" s="813"/>
      <c r="AA20" s="813"/>
      <c r="AB20" s="813"/>
      <c r="AC20" s="813"/>
      <c r="AD20" s="813"/>
      <c r="AE20" s="813"/>
      <c r="AF20" s="813"/>
    </row>
    <row r="21" spans="1:32" s="49" customFormat="1" ht="84" customHeight="1" x14ac:dyDescent="0.2">
      <c r="A21" s="821"/>
      <c r="B21" s="821"/>
      <c r="C21" s="821"/>
      <c r="D21" s="821"/>
      <c r="E21" s="821"/>
      <c r="F21" s="821"/>
      <c r="G21" s="821"/>
      <c r="H21" s="821"/>
      <c r="I21" s="821"/>
      <c r="J21" s="10" t="s">
        <v>18</v>
      </c>
      <c r="K21" s="10" t="s">
        <v>19</v>
      </c>
      <c r="L21" s="10" t="s">
        <v>20</v>
      </c>
      <c r="M21" s="10" t="s">
        <v>21</v>
      </c>
      <c r="N21" s="819"/>
      <c r="O21" s="820"/>
      <c r="P21" s="821"/>
      <c r="Q21" s="821"/>
      <c r="R21" s="10" t="s">
        <v>22</v>
      </c>
      <c r="S21" s="10" t="s">
        <v>23</v>
      </c>
      <c r="T21" s="11" t="s">
        <v>24</v>
      </c>
      <c r="U21" s="11" t="s">
        <v>25</v>
      </c>
      <c r="V21" s="12" t="s">
        <v>26</v>
      </c>
      <c r="W21" s="11" t="s">
        <v>27</v>
      </c>
      <c r="X21" s="10" t="s">
        <v>28</v>
      </c>
      <c r="Y21" s="107" t="s">
        <v>18</v>
      </c>
      <c r="Z21" s="108" t="s">
        <v>19</v>
      </c>
      <c r="AA21" s="108" t="s">
        <v>20</v>
      </c>
      <c r="AB21" s="108" t="s">
        <v>21</v>
      </c>
      <c r="AC21" s="107" t="s">
        <v>636</v>
      </c>
      <c r="AD21" s="102" t="s">
        <v>767</v>
      </c>
      <c r="AE21" s="183" t="s">
        <v>913</v>
      </c>
      <c r="AF21" s="120" t="s">
        <v>1044</v>
      </c>
    </row>
    <row r="22" spans="1:32" s="49" customFormat="1" ht="78" customHeight="1" x14ac:dyDescent="0.2">
      <c r="A22" s="563" t="s">
        <v>40</v>
      </c>
      <c r="B22" s="563" t="s">
        <v>404</v>
      </c>
      <c r="C22" s="563" t="s">
        <v>386</v>
      </c>
      <c r="D22" s="563" t="s">
        <v>826</v>
      </c>
      <c r="E22" s="878" t="s">
        <v>830</v>
      </c>
      <c r="F22" s="860">
        <v>0.02</v>
      </c>
      <c r="G22" s="525" t="s">
        <v>405</v>
      </c>
      <c r="H22" s="525">
        <v>5</v>
      </c>
      <c r="I22" s="525" t="s">
        <v>67</v>
      </c>
      <c r="J22" s="525"/>
      <c r="K22" s="525">
        <v>0</v>
      </c>
      <c r="L22" s="525">
        <v>1</v>
      </c>
      <c r="M22" s="525">
        <v>3</v>
      </c>
      <c r="N22" s="587" t="s">
        <v>406</v>
      </c>
      <c r="O22" s="588"/>
      <c r="P22" s="236">
        <v>0.5</v>
      </c>
      <c r="Q22" s="126" t="s">
        <v>407</v>
      </c>
      <c r="R22" s="40">
        <v>42795</v>
      </c>
      <c r="S22" s="40">
        <v>42947</v>
      </c>
      <c r="T22" s="122"/>
      <c r="U22" s="237"/>
      <c r="V22" s="123"/>
      <c r="W22" s="123"/>
      <c r="X22" s="123"/>
      <c r="Y22" s="898">
        <v>0</v>
      </c>
      <c r="Z22" s="898">
        <v>0</v>
      </c>
      <c r="AA22" s="806">
        <v>1</v>
      </c>
      <c r="AB22" s="806">
        <v>3</v>
      </c>
      <c r="AC22" s="213" t="s">
        <v>729</v>
      </c>
      <c r="AD22" s="205" t="s">
        <v>831</v>
      </c>
      <c r="AE22" s="910" t="s">
        <v>968</v>
      </c>
      <c r="AF22" s="205" t="s">
        <v>1061</v>
      </c>
    </row>
    <row r="23" spans="1:32" s="49" customFormat="1" ht="42" customHeight="1" x14ac:dyDescent="0.2">
      <c r="A23" s="563"/>
      <c r="B23" s="563"/>
      <c r="C23" s="563"/>
      <c r="D23" s="563"/>
      <c r="E23" s="588"/>
      <c r="F23" s="860"/>
      <c r="G23" s="526"/>
      <c r="H23" s="526"/>
      <c r="I23" s="526"/>
      <c r="J23" s="526"/>
      <c r="K23" s="526"/>
      <c r="L23" s="526"/>
      <c r="M23" s="526"/>
      <c r="N23" s="587" t="s">
        <v>408</v>
      </c>
      <c r="O23" s="588"/>
      <c r="P23" s="236">
        <v>0.5</v>
      </c>
      <c r="Q23" s="126" t="s">
        <v>409</v>
      </c>
      <c r="R23" s="40">
        <v>42948</v>
      </c>
      <c r="S23" s="40">
        <v>43100</v>
      </c>
      <c r="T23" s="122"/>
      <c r="U23" s="237"/>
      <c r="V23" s="123"/>
      <c r="W23" s="123"/>
      <c r="X23" s="123"/>
      <c r="Y23" s="899"/>
      <c r="Z23" s="899"/>
      <c r="AA23" s="807"/>
      <c r="AB23" s="807"/>
      <c r="AC23" s="238"/>
      <c r="AD23" s="239"/>
      <c r="AE23" s="912"/>
      <c r="AF23" s="205" t="s">
        <v>1062</v>
      </c>
    </row>
    <row r="24" spans="1:32" s="49" customFormat="1" ht="51" customHeight="1" x14ac:dyDescent="0.2">
      <c r="A24" s="563"/>
      <c r="B24" s="563"/>
      <c r="C24" s="563" t="s">
        <v>410</v>
      </c>
      <c r="D24" s="563" t="s">
        <v>826</v>
      </c>
      <c r="E24" s="873" t="s">
        <v>411</v>
      </c>
      <c r="F24" s="860">
        <v>0.02</v>
      </c>
      <c r="G24" s="869" t="s">
        <v>412</v>
      </c>
      <c r="H24" s="600">
        <v>1</v>
      </c>
      <c r="I24" s="600" t="s">
        <v>44</v>
      </c>
      <c r="J24" s="600">
        <f>15%+(2.5%*3)+(3%*2)</f>
        <v>0.28500000000000003</v>
      </c>
      <c r="K24" s="600">
        <f>(2.5%*3)+10%+(3%*3)+J24</f>
        <v>0.55000000000000004</v>
      </c>
      <c r="L24" s="600">
        <f>(2.5%*3)+5%+10%+K24</f>
        <v>0.77500000000000002</v>
      </c>
      <c r="M24" s="600">
        <f>(2.5%*3)+15%+L24</f>
        <v>1</v>
      </c>
      <c r="N24" s="879" t="s">
        <v>413</v>
      </c>
      <c r="O24" s="880"/>
      <c r="P24" s="127">
        <v>0.15</v>
      </c>
      <c r="Q24" s="241" t="s">
        <v>414</v>
      </c>
      <c r="R24" s="40">
        <v>42736</v>
      </c>
      <c r="S24" s="40">
        <v>42825</v>
      </c>
      <c r="T24" s="525" t="s">
        <v>233</v>
      </c>
      <c r="U24" s="825">
        <v>140000000</v>
      </c>
      <c r="V24" s="525" t="s">
        <v>360</v>
      </c>
      <c r="W24" s="525"/>
      <c r="X24" s="525" t="s">
        <v>415</v>
      </c>
      <c r="Y24" s="764">
        <v>0.28999999999999998</v>
      </c>
      <c r="Z24" s="764">
        <v>0.5</v>
      </c>
      <c r="AA24" s="504">
        <v>0.78</v>
      </c>
      <c r="AB24" s="504">
        <v>1</v>
      </c>
      <c r="AC24" s="213" t="s">
        <v>730</v>
      </c>
      <c r="AD24" s="242"/>
      <c r="AE24" s="910" t="s">
        <v>969</v>
      </c>
      <c r="AF24" s="808" t="s">
        <v>1063</v>
      </c>
    </row>
    <row r="25" spans="1:32" s="49" customFormat="1" ht="48" customHeight="1" x14ac:dyDescent="0.2">
      <c r="A25" s="563"/>
      <c r="B25" s="563"/>
      <c r="C25" s="563"/>
      <c r="D25" s="563"/>
      <c r="E25" s="873"/>
      <c r="F25" s="860"/>
      <c r="G25" s="869"/>
      <c r="H25" s="600"/>
      <c r="I25" s="600"/>
      <c r="J25" s="600"/>
      <c r="K25" s="600"/>
      <c r="L25" s="600"/>
      <c r="M25" s="600"/>
      <c r="N25" s="879" t="s">
        <v>416</v>
      </c>
      <c r="O25" s="880"/>
      <c r="P25" s="127">
        <v>0.3</v>
      </c>
      <c r="Q25" s="241" t="s">
        <v>414</v>
      </c>
      <c r="R25" s="40">
        <v>42736</v>
      </c>
      <c r="S25" s="40">
        <v>43100</v>
      </c>
      <c r="T25" s="594"/>
      <c r="U25" s="826"/>
      <c r="V25" s="594"/>
      <c r="W25" s="594"/>
      <c r="X25" s="594"/>
      <c r="Y25" s="765"/>
      <c r="Z25" s="765"/>
      <c r="AA25" s="505"/>
      <c r="AB25" s="505"/>
      <c r="AC25" s="213" t="s">
        <v>731</v>
      </c>
      <c r="AD25" s="242" t="s">
        <v>832</v>
      </c>
      <c r="AE25" s="911"/>
      <c r="AF25" s="835"/>
    </row>
    <row r="26" spans="1:32" s="49" customFormat="1" ht="60.75" customHeight="1" x14ac:dyDescent="0.2">
      <c r="A26" s="563"/>
      <c r="B26" s="563"/>
      <c r="C26" s="563"/>
      <c r="D26" s="563"/>
      <c r="E26" s="873"/>
      <c r="F26" s="860"/>
      <c r="G26" s="869"/>
      <c r="H26" s="600"/>
      <c r="I26" s="600"/>
      <c r="J26" s="600"/>
      <c r="K26" s="600"/>
      <c r="L26" s="600"/>
      <c r="M26" s="600"/>
      <c r="N26" s="879" t="s">
        <v>418</v>
      </c>
      <c r="O26" s="880"/>
      <c r="P26" s="127">
        <v>0.1</v>
      </c>
      <c r="Q26" s="241" t="s">
        <v>417</v>
      </c>
      <c r="R26" s="40">
        <v>42917</v>
      </c>
      <c r="S26" s="40">
        <v>43008</v>
      </c>
      <c r="T26" s="594"/>
      <c r="U26" s="826"/>
      <c r="V26" s="594"/>
      <c r="W26" s="594"/>
      <c r="X26" s="594"/>
      <c r="Y26" s="765"/>
      <c r="Z26" s="765"/>
      <c r="AA26" s="505"/>
      <c r="AB26" s="505"/>
      <c r="AC26" s="243"/>
      <c r="AD26" s="242" t="s">
        <v>833</v>
      </c>
      <c r="AE26" s="911"/>
      <c r="AF26" s="835"/>
    </row>
    <row r="27" spans="1:32" s="49" customFormat="1" ht="30.75" customHeight="1" x14ac:dyDescent="0.2">
      <c r="A27" s="563"/>
      <c r="B27" s="563"/>
      <c r="C27" s="563"/>
      <c r="D27" s="563"/>
      <c r="E27" s="873"/>
      <c r="F27" s="860"/>
      <c r="G27" s="869"/>
      <c r="H27" s="600"/>
      <c r="I27" s="600"/>
      <c r="J27" s="600"/>
      <c r="K27" s="600"/>
      <c r="L27" s="600"/>
      <c r="M27" s="600"/>
      <c r="N27" s="879" t="s">
        <v>835</v>
      </c>
      <c r="O27" s="880"/>
      <c r="P27" s="127">
        <v>0.05</v>
      </c>
      <c r="Q27" s="241" t="s">
        <v>419</v>
      </c>
      <c r="R27" s="40">
        <v>42887</v>
      </c>
      <c r="S27" s="40">
        <v>42947</v>
      </c>
      <c r="T27" s="594"/>
      <c r="U27" s="826"/>
      <c r="V27" s="594"/>
      <c r="W27" s="594"/>
      <c r="X27" s="594"/>
      <c r="Y27" s="765"/>
      <c r="Z27" s="765"/>
      <c r="AA27" s="505"/>
      <c r="AB27" s="505"/>
      <c r="AC27" s="243"/>
      <c r="AD27" s="244"/>
      <c r="AE27" s="911"/>
      <c r="AF27" s="835"/>
    </row>
    <row r="28" spans="1:32" s="49" customFormat="1" ht="30.75" customHeight="1" x14ac:dyDescent="0.2">
      <c r="A28" s="563"/>
      <c r="B28" s="563"/>
      <c r="C28" s="563"/>
      <c r="D28" s="563"/>
      <c r="E28" s="873"/>
      <c r="F28" s="860"/>
      <c r="G28" s="869"/>
      <c r="H28" s="600"/>
      <c r="I28" s="600"/>
      <c r="J28" s="600"/>
      <c r="K28" s="600"/>
      <c r="L28" s="600"/>
      <c r="M28" s="600"/>
      <c r="N28" s="879" t="s">
        <v>420</v>
      </c>
      <c r="O28" s="880"/>
      <c r="P28" s="127">
        <v>0.1</v>
      </c>
      <c r="Q28" s="241" t="s">
        <v>421</v>
      </c>
      <c r="R28" s="40">
        <v>42917</v>
      </c>
      <c r="S28" s="40">
        <v>43008</v>
      </c>
      <c r="T28" s="594"/>
      <c r="U28" s="826"/>
      <c r="V28" s="594"/>
      <c r="W28" s="594"/>
      <c r="X28" s="594"/>
      <c r="Y28" s="765"/>
      <c r="Z28" s="765"/>
      <c r="AA28" s="505"/>
      <c r="AB28" s="505"/>
      <c r="AC28" s="243"/>
      <c r="AD28" s="244"/>
      <c r="AE28" s="911"/>
      <c r="AF28" s="835"/>
    </row>
    <row r="29" spans="1:32" s="49" customFormat="1" ht="52.5" customHeight="1" x14ac:dyDescent="0.2">
      <c r="A29" s="563"/>
      <c r="B29" s="563"/>
      <c r="C29" s="563"/>
      <c r="D29" s="563"/>
      <c r="E29" s="873"/>
      <c r="F29" s="860"/>
      <c r="G29" s="869"/>
      <c r="H29" s="600"/>
      <c r="I29" s="600"/>
      <c r="J29" s="600"/>
      <c r="K29" s="600"/>
      <c r="L29" s="600"/>
      <c r="M29" s="600"/>
      <c r="N29" s="879" t="s">
        <v>422</v>
      </c>
      <c r="O29" s="880"/>
      <c r="P29" s="127">
        <v>0.15</v>
      </c>
      <c r="Q29" s="241" t="s">
        <v>423</v>
      </c>
      <c r="R29" s="40">
        <v>42767</v>
      </c>
      <c r="S29" s="40">
        <v>42916</v>
      </c>
      <c r="T29" s="594"/>
      <c r="U29" s="826"/>
      <c r="V29" s="594"/>
      <c r="W29" s="594"/>
      <c r="X29" s="594"/>
      <c r="Y29" s="765"/>
      <c r="Z29" s="765"/>
      <c r="AA29" s="505"/>
      <c r="AB29" s="505"/>
      <c r="AC29" s="246" t="s">
        <v>732</v>
      </c>
      <c r="AD29" s="244" t="s">
        <v>834</v>
      </c>
      <c r="AE29" s="912"/>
      <c r="AF29" s="809"/>
    </row>
    <row r="30" spans="1:32" s="49" customFormat="1" ht="60.75" customHeight="1" x14ac:dyDescent="0.2">
      <c r="A30" s="563" t="s">
        <v>40</v>
      </c>
      <c r="B30" s="563" t="s">
        <v>565</v>
      </c>
      <c r="C30" s="525" t="s">
        <v>566</v>
      </c>
      <c r="D30" s="563" t="s">
        <v>564</v>
      </c>
      <c r="E30" s="873" t="s">
        <v>551</v>
      </c>
      <c r="F30" s="860">
        <v>0.02</v>
      </c>
      <c r="G30" s="620" t="s">
        <v>563</v>
      </c>
      <c r="H30" s="870">
        <v>1</v>
      </c>
      <c r="I30" s="864" t="s">
        <v>44</v>
      </c>
      <c r="J30" s="867">
        <v>0.25</v>
      </c>
      <c r="K30" s="507">
        <v>0.53129999999999999</v>
      </c>
      <c r="L30" s="507">
        <v>0.8125</v>
      </c>
      <c r="M30" s="507">
        <v>1</v>
      </c>
      <c r="N30" s="881" t="s">
        <v>552</v>
      </c>
      <c r="O30" s="882"/>
      <c r="P30" s="885">
        <v>1</v>
      </c>
      <c r="Q30" s="247" t="s">
        <v>553</v>
      </c>
      <c r="R30" s="248">
        <v>42755</v>
      </c>
      <c r="S30" s="248">
        <v>43100</v>
      </c>
      <c r="T30" s="523">
        <v>0</v>
      </c>
      <c r="U30" s="523">
        <v>0</v>
      </c>
      <c r="V30" s="523">
        <v>0</v>
      </c>
      <c r="W30" s="523">
        <v>0</v>
      </c>
      <c r="X30" s="595" t="s">
        <v>554</v>
      </c>
      <c r="Y30" s="764">
        <v>0.25</v>
      </c>
      <c r="Z30" s="764">
        <v>0.53</v>
      </c>
      <c r="AA30" s="764">
        <v>0.81</v>
      </c>
      <c r="AB30" s="764">
        <v>0.91</v>
      </c>
      <c r="AC30" s="128" t="s">
        <v>733</v>
      </c>
      <c r="AD30" s="249" t="s">
        <v>904</v>
      </c>
      <c r="AE30" s="256" t="s">
        <v>973</v>
      </c>
      <c r="AF30" s="480" t="s">
        <v>1046</v>
      </c>
    </row>
    <row r="31" spans="1:32" s="49" customFormat="1" ht="139.5" customHeight="1" x14ac:dyDescent="0.2">
      <c r="A31" s="563"/>
      <c r="B31" s="563"/>
      <c r="C31" s="594"/>
      <c r="D31" s="563"/>
      <c r="E31" s="873"/>
      <c r="F31" s="860"/>
      <c r="G31" s="621"/>
      <c r="H31" s="865"/>
      <c r="I31" s="865"/>
      <c r="J31" s="868"/>
      <c r="K31" s="508"/>
      <c r="L31" s="508"/>
      <c r="M31" s="508"/>
      <c r="N31" s="881" t="s">
        <v>555</v>
      </c>
      <c r="O31" s="882"/>
      <c r="P31" s="886"/>
      <c r="Q31" s="247" t="s">
        <v>556</v>
      </c>
      <c r="R31" s="248">
        <v>42755</v>
      </c>
      <c r="S31" s="248">
        <v>43100</v>
      </c>
      <c r="T31" s="593"/>
      <c r="U31" s="593"/>
      <c r="V31" s="593"/>
      <c r="W31" s="593"/>
      <c r="X31" s="596"/>
      <c r="Y31" s="765"/>
      <c r="Z31" s="765"/>
      <c r="AA31" s="765"/>
      <c r="AB31" s="765"/>
      <c r="AC31" s="128" t="s">
        <v>970</v>
      </c>
      <c r="AD31" s="249" t="s">
        <v>971</v>
      </c>
      <c r="AE31" s="256" t="s">
        <v>974</v>
      </c>
      <c r="AF31" s="249" t="s">
        <v>1047</v>
      </c>
    </row>
    <row r="32" spans="1:32" s="49" customFormat="1" ht="82.5" customHeight="1" x14ac:dyDescent="0.2">
      <c r="A32" s="563"/>
      <c r="B32" s="563"/>
      <c r="C32" s="594"/>
      <c r="D32" s="563"/>
      <c r="E32" s="873"/>
      <c r="F32" s="860"/>
      <c r="G32" s="621"/>
      <c r="H32" s="865"/>
      <c r="I32" s="865"/>
      <c r="J32" s="868"/>
      <c r="K32" s="508"/>
      <c r="L32" s="508"/>
      <c r="M32" s="508"/>
      <c r="N32" s="883" t="s">
        <v>557</v>
      </c>
      <c r="O32" s="884"/>
      <c r="P32" s="886"/>
      <c r="Q32" s="247" t="s">
        <v>558</v>
      </c>
      <c r="R32" s="248">
        <v>42755</v>
      </c>
      <c r="S32" s="248">
        <v>43100</v>
      </c>
      <c r="T32" s="593"/>
      <c r="U32" s="593"/>
      <c r="V32" s="593"/>
      <c r="W32" s="593"/>
      <c r="X32" s="596"/>
      <c r="Y32" s="765"/>
      <c r="Z32" s="765"/>
      <c r="AA32" s="765"/>
      <c r="AB32" s="765"/>
      <c r="AC32" s="128" t="s">
        <v>734</v>
      </c>
      <c r="AD32" s="249" t="s">
        <v>905</v>
      </c>
      <c r="AE32" s="256" t="s">
        <v>975</v>
      </c>
      <c r="AF32" s="249" t="s">
        <v>1048</v>
      </c>
    </row>
    <row r="33" spans="1:32" s="49" customFormat="1" ht="192.75" customHeight="1" x14ac:dyDescent="0.2">
      <c r="A33" s="563"/>
      <c r="B33" s="563"/>
      <c r="C33" s="594"/>
      <c r="D33" s="563"/>
      <c r="E33" s="873"/>
      <c r="F33" s="860"/>
      <c r="G33" s="621"/>
      <c r="H33" s="865"/>
      <c r="I33" s="865"/>
      <c r="J33" s="868"/>
      <c r="K33" s="508"/>
      <c r="L33" s="508"/>
      <c r="M33" s="508"/>
      <c r="N33" s="883" t="s">
        <v>559</v>
      </c>
      <c r="O33" s="884"/>
      <c r="P33" s="886"/>
      <c r="Q33" s="247" t="s">
        <v>560</v>
      </c>
      <c r="R33" s="248">
        <v>42755</v>
      </c>
      <c r="S33" s="248">
        <v>43100</v>
      </c>
      <c r="T33" s="593"/>
      <c r="U33" s="593"/>
      <c r="V33" s="593"/>
      <c r="W33" s="593"/>
      <c r="X33" s="596"/>
      <c r="Y33" s="765"/>
      <c r="Z33" s="765"/>
      <c r="AA33" s="765"/>
      <c r="AB33" s="765"/>
      <c r="AC33" s="128" t="s">
        <v>735</v>
      </c>
      <c r="AD33" s="249" t="s">
        <v>906</v>
      </c>
      <c r="AE33" s="256" t="s">
        <v>976</v>
      </c>
      <c r="AF33" s="249" t="s">
        <v>1049</v>
      </c>
    </row>
    <row r="34" spans="1:32" s="49" customFormat="1" ht="136.5" customHeight="1" x14ac:dyDescent="0.2">
      <c r="A34" s="563"/>
      <c r="B34" s="563"/>
      <c r="C34" s="526"/>
      <c r="D34" s="563"/>
      <c r="E34" s="873"/>
      <c r="F34" s="860"/>
      <c r="G34" s="622"/>
      <c r="H34" s="866"/>
      <c r="I34" s="866"/>
      <c r="J34" s="868"/>
      <c r="K34" s="508"/>
      <c r="L34" s="508"/>
      <c r="M34" s="508"/>
      <c r="N34" s="883" t="s">
        <v>561</v>
      </c>
      <c r="O34" s="884"/>
      <c r="P34" s="886"/>
      <c r="Q34" s="247" t="s">
        <v>562</v>
      </c>
      <c r="R34" s="248">
        <v>42755</v>
      </c>
      <c r="S34" s="248">
        <v>43100</v>
      </c>
      <c r="T34" s="524"/>
      <c r="U34" s="524"/>
      <c r="V34" s="524"/>
      <c r="W34" s="524"/>
      <c r="X34" s="596"/>
      <c r="Y34" s="766"/>
      <c r="Z34" s="766"/>
      <c r="AA34" s="766"/>
      <c r="AB34" s="766"/>
      <c r="AC34" s="128" t="s">
        <v>972</v>
      </c>
      <c r="AD34" s="249" t="s">
        <v>907</v>
      </c>
      <c r="AE34" s="249"/>
      <c r="AF34" s="249" t="s">
        <v>1050</v>
      </c>
    </row>
    <row r="35" spans="1:32" s="49" customFormat="1" ht="165" customHeight="1" x14ac:dyDescent="0.2">
      <c r="A35" s="563" t="s">
        <v>40</v>
      </c>
      <c r="B35" s="563" t="s">
        <v>565</v>
      </c>
      <c r="C35" s="563" t="s">
        <v>566</v>
      </c>
      <c r="D35" s="563" t="s">
        <v>564</v>
      </c>
      <c r="E35" s="873" t="s">
        <v>572</v>
      </c>
      <c r="F35" s="860">
        <v>0.02</v>
      </c>
      <c r="G35" s="869" t="s">
        <v>571</v>
      </c>
      <c r="H35" s="870">
        <v>1</v>
      </c>
      <c r="I35" s="864" t="s">
        <v>44</v>
      </c>
      <c r="J35" s="824">
        <v>0.2273</v>
      </c>
      <c r="K35" s="824">
        <v>0.48480000000000001</v>
      </c>
      <c r="L35" s="824">
        <v>0.74239999999999995</v>
      </c>
      <c r="M35" s="824">
        <v>1</v>
      </c>
      <c r="N35" s="887" t="s">
        <v>567</v>
      </c>
      <c r="O35" s="888"/>
      <c r="P35" s="250">
        <v>0.5</v>
      </c>
      <c r="Q35" s="251" t="s">
        <v>568</v>
      </c>
      <c r="R35" s="252">
        <v>42755</v>
      </c>
      <c r="S35" s="252">
        <v>43100</v>
      </c>
      <c r="T35" s="253">
        <v>0</v>
      </c>
      <c r="U35" s="122">
        <v>0</v>
      </c>
      <c r="V35" s="122">
        <v>0</v>
      </c>
      <c r="W35" s="122">
        <v>0</v>
      </c>
      <c r="X35" s="629" t="s">
        <v>554</v>
      </c>
      <c r="Y35" s="764">
        <v>0.23</v>
      </c>
      <c r="Z35" s="824">
        <v>0.48480000000000001</v>
      </c>
      <c r="AA35" s="824">
        <v>0.74</v>
      </c>
      <c r="AB35" s="824">
        <v>0.91</v>
      </c>
      <c r="AC35" s="254" t="s">
        <v>736</v>
      </c>
      <c r="AD35" s="255" t="s">
        <v>908</v>
      </c>
      <c r="AE35" s="131" t="s">
        <v>977</v>
      </c>
      <c r="AF35" s="482" t="s">
        <v>1051</v>
      </c>
    </row>
    <row r="36" spans="1:32" s="49" customFormat="1" ht="71.25" customHeight="1" x14ac:dyDescent="0.2">
      <c r="A36" s="563"/>
      <c r="B36" s="563"/>
      <c r="C36" s="563"/>
      <c r="D36" s="563"/>
      <c r="E36" s="873"/>
      <c r="F36" s="860"/>
      <c r="G36" s="869"/>
      <c r="H36" s="866"/>
      <c r="I36" s="866"/>
      <c r="J36" s="824"/>
      <c r="K36" s="824"/>
      <c r="L36" s="824"/>
      <c r="M36" s="824"/>
      <c r="N36" s="563" t="s">
        <v>569</v>
      </c>
      <c r="O36" s="563"/>
      <c r="P36" s="236">
        <v>0.5</v>
      </c>
      <c r="Q36" s="126" t="s">
        <v>570</v>
      </c>
      <c r="R36" s="47">
        <v>42755</v>
      </c>
      <c r="S36" s="47">
        <v>43100</v>
      </c>
      <c r="T36" s="122">
        <v>0</v>
      </c>
      <c r="U36" s="122">
        <v>0</v>
      </c>
      <c r="V36" s="122">
        <v>0</v>
      </c>
      <c r="W36" s="122">
        <v>0</v>
      </c>
      <c r="X36" s="629"/>
      <c r="Y36" s="766"/>
      <c r="Z36" s="824"/>
      <c r="AA36" s="824"/>
      <c r="AB36" s="824"/>
      <c r="AC36" s="229" t="s">
        <v>737</v>
      </c>
      <c r="AD36" s="255" t="s">
        <v>909</v>
      </c>
      <c r="AE36" s="130" t="s">
        <v>978</v>
      </c>
      <c r="AF36" s="480" t="s">
        <v>1052</v>
      </c>
    </row>
    <row r="37" spans="1:32" s="49" customFormat="1" ht="12.75" customHeight="1" x14ac:dyDescent="0.2">
      <c r="A37" s="4"/>
      <c r="B37" s="5"/>
      <c r="C37" s="5"/>
      <c r="D37" s="5"/>
      <c r="E37" s="5"/>
      <c r="F37" s="5"/>
      <c r="G37" s="6"/>
      <c r="H37" s="6"/>
      <c r="I37" s="6"/>
      <c r="J37" s="6"/>
      <c r="K37" s="6"/>
      <c r="L37" s="6"/>
      <c r="M37" s="6"/>
      <c r="N37" s="6"/>
      <c r="O37" s="6"/>
      <c r="P37" s="6"/>
      <c r="Q37" s="6"/>
      <c r="R37" s="7"/>
      <c r="S37" s="7"/>
      <c r="T37" s="7"/>
      <c r="U37" s="7"/>
      <c r="V37" s="7"/>
      <c r="W37" s="7"/>
      <c r="X37" s="8"/>
      <c r="Y37" s="9"/>
      <c r="Z37" s="9"/>
      <c r="AD37" s="62"/>
      <c r="AF37" s="485"/>
    </row>
    <row r="38" spans="1:32" s="50" customFormat="1" ht="30.75" customHeight="1" x14ac:dyDescent="0.2">
      <c r="A38" s="456" t="s">
        <v>93</v>
      </c>
      <c r="B38" s="630" t="s">
        <v>541</v>
      </c>
      <c r="C38" s="630"/>
      <c r="D38" s="630"/>
      <c r="E38" s="630"/>
      <c r="F38" s="630"/>
      <c r="G38" s="630"/>
      <c r="H38" s="630"/>
      <c r="I38" s="630"/>
      <c r="J38" s="630"/>
      <c r="K38" s="630"/>
      <c r="L38" s="630"/>
      <c r="M38" s="630"/>
      <c r="N38" s="630"/>
      <c r="O38" s="630"/>
      <c r="P38" s="630"/>
      <c r="Q38" s="630"/>
      <c r="R38" s="630"/>
      <c r="S38" s="630"/>
      <c r="T38" s="630"/>
      <c r="U38" s="630"/>
      <c r="V38" s="630"/>
      <c r="W38" s="630"/>
      <c r="X38" s="630"/>
      <c r="Y38" s="630"/>
      <c r="Z38" s="630"/>
      <c r="AA38" s="630"/>
      <c r="AB38" s="630"/>
      <c r="AC38" s="630"/>
      <c r="AD38" s="630"/>
      <c r="AE38" s="630"/>
      <c r="AF38" s="630"/>
    </row>
    <row r="39" spans="1:32" s="49" customFormat="1" ht="12.75" customHeight="1" x14ac:dyDescent="0.2">
      <c r="A39" s="4"/>
      <c r="B39" s="5"/>
      <c r="C39" s="5"/>
      <c r="D39" s="5"/>
      <c r="E39" s="5"/>
      <c r="F39" s="5"/>
      <c r="G39" s="6"/>
      <c r="H39" s="6"/>
      <c r="I39" s="6"/>
      <c r="J39" s="6"/>
      <c r="K39" s="6"/>
      <c r="L39" s="6"/>
      <c r="M39" s="6"/>
      <c r="N39" s="6"/>
      <c r="O39" s="6"/>
      <c r="P39" s="6"/>
      <c r="Q39" s="6"/>
      <c r="R39" s="7"/>
      <c r="S39" s="7"/>
      <c r="T39" s="7"/>
      <c r="U39" s="7"/>
      <c r="V39" s="7"/>
      <c r="W39" s="7"/>
      <c r="X39" s="8"/>
      <c r="Y39" s="9"/>
      <c r="Z39" s="9"/>
      <c r="AD39" s="62"/>
      <c r="AF39" s="485"/>
    </row>
    <row r="40" spans="1:32" s="49" customFormat="1" ht="30" customHeight="1" x14ac:dyDescent="0.2">
      <c r="A40" s="645" t="s">
        <v>3</v>
      </c>
      <c r="B40" s="645" t="s">
        <v>4</v>
      </c>
      <c r="C40" s="645" t="s">
        <v>5</v>
      </c>
      <c r="D40" s="709" t="s">
        <v>6</v>
      </c>
      <c r="E40" s="709" t="s">
        <v>7</v>
      </c>
      <c r="F40" s="645" t="s">
        <v>8</v>
      </c>
      <c r="G40" s="645" t="s">
        <v>9</v>
      </c>
      <c r="H40" s="645" t="s">
        <v>10</v>
      </c>
      <c r="I40" s="645" t="s">
        <v>11</v>
      </c>
      <c r="J40" s="670" t="s">
        <v>12</v>
      </c>
      <c r="K40" s="816"/>
      <c r="L40" s="816"/>
      <c r="M40" s="817"/>
      <c r="N40" s="671" t="s">
        <v>13</v>
      </c>
      <c r="O40" s="818"/>
      <c r="P40" s="645" t="s">
        <v>14</v>
      </c>
      <c r="Q40" s="645" t="s">
        <v>15</v>
      </c>
      <c r="R40" s="647" t="s">
        <v>16</v>
      </c>
      <c r="S40" s="817"/>
      <c r="T40" s="647" t="s">
        <v>17</v>
      </c>
      <c r="U40" s="816"/>
      <c r="V40" s="816"/>
      <c r="W40" s="816"/>
      <c r="X40" s="816"/>
      <c r="Y40" s="813" t="s">
        <v>634</v>
      </c>
      <c r="Z40" s="813"/>
      <c r="AA40" s="813"/>
      <c r="AB40" s="813"/>
      <c r="AC40" s="813"/>
      <c r="AD40" s="813"/>
      <c r="AE40" s="813"/>
      <c r="AF40" s="813"/>
    </row>
    <row r="41" spans="1:32" s="49" customFormat="1" ht="72.75" customHeight="1" x14ac:dyDescent="0.2">
      <c r="A41" s="854"/>
      <c r="B41" s="821"/>
      <c r="C41" s="821"/>
      <c r="D41" s="821"/>
      <c r="E41" s="821"/>
      <c r="F41" s="821"/>
      <c r="G41" s="821"/>
      <c r="H41" s="821"/>
      <c r="I41" s="821"/>
      <c r="J41" s="10" t="s">
        <v>18</v>
      </c>
      <c r="K41" s="10" t="s">
        <v>19</v>
      </c>
      <c r="L41" s="10" t="s">
        <v>20</v>
      </c>
      <c r="M41" s="10" t="s">
        <v>21</v>
      </c>
      <c r="N41" s="819"/>
      <c r="O41" s="820"/>
      <c r="P41" s="821"/>
      <c r="Q41" s="821"/>
      <c r="R41" s="10" t="s">
        <v>22</v>
      </c>
      <c r="S41" s="10" t="s">
        <v>23</v>
      </c>
      <c r="T41" s="11" t="s">
        <v>24</v>
      </c>
      <c r="U41" s="11" t="s">
        <v>25</v>
      </c>
      <c r="V41" s="12" t="s">
        <v>26</v>
      </c>
      <c r="W41" s="11" t="s">
        <v>27</v>
      </c>
      <c r="X41" s="10" t="s">
        <v>28</v>
      </c>
      <c r="Y41" s="85" t="s">
        <v>18</v>
      </c>
      <c r="Z41" s="86" t="s">
        <v>19</v>
      </c>
      <c r="AA41" s="86" t="s">
        <v>20</v>
      </c>
      <c r="AB41" s="86" t="s">
        <v>21</v>
      </c>
      <c r="AC41" s="85" t="s">
        <v>636</v>
      </c>
      <c r="AD41" s="102" t="s">
        <v>767</v>
      </c>
      <c r="AE41" s="183" t="s">
        <v>913</v>
      </c>
      <c r="AF41" s="120" t="s">
        <v>1044</v>
      </c>
    </row>
    <row r="42" spans="1:32" s="49" customFormat="1" ht="122.25" customHeight="1" x14ac:dyDescent="0.2">
      <c r="A42" s="563" t="s">
        <v>40</v>
      </c>
      <c r="B42" s="563" t="s">
        <v>61</v>
      </c>
      <c r="C42" s="563" t="s">
        <v>386</v>
      </c>
      <c r="D42" s="563" t="s">
        <v>826</v>
      </c>
      <c r="E42" s="869" t="s">
        <v>836</v>
      </c>
      <c r="F42" s="860">
        <v>0.02</v>
      </c>
      <c r="G42" s="525" t="s">
        <v>399</v>
      </c>
      <c r="H42" s="525">
        <v>2</v>
      </c>
      <c r="I42" s="525" t="s">
        <v>67</v>
      </c>
      <c r="J42" s="525"/>
      <c r="K42" s="525">
        <v>1</v>
      </c>
      <c r="L42" s="525"/>
      <c r="M42" s="525">
        <v>2</v>
      </c>
      <c r="N42" s="849" t="s">
        <v>400</v>
      </c>
      <c r="O42" s="850"/>
      <c r="P42" s="236">
        <v>0.2</v>
      </c>
      <c r="Q42" s="126" t="s">
        <v>401</v>
      </c>
      <c r="R42" s="40">
        <v>42736</v>
      </c>
      <c r="S42" s="40">
        <v>42855</v>
      </c>
      <c r="T42" s="122">
        <v>0</v>
      </c>
      <c r="U42" s="122">
        <v>0</v>
      </c>
      <c r="V42" s="122">
        <v>0</v>
      </c>
      <c r="W42" s="122">
        <v>0</v>
      </c>
      <c r="X42" s="257"/>
      <c r="Y42" s="764">
        <v>0</v>
      </c>
      <c r="Z42" s="851">
        <v>0</v>
      </c>
      <c r="AA42" s="810">
        <v>1</v>
      </c>
      <c r="AB42" s="810">
        <v>2</v>
      </c>
      <c r="AC42" s="213" t="s">
        <v>738</v>
      </c>
      <c r="AD42" s="205" t="s">
        <v>837</v>
      </c>
      <c r="AE42" s="109"/>
      <c r="AF42" s="808" t="s">
        <v>1064</v>
      </c>
    </row>
    <row r="43" spans="1:32" s="49" customFormat="1" ht="134.25" customHeight="1" x14ac:dyDescent="0.2">
      <c r="A43" s="563"/>
      <c r="B43" s="563"/>
      <c r="C43" s="563"/>
      <c r="D43" s="563"/>
      <c r="E43" s="563"/>
      <c r="F43" s="860"/>
      <c r="G43" s="594"/>
      <c r="H43" s="594"/>
      <c r="I43" s="594"/>
      <c r="J43" s="594"/>
      <c r="K43" s="594"/>
      <c r="L43" s="594"/>
      <c r="M43" s="594"/>
      <c r="N43" s="587" t="s">
        <v>402</v>
      </c>
      <c r="O43" s="588"/>
      <c r="P43" s="236">
        <v>0.2</v>
      </c>
      <c r="Q43" s="126" t="s">
        <v>403</v>
      </c>
      <c r="R43" s="40">
        <v>42826</v>
      </c>
      <c r="S43" s="40">
        <v>43099</v>
      </c>
      <c r="T43" s="122">
        <v>0</v>
      </c>
      <c r="U43" s="122">
        <v>0</v>
      </c>
      <c r="V43" s="122">
        <v>0</v>
      </c>
      <c r="W43" s="122">
        <v>0</v>
      </c>
      <c r="X43" s="257"/>
      <c r="Y43" s="765"/>
      <c r="Z43" s="852"/>
      <c r="AA43" s="811"/>
      <c r="AB43" s="811"/>
      <c r="AC43" s="258" t="s">
        <v>234</v>
      </c>
      <c r="AD43" s="205" t="s">
        <v>838</v>
      </c>
      <c r="AE43" s="109" t="s">
        <v>979</v>
      </c>
      <c r="AF43" s="809"/>
    </row>
    <row r="44" spans="1:32" s="17" customFormat="1" ht="60.75" customHeight="1" x14ac:dyDescent="0.2">
      <c r="A44" s="563" t="s">
        <v>183</v>
      </c>
      <c r="B44" s="525" t="s">
        <v>61</v>
      </c>
      <c r="C44" s="525" t="s">
        <v>312</v>
      </c>
      <c r="D44" s="525" t="s">
        <v>313</v>
      </c>
      <c r="E44" s="889" t="s">
        <v>511</v>
      </c>
      <c r="F44" s="824">
        <v>0.02</v>
      </c>
      <c r="G44" s="563" t="s">
        <v>512</v>
      </c>
      <c r="H44" s="563">
        <v>1</v>
      </c>
      <c r="I44" s="563" t="s">
        <v>67</v>
      </c>
      <c r="J44" s="733"/>
      <c r="K44" s="733"/>
      <c r="L44" s="732">
        <v>1</v>
      </c>
      <c r="M44" s="732">
        <v>1</v>
      </c>
      <c r="N44" s="563" t="s">
        <v>513</v>
      </c>
      <c r="O44" s="563"/>
      <c r="P44" s="46">
        <v>0.3</v>
      </c>
      <c r="Q44" s="126" t="s">
        <v>514</v>
      </c>
      <c r="R44" s="47">
        <v>42768</v>
      </c>
      <c r="S44" s="47">
        <v>42855</v>
      </c>
      <c r="T44" s="523">
        <v>0</v>
      </c>
      <c r="U44" s="523">
        <v>0</v>
      </c>
      <c r="V44" s="523">
        <v>0</v>
      </c>
      <c r="W44" s="523">
        <v>0</v>
      </c>
      <c r="X44" s="587" t="s">
        <v>515</v>
      </c>
      <c r="Y44" s="825">
        <v>1</v>
      </c>
      <c r="Z44" s="825">
        <v>1</v>
      </c>
      <c r="AA44" s="825">
        <v>1</v>
      </c>
      <c r="AB44" s="825">
        <v>1</v>
      </c>
      <c r="AC44" s="128" t="s">
        <v>739</v>
      </c>
      <c r="AD44" s="207"/>
      <c r="AE44" s="115"/>
      <c r="AF44" s="907" t="s">
        <v>1116</v>
      </c>
    </row>
    <row r="45" spans="1:32" s="17" customFormat="1" ht="44.25" customHeight="1" x14ac:dyDescent="0.2">
      <c r="A45" s="563"/>
      <c r="B45" s="594"/>
      <c r="C45" s="594"/>
      <c r="D45" s="594"/>
      <c r="E45" s="889"/>
      <c r="F45" s="824"/>
      <c r="G45" s="563"/>
      <c r="H45" s="563"/>
      <c r="I45" s="563"/>
      <c r="J45" s="733"/>
      <c r="K45" s="733"/>
      <c r="L45" s="732"/>
      <c r="M45" s="732"/>
      <c r="N45" s="563" t="s">
        <v>516</v>
      </c>
      <c r="O45" s="563"/>
      <c r="P45" s="46">
        <v>0.3</v>
      </c>
      <c r="Q45" s="126" t="s">
        <v>517</v>
      </c>
      <c r="R45" s="47">
        <v>42856</v>
      </c>
      <c r="S45" s="47">
        <v>42946</v>
      </c>
      <c r="T45" s="593"/>
      <c r="U45" s="593"/>
      <c r="V45" s="593"/>
      <c r="W45" s="593"/>
      <c r="X45" s="587"/>
      <c r="Y45" s="826"/>
      <c r="Z45" s="826"/>
      <c r="AA45" s="826"/>
      <c r="AB45" s="826"/>
      <c r="AC45" s="128" t="s">
        <v>740</v>
      </c>
      <c r="AD45" s="205" t="s">
        <v>897</v>
      </c>
      <c r="AE45" s="109"/>
      <c r="AF45" s="908"/>
    </row>
    <row r="46" spans="1:32" s="17" customFormat="1" ht="48" customHeight="1" x14ac:dyDescent="0.2">
      <c r="A46" s="563"/>
      <c r="B46" s="594"/>
      <c r="C46" s="594"/>
      <c r="D46" s="594"/>
      <c r="E46" s="889"/>
      <c r="F46" s="824"/>
      <c r="G46" s="563"/>
      <c r="H46" s="563"/>
      <c r="I46" s="563"/>
      <c r="J46" s="733"/>
      <c r="K46" s="733"/>
      <c r="L46" s="732"/>
      <c r="M46" s="732"/>
      <c r="N46" s="563" t="s">
        <v>518</v>
      </c>
      <c r="O46" s="563"/>
      <c r="P46" s="46">
        <v>0.2</v>
      </c>
      <c r="Q46" s="126" t="s">
        <v>519</v>
      </c>
      <c r="R46" s="47">
        <v>42917</v>
      </c>
      <c r="S46" s="47">
        <v>43008</v>
      </c>
      <c r="T46" s="593"/>
      <c r="U46" s="593"/>
      <c r="V46" s="593"/>
      <c r="W46" s="593"/>
      <c r="X46" s="587"/>
      <c r="Y46" s="826"/>
      <c r="Z46" s="826"/>
      <c r="AA46" s="826"/>
      <c r="AB46" s="826"/>
      <c r="AC46" s="258" t="s">
        <v>234</v>
      </c>
      <c r="AD46" s="260"/>
      <c r="AE46" s="111" t="s">
        <v>980</v>
      </c>
      <c r="AF46" s="908"/>
    </row>
    <row r="47" spans="1:32" s="17" customFormat="1" ht="43.5" customHeight="1" x14ac:dyDescent="0.2">
      <c r="A47" s="525"/>
      <c r="B47" s="526"/>
      <c r="C47" s="526"/>
      <c r="D47" s="526"/>
      <c r="E47" s="889"/>
      <c r="F47" s="824"/>
      <c r="G47" s="563"/>
      <c r="H47" s="563"/>
      <c r="I47" s="563"/>
      <c r="J47" s="733"/>
      <c r="K47" s="733"/>
      <c r="L47" s="732"/>
      <c r="M47" s="732"/>
      <c r="N47" s="563" t="s">
        <v>520</v>
      </c>
      <c r="O47" s="563"/>
      <c r="P47" s="46">
        <v>0.2</v>
      </c>
      <c r="Q47" s="126" t="s">
        <v>521</v>
      </c>
      <c r="R47" s="47">
        <v>43009</v>
      </c>
      <c r="S47" s="47">
        <v>43100</v>
      </c>
      <c r="T47" s="524"/>
      <c r="U47" s="524"/>
      <c r="V47" s="524"/>
      <c r="W47" s="524"/>
      <c r="X47" s="587"/>
      <c r="Y47" s="827"/>
      <c r="Z47" s="827"/>
      <c r="AA47" s="827"/>
      <c r="AB47" s="827"/>
      <c r="AC47" s="258" t="s">
        <v>234</v>
      </c>
      <c r="AD47" s="260"/>
      <c r="AE47" s="101"/>
      <c r="AF47" s="909"/>
    </row>
    <row r="48" spans="1:32" s="17" customFormat="1" ht="51.75" customHeight="1" x14ac:dyDescent="0.2">
      <c r="A48" s="563" t="s">
        <v>183</v>
      </c>
      <c r="B48" s="563" t="s">
        <v>61</v>
      </c>
      <c r="C48" s="563" t="s">
        <v>312</v>
      </c>
      <c r="D48" s="563" t="s">
        <v>313</v>
      </c>
      <c r="E48" s="890" t="s">
        <v>598</v>
      </c>
      <c r="F48" s="592">
        <v>0.02</v>
      </c>
      <c r="G48" s="526" t="s">
        <v>599</v>
      </c>
      <c r="H48" s="526">
        <v>12</v>
      </c>
      <c r="I48" s="526" t="s">
        <v>600</v>
      </c>
      <c r="J48" s="617">
        <v>14</v>
      </c>
      <c r="K48" s="617">
        <v>14</v>
      </c>
      <c r="L48" s="617">
        <v>13</v>
      </c>
      <c r="M48" s="617">
        <v>12</v>
      </c>
      <c r="N48" s="526" t="s">
        <v>601</v>
      </c>
      <c r="O48" s="526"/>
      <c r="P48" s="132">
        <v>25</v>
      </c>
      <c r="Q48" s="132" t="s">
        <v>602</v>
      </c>
      <c r="R48" s="135">
        <v>42370</v>
      </c>
      <c r="S48" s="135">
        <v>42460</v>
      </c>
      <c r="T48" s="523">
        <v>0</v>
      </c>
      <c r="U48" s="523">
        <v>0</v>
      </c>
      <c r="V48" s="523">
        <v>0</v>
      </c>
      <c r="W48" s="523">
        <v>0</v>
      </c>
      <c r="X48" s="900" t="s">
        <v>603</v>
      </c>
      <c r="Y48" s="831"/>
      <c r="Z48" s="831">
        <v>14</v>
      </c>
      <c r="AA48" s="828">
        <v>10.5</v>
      </c>
      <c r="AB48" s="828">
        <v>11.5</v>
      </c>
      <c r="AC48" s="470" t="s">
        <v>741</v>
      </c>
      <c r="AD48" s="471" t="s">
        <v>839</v>
      </c>
      <c r="AE48" s="472"/>
      <c r="AF48" s="488" t="s">
        <v>602</v>
      </c>
    </row>
    <row r="49" spans="1:32" s="17" customFormat="1" ht="45" customHeight="1" x14ac:dyDescent="0.2">
      <c r="A49" s="563"/>
      <c r="B49" s="563"/>
      <c r="C49" s="563"/>
      <c r="D49" s="563"/>
      <c r="E49" s="588"/>
      <c r="F49" s="872"/>
      <c r="G49" s="563"/>
      <c r="H49" s="563"/>
      <c r="I49" s="563"/>
      <c r="J49" s="732"/>
      <c r="K49" s="732"/>
      <c r="L49" s="732"/>
      <c r="M49" s="732"/>
      <c r="N49" s="563" t="s">
        <v>604</v>
      </c>
      <c r="O49" s="563"/>
      <c r="P49" s="126">
        <v>25</v>
      </c>
      <c r="Q49" s="126" t="s">
        <v>605</v>
      </c>
      <c r="R49" s="40">
        <v>42461</v>
      </c>
      <c r="S49" s="40">
        <v>42551</v>
      </c>
      <c r="T49" s="593"/>
      <c r="U49" s="593"/>
      <c r="V49" s="593"/>
      <c r="W49" s="593"/>
      <c r="X49" s="901"/>
      <c r="Y49" s="832"/>
      <c r="Z49" s="832"/>
      <c r="AA49" s="829"/>
      <c r="AB49" s="829"/>
      <c r="AC49" s="470"/>
      <c r="AD49" s="471" t="s">
        <v>839</v>
      </c>
      <c r="AE49" s="473" t="s">
        <v>984</v>
      </c>
      <c r="AF49" s="488" t="s">
        <v>605</v>
      </c>
    </row>
    <row r="50" spans="1:32" s="17" customFormat="1" ht="66" customHeight="1" x14ac:dyDescent="0.2">
      <c r="A50" s="563"/>
      <c r="B50" s="563"/>
      <c r="C50" s="563"/>
      <c r="D50" s="563"/>
      <c r="E50" s="588"/>
      <c r="F50" s="872"/>
      <c r="G50" s="563"/>
      <c r="H50" s="563"/>
      <c r="I50" s="563"/>
      <c r="J50" s="732"/>
      <c r="K50" s="732"/>
      <c r="L50" s="732"/>
      <c r="M50" s="732"/>
      <c r="N50" s="563" t="s">
        <v>606</v>
      </c>
      <c r="O50" s="563"/>
      <c r="P50" s="126">
        <v>25</v>
      </c>
      <c r="Q50" s="126" t="s">
        <v>602</v>
      </c>
      <c r="R50" s="40">
        <v>42552</v>
      </c>
      <c r="S50" s="40">
        <v>42643</v>
      </c>
      <c r="T50" s="593"/>
      <c r="U50" s="593"/>
      <c r="V50" s="593"/>
      <c r="W50" s="593"/>
      <c r="X50" s="901"/>
      <c r="Y50" s="832"/>
      <c r="Z50" s="832"/>
      <c r="AA50" s="829"/>
      <c r="AB50" s="829"/>
      <c r="AC50" s="470"/>
      <c r="AD50" s="471" t="s">
        <v>839</v>
      </c>
      <c r="AE50" s="472" t="s">
        <v>985</v>
      </c>
      <c r="AF50" s="488" t="s">
        <v>602</v>
      </c>
    </row>
    <row r="51" spans="1:32" s="17" customFormat="1" ht="78.75" customHeight="1" x14ac:dyDescent="0.2">
      <c r="A51" s="563"/>
      <c r="B51" s="563"/>
      <c r="C51" s="563"/>
      <c r="D51" s="563"/>
      <c r="E51" s="588"/>
      <c r="F51" s="872"/>
      <c r="G51" s="563"/>
      <c r="H51" s="563"/>
      <c r="I51" s="563"/>
      <c r="J51" s="732"/>
      <c r="K51" s="732"/>
      <c r="L51" s="732"/>
      <c r="M51" s="732"/>
      <c r="N51" s="563" t="s">
        <v>607</v>
      </c>
      <c r="O51" s="563"/>
      <c r="P51" s="126">
        <v>25</v>
      </c>
      <c r="Q51" s="126" t="s">
        <v>608</v>
      </c>
      <c r="R51" s="40">
        <v>42644</v>
      </c>
      <c r="S51" s="40">
        <v>42735</v>
      </c>
      <c r="T51" s="524"/>
      <c r="U51" s="524"/>
      <c r="V51" s="524"/>
      <c r="W51" s="524"/>
      <c r="X51" s="901"/>
      <c r="Y51" s="833"/>
      <c r="Z51" s="833"/>
      <c r="AA51" s="830"/>
      <c r="AB51" s="830"/>
      <c r="AC51" s="470" t="s">
        <v>742</v>
      </c>
      <c r="AD51" s="471" t="s">
        <v>839</v>
      </c>
      <c r="AE51" s="473"/>
      <c r="AF51" s="488" t="s">
        <v>1152</v>
      </c>
    </row>
    <row r="52" spans="1:32" s="17" customFormat="1" ht="87.75" customHeight="1" x14ac:dyDescent="0.2">
      <c r="A52" s="525" t="s">
        <v>183</v>
      </c>
      <c r="B52" s="525" t="s">
        <v>61</v>
      </c>
      <c r="C52" s="525" t="s">
        <v>312</v>
      </c>
      <c r="D52" s="525" t="s">
        <v>313</v>
      </c>
      <c r="E52" s="588" t="s">
        <v>609</v>
      </c>
      <c r="F52" s="872">
        <v>0.02</v>
      </c>
      <c r="G52" s="563" t="s">
        <v>610</v>
      </c>
      <c r="H52" s="563">
        <v>12</v>
      </c>
      <c r="I52" s="563" t="s">
        <v>600</v>
      </c>
      <c r="J52" s="732">
        <v>15</v>
      </c>
      <c r="K52" s="732">
        <v>14</v>
      </c>
      <c r="L52" s="732">
        <v>13</v>
      </c>
      <c r="M52" s="732">
        <v>12</v>
      </c>
      <c r="N52" s="563" t="s">
        <v>611</v>
      </c>
      <c r="O52" s="563"/>
      <c r="P52" s="126">
        <v>25</v>
      </c>
      <c r="Q52" s="126" t="s">
        <v>612</v>
      </c>
      <c r="R52" s="40">
        <v>42767</v>
      </c>
      <c r="S52" s="40">
        <v>43100</v>
      </c>
      <c r="T52" s="897">
        <v>0</v>
      </c>
      <c r="U52" s="897">
        <v>311302456</v>
      </c>
      <c r="V52" s="760" t="s">
        <v>360</v>
      </c>
      <c r="W52" s="897"/>
      <c r="X52" s="901" t="s">
        <v>613</v>
      </c>
      <c r="Y52" s="831"/>
      <c r="Z52" s="831">
        <v>14</v>
      </c>
      <c r="AA52" s="831">
        <v>13</v>
      </c>
      <c r="AB52" s="831">
        <v>13</v>
      </c>
      <c r="AC52" s="474" t="s">
        <v>743</v>
      </c>
      <c r="AD52" s="471" t="s">
        <v>839</v>
      </c>
      <c r="AE52" s="475" t="s">
        <v>981</v>
      </c>
      <c r="AF52" s="297"/>
    </row>
    <row r="53" spans="1:32" s="17" customFormat="1" ht="73.5" customHeight="1" x14ac:dyDescent="0.2">
      <c r="A53" s="594"/>
      <c r="B53" s="594"/>
      <c r="C53" s="594"/>
      <c r="D53" s="594"/>
      <c r="E53" s="588"/>
      <c r="F53" s="872"/>
      <c r="G53" s="563"/>
      <c r="H53" s="563"/>
      <c r="I53" s="563"/>
      <c r="J53" s="732"/>
      <c r="K53" s="732"/>
      <c r="L53" s="732"/>
      <c r="M53" s="732"/>
      <c r="N53" s="563" t="s">
        <v>614</v>
      </c>
      <c r="O53" s="563"/>
      <c r="P53" s="126">
        <v>25</v>
      </c>
      <c r="Q53" s="126" t="s">
        <v>615</v>
      </c>
      <c r="R53" s="40">
        <v>42767</v>
      </c>
      <c r="S53" s="40">
        <v>43100</v>
      </c>
      <c r="T53" s="897"/>
      <c r="U53" s="897"/>
      <c r="V53" s="760"/>
      <c r="W53" s="897"/>
      <c r="X53" s="901"/>
      <c r="Y53" s="832"/>
      <c r="Z53" s="832"/>
      <c r="AA53" s="832"/>
      <c r="AB53" s="832"/>
      <c r="AC53" s="470"/>
      <c r="AD53" s="471" t="s">
        <v>839</v>
      </c>
      <c r="AE53" s="476" t="s">
        <v>982</v>
      </c>
      <c r="AF53" s="488" t="s">
        <v>251</v>
      </c>
    </row>
    <row r="54" spans="1:32" s="17" customFormat="1" ht="125.25" customHeight="1" x14ac:dyDescent="0.2">
      <c r="A54" s="594"/>
      <c r="B54" s="594"/>
      <c r="C54" s="594"/>
      <c r="D54" s="594"/>
      <c r="E54" s="588"/>
      <c r="F54" s="872"/>
      <c r="G54" s="563"/>
      <c r="H54" s="563"/>
      <c r="I54" s="563"/>
      <c r="J54" s="732"/>
      <c r="K54" s="732"/>
      <c r="L54" s="732"/>
      <c r="M54" s="732"/>
      <c r="N54" s="563" t="s">
        <v>616</v>
      </c>
      <c r="O54" s="563"/>
      <c r="P54" s="126">
        <v>15</v>
      </c>
      <c r="Q54" s="126" t="s">
        <v>617</v>
      </c>
      <c r="R54" s="40">
        <v>42917</v>
      </c>
      <c r="S54" s="40">
        <v>43008</v>
      </c>
      <c r="T54" s="897"/>
      <c r="U54" s="897"/>
      <c r="V54" s="760"/>
      <c r="W54" s="897"/>
      <c r="X54" s="901"/>
      <c r="Y54" s="832"/>
      <c r="Z54" s="832"/>
      <c r="AA54" s="832"/>
      <c r="AB54" s="832"/>
      <c r="AC54" s="470"/>
      <c r="AD54" s="471" t="s">
        <v>839</v>
      </c>
      <c r="AE54" s="476" t="s">
        <v>983</v>
      </c>
      <c r="AF54" s="489" t="s">
        <v>251</v>
      </c>
    </row>
    <row r="55" spans="1:32" s="17" customFormat="1" ht="82.5" customHeight="1" x14ac:dyDescent="0.2">
      <c r="A55" s="594"/>
      <c r="B55" s="594"/>
      <c r="C55" s="594"/>
      <c r="D55" s="594"/>
      <c r="E55" s="588"/>
      <c r="F55" s="872"/>
      <c r="G55" s="563"/>
      <c r="H55" s="563"/>
      <c r="I55" s="563"/>
      <c r="J55" s="732"/>
      <c r="K55" s="732"/>
      <c r="L55" s="732"/>
      <c r="M55" s="732"/>
      <c r="N55" s="587" t="s">
        <v>618</v>
      </c>
      <c r="O55" s="588"/>
      <c r="P55" s="126">
        <v>10</v>
      </c>
      <c r="Q55" s="126" t="s">
        <v>619</v>
      </c>
      <c r="R55" s="40">
        <v>42767</v>
      </c>
      <c r="S55" s="40">
        <v>43100</v>
      </c>
      <c r="T55" s="897"/>
      <c r="U55" s="897"/>
      <c r="V55" s="760"/>
      <c r="W55" s="897"/>
      <c r="X55" s="901"/>
      <c r="Y55" s="832"/>
      <c r="Z55" s="832"/>
      <c r="AA55" s="832"/>
      <c r="AB55" s="832"/>
      <c r="AC55" s="470"/>
      <c r="AD55" s="471" t="s">
        <v>839</v>
      </c>
      <c r="AE55" s="476"/>
      <c r="AF55" s="489" t="s">
        <v>983</v>
      </c>
    </row>
    <row r="56" spans="1:32" s="17" customFormat="1" ht="171" customHeight="1" x14ac:dyDescent="0.2">
      <c r="A56" s="526"/>
      <c r="B56" s="526"/>
      <c r="C56" s="526"/>
      <c r="D56" s="526"/>
      <c r="E56" s="588"/>
      <c r="F56" s="872"/>
      <c r="G56" s="563"/>
      <c r="H56" s="563"/>
      <c r="I56" s="563"/>
      <c r="J56" s="732"/>
      <c r="K56" s="732"/>
      <c r="L56" s="732"/>
      <c r="M56" s="732"/>
      <c r="N56" s="563" t="s">
        <v>633</v>
      </c>
      <c r="O56" s="563"/>
      <c r="P56" s="126">
        <v>25</v>
      </c>
      <c r="Q56" s="126" t="s">
        <v>608</v>
      </c>
      <c r="R56" s="40">
        <v>43009</v>
      </c>
      <c r="S56" s="40">
        <v>43100</v>
      </c>
      <c r="T56" s="897"/>
      <c r="U56" s="897"/>
      <c r="V56" s="760"/>
      <c r="W56" s="897"/>
      <c r="X56" s="901"/>
      <c r="Y56" s="833"/>
      <c r="Z56" s="833"/>
      <c r="AA56" s="833"/>
      <c r="AB56" s="833"/>
      <c r="AC56" s="474" t="s">
        <v>744</v>
      </c>
      <c r="AD56" s="471" t="s">
        <v>839</v>
      </c>
      <c r="AE56" s="471"/>
      <c r="AF56" s="489" t="s">
        <v>1153</v>
      </c>
    </row>
    <row r="57" spans="1:32" s="17" customFormat="1" ht="53.25" customHeight="1" x14ac:dyDescent="0.2">
      <c r="A57" s="563" t="s">
        <v>183</v>
      </c>
      <c r="B57" s="563" t="s">
        <v>61</v>
      </c>
      <c r="C57" s="563" t="s">
        <v>312</v>
      </c>
      <c r="D57" s="563" t="s">
        <v>313</v>
      </c>
      <c r="E57" s="891" t="s">
        <v>620</v>
      </c>
      <c r="F57" s="606">
        <v>0.02</v>
      </c>
      <c r="G57" s="525" t="s">
        <v>621</v>
      </c>
      <c r="H57" s="616">
        <v>2</v>
      </c>
      <c r="I57" s="525" t="s">
        <v>351</v>
      </c>
      <c r="J57" s="616">
        <v>5</v>
      </c>
      <c r="K57" s="616">
        <v>4</v>
      </c>
      <c r="L57" s="616">
        <v>2</v>
      </c>
      <c r="M57" s="616">
        <v>2</v>
      </c>
      <c r="N57" s="563" t="s">
        <v>631</v>
      </c>
      <c r="O57" s="563"/>
      <c r="P57" s="46">
        <v>0.3</v>
      </c>
      <c r="Q57" s="126" t="s">
        <v>622</v>
      </c>
      <c r="R57" s="47">
        <v>42737</v>
      </c>
      <c r="S57" s="47">
        <v>42822</v>
      </c>
      <c r="T57" s="523">
        <v>0</v>
      </c>
      <c r="U57" s="523">
        <v>0</v>
      </c>
      <c r="V57" s="523">
        <v>0</v>
      </c>
      <c r="W57" s="523">
        <v>0</v>
      </c>
      <c r="X57" s="902" t="s">
        <v>623</v>
      </c>
      <c r="Y57" s="831">
        <v>5</v>
      </c>
      <c r="Z57" s="810">
        <v>4</v>
      </c>
      <c r="AA57" s="810">
        <v>2</v>
      </c>
      <c r="AB57" s="810">
        <v>2</v>
      </c>
      <c r="AC57" s="546" t="s">
        <v>745</v>
      </c>
      <c r="AD57" s="210" t="s">
        <v>898</v>
      </c>
      <c r="AE57" s="115"/>
      <c r="AF57" s="907" t="s">
        <v>1113</v>
      </c>
    </row>
    <row r="58" spans="1:32" s="17" customFormat="1" ht="19.5" customHeight="1" x14ac:dyDescent="0.2">
      <c r="A58" s="563"/>
      <c r="B58" s="563"/>
      <c r="C58" s="563"/>
      <c r="D58" s="563"/>
      <c r="E58" s="892"/>
      <c r="F58" s="607"/>
      <c r="G58" s="594"/>
      <c r="H58" s="752"/>
      <c r="I58" s="594"/>
      <c r="J58" s="752"/>
      <c r="K58" s="752"/>
      <c r="L58" s="752"/>
      <c r="M58" s="752"/>
      <c r="N58" s="563" t="s">
        <v>630</v>
      </c>
      <c r="O58" s="563"/>
      <c r="P58" s="46">
        <v>0.1</v>
      </c>
      <c r="Q58" s="126" t="s">
        <v>624</v>
      </c>
      <c r="R58" s="47">
        <v>42826</v>
      </c>
      <c r="S58" s="47">
        <v>42855</v>
      </c>
      <c r="T58" s="593"/>
      <c r="U58" s="593"/>
      <c r="V58" s="593"/>
      <c r="W58" s="593"/>
      <c r="X58" s="903"/>
      <c r="Y58" s="832"/>
      <c r="Z58" s="811"/>
      <c r="AA58" s="811"/>
      <c r="AB58" s="811"/>
      <c r="AC58" s="644"/>
      <c r="AD58" s="206" t="s">
        <v>899</v>
      </c>
      <c r="AE58" s="116"/>
      <c r="AF58" s="908"/>
    </row>
    <row r="59" spans="1:32" s="17" customFormat="1" ht="44.25" customHeight="1" x14ac:dyDescent="0.2">
      <c r="A59" s="563"/>
      <c r="B59" s="563"/>
      <c r="C59" s="563"/>
      <c r="D59" s="563"/>
      <c r="E59" s="892"/>
      <c r="F59" s="607"/>
      <c r="G59" s="594"/>
      <c r="H59" s="752"/>
      <c r="I59" s="594"/>
      <c r="J59" s="752"/>
      <c r="K59" s="752"/>
      <c r="L59" s="752"/>
      <c r="M59" s="752"/>
      <c r="N59" s="563" t="s">
        <v>632</v>
      </c>
      <c r="O59" s="563"/>
      <c r="P59" s="46">
        <v>0.3</v>
      </c>
      <c r="Q59" s="126" t="s">
        <v>625</v>
      </c>
      <c r="R59" s="47">
        <v>42826</v>
      </c>
      <c r="S59" s="47" t="s">
        <v>626</v>
      </c>
      <c r="T59" s="593"/>
      <c r="U59" s="593"/>
      <c r="V59" s="593"/>
      <c r="W59" s="593"/>
      <c r="X59" s="903"/>
      <c r="Y59" s="832"/>
      <c r="Z59" s="811"/>
      <c r="AA59" s="811"/>
      <c r="AB59" s="811"/>
      <c r="AC59" s="644"/>
      <c r="AD59" s="206" t="s">
        <v>900</v>
      </c>
      <c r="AE59" s="116"/>
      <c r="AF59" s="908"/>
    </row>
    <row r="60" spans="1:32" s="17" customFormat="1" ht="95.25" customHeight="1" x14ac:dyDescent="0.2">
      <c r="A60" s="563"/>
      <c r="B60" s="563"/>
      <c r="C60" s="563"/>
      <c r="D60" s="563"/>
      <c r="E60" s="893"/>
      <c r="F60" s="608"/>
      <c r="G60" s="526"/>
      <c r="H60" s="617"/>
      <c r="I60" s="526"/>
      <c r="J60" s="617"/>
      <c r="K60" s="617"/>
      <c r="L60" s="617"/>
      <c r="M60" s="617"/>
      <c r="N60" s="563" t="s">
        <v>627</v>
      </c>
      <c r="O60" s="563"/>
      <c r="P60" s="46">
        <v>0.3</v>
      </c>
      <c r="Q60" s="126" t="s">
        <v>628</v>
      </c>
      <c r="R60" s="47">
        <v>42795</v>
      </c>
      <c r="S60" s="47">
        <v>43038</v>
      </c>
      <c r="T60" s="524"/>
      <c r="U60" s="524"/>
      <c r="V60" s="524"/>
      <c r="W60" s="524"/>
      <c r="X60" s="900"/>
      <c r="Y60" s="833"/>
      <c r="Z60" s="812"/>
      <c r="AA60" s="812"/>
      <c r="AB60" s="812"/>
      <c r="AC60" s="547"/>
      <c r="AD60" s="206" t="s">
        <v>901</v>
      </c>
      <c r="AE60" s="115" t="s">
        <v>986</v>
      </c>
      <c r="AF60" s="909"/>
    </row>
    <row r="61" spans="1:32" s="49" customFormat="1" ht="12.75" customHeight="1" x14ac:dyDescent="0.2">
      <c r="A61" s="4"/>
      <c r="B61" s="5"/>
      <c r="C61" s="5"/>
      <c r="D61" s="5"/>
      <c r="E61" s="5"/>
      <c r="F61" s="5"/>
      <c r="G61" s="6"/>
      <c r="H61" s="6"/>
      <c r="I61" s="6"/>
      <c r="J61" s="6"/>
      <c r="K61" s="6"/>
      <c r="L61" s="6"/>
      <c r="M61" s="6"/>
      <c r="N61" s="6"/>
      <c r="O61" s="6"/>
      <c r="P61" s="6"/>
      <c r="Q61" s="6"/>
      <c r="R61" s="7"/>
      <c r="S61" s="7"/>
      <c r="T61" s="7"/>
      <c r="U61" s="7"/>
      <c r="V61" s="7"/>
      <c r="W61" s="7"/>
      <c r="X61" s="8"/>
      <c r="Y61" s="9"/>
      <c r="Z61" s="9"/>
      <c r="AD61" s="62"/>
      <c r="AF61" s="485"/>
    </row>
    <row r="62" spans="1:32" s="50" customFormat="1" ht="30.75" customHeight="1" x14ac:dyDescent="0.2">
      <c r="A62" s="456" t="s">
        <v>140</v>
      </c>
      <c r="B62" s="630" t="s">
        <v>543</v>
      </c>
      <c r="C62" s="630"/>
      <c r="D62" s="630"/>
      <c r="E62" s="630"/>
      <c r="F62" s="630"/>
      <c r="G62" s="630"/>
      <c r="H62" s="630"/>
      <c r="I62" s="630"/>
      <c r="J62" s="630"/>
      <c r="K62" s="630"/>
      <c r="L62" s="630"/>
      <c r="M62" s="630"/>
      <c r="N62" s="630"/>
      <c r="O62" s="630"/>
      <c r="P62" s="630"/>
      <c r="Q62" s="630"/>
      <c r="R62" s="630"/>
      <c r="S62" s="630"/>
      <c r="T62" s="630"/>
      <c r="U62" s="630"/>
      <c r="V62" s="630"/>
      <c r="W62" s="630"/>
      <c r="X62" s="630"/>
      <c r="Y62" s="630"/>
      <c r="Z62" s="630"/>
      <c r="AA62" s="630"/>
      <c r="AB62" s="630"/>
      <c r="AC62" s="630"/>
      <c r="AD62" s="630"/>
      <c r="AE62" s="630"/>
      <c r="AF62" s="630"/>
    </row>
    <row r="63" spans="1:32" s="49" customFormat="1" ht="12.75" customHeight="1" x14ac:dyDescent="0.2">
      <c r="A63" s="4"/>
      <c r="B63" s="5"/>
      <c r="C63" s="5"/>
      <c r="D63" s="5"/>
      <c r="E63" s="5"/>
      <c r="F63" s="5"/>
      <c r="G63" s="6"/>
      <c r="H63" s="6"/>
      <c r="I63" s="6"/>
      <c r="J63" s="6"/>
      <c r="K63" s="6"/>
      <c r="L63" s="6"/>
      <c r="M63" s="6"/>
      <c r="N63" s="6"/>
      <c r="O63" s="6"/>
      <c r="P63" s="6"/>
      <c r="Q63" s="6"/>
      <c r="R63" s="7"/>
      <c r="S63" s="7"/>
      <c r="T63" s="7"/>
      <c r="U63" s="7"/>
      <c r="V63" s="7"/>
      <c r="W63" s="7"/>
      <c r="X63" s="8"/>
      <c r="Y63" s="9"/>
      <c r="Z63" s="9"/>
      <c r="AD63" s="62"/>
      <c r="AF63" s="485"/>
    </row>
    <row r="64" spans="1:32" s="49" customFormat="1" ht="30" customHeight="1" x14ac:dyDescent="0.2">
      <c r="A64" s="645" t="s">
        <v>3</v>
      </c>
      <c r="B64" s="645" t="s">
        <v>4</v>
      </c>
      <c r="C64" s="645" t="s">
        <v>5</v>
      </c>
      <c r="D64" s="709" t="s">
        <v>6</v>
      </c>
      <c r="E64" s="709" t="s">
        <v>7</v>
      </c>
      <c r="F64" s="645" t="s">
        <v>8</v>
      </c>
      <c r="G64" s="645" t="s">
        <v>9</v>
      </c>
      <c r="H64" s="645" t="s">
        <v>10</v>
      </c>
      <c r="I64" s="645" t="s">
        <v>11</v>
      </c>
      <c r="J64" s="670" t="s">
        <v>12</v>
      </c>
      <c r="K64" s="816"/>
      <c r="L64" s="816"/>
      <c r="M64" s="817"/>
      <c r="N64" s="671" t="s">
        <v>13</v>
      </c>
      <c r="O64" s="818"/>
      <c r="P64" s="645" t="s">
        <v>14</v>
      </c>
      <c r="Q64" s="645" t="s">
        <v>15</v>
      </c>
      <c r="R64" s="647" t="s">
        <v>16</v>
      </c>
      <c r="S64" s="817"/>
      <c r="T64" s="647" t="s">
        <v>17</v>
      </c>
      <c r="U64" s="816"/>
      <c r="V64" s="816"/>
      <c r="W64" s="816"/>
      <c r="X64" s="816"/>
      <c r="Y64" s="813" t="s">
        <v>634</v>
      </c>
      <c r="Z64" s="813"/>
      <c r="AA64" s="813"/>
      <c r="AB64" s="813"/>
      <c r="AC64" s="813"/>
      <c r="AD64" s="813"/>
      <c r="AE64" s="813"/>
      <c r="AF64" s="813"/>
    </row>
    <row r="65" spans="1:32" s="49" customFormat="1" ht="75.75" customHeight="1" x14ac:dyDescent="0.2">
      <c r="A65" s="854"/>
      <c r="B65" s="854"/>
      <c r="C65" s="821"/>
      <c r="D65" s="821"/>
      <c r="E65" s="821"/>
      <c r="F65" s="821"/>
      <c r="G65" s="821"/>
      <c r="H65" s="821"/>
      <c r="I65" s="821"/>
      <c r="J65" s="10" t="s">
        <v>18</v>
      </c>
      <c r="K65" s="10" t="s">
        <v>19</v>
      </c>
      <c r="L65" s="10" t="s">
        <v>20</v>
      </c>
      <c r="M65" s="10" t="s">
        <v>21</v>
      </c>
      <c r="N65" s="819"/>
      <c r="O65" s="820"/>
      <c r="P65" s="821"/>
      <c r="Q65" s="821"/>
      <c r="R65" s="10" t="s">
        <v>22</v>
      </c>
      <c r="S65" s="10" t="s">
        <v>23</v>
      </c>
      <c r="T65" s="11" t="s">
        <v>24</v>
      </c>
      <c r="U65" s="11" t="s">
        <v>25</v>
      </c>
      <c r="V65" s="12" t="s">
        <v>26</v>
      </c>
      <c r="W65" s="11" t="s">
        <v>27</v>
      </c>
      <c r="X65" s="10" t="s">
        <v>28</v>
      </c>
      <c r="Y65" s="85" t="s">
        <v>18</v>
      </c>
      <c r="Z65" s="86" t="s">
        <v>19</v>
      </c>
      <c r="AA65" s="86" t="s">
        <v>20</v>
      </c>
      <c r="AB65" s="86" t="s">
        <v>21</v>
      </c>
      <c r="AC65" s="85" t="s">
        <v>636</v>
      </c>
      <c r="AD65" s="102" t="s">
        <v>767</v>
      </c>
      <c r="AE65" s="183" t="s">
        <v>913</v>
      </c>
      <c r="AF65" s="120" t="s">
        <v>1044</v>
      </c>
    </row>
    <row r="66" spans="1:32" s="49" customFormat="1" ht="409.5" customHeight="1" x14ac:dyDescent="0.2">
      <c r="A66" s="563" t="s">
        <v>40</v>
      </c>
      <c r="B66" s="563" t="s">
        <v>61</v>
      </c>
      <c r="C66" s="563" t="s">
        <v>381</v>
      </c>
      <c r="D66" s="563" t="s">
        <v>826</v>
      </c>
      <c r="E66" s="563" t="s">
        <v>840</v>
      </c>
      <c r="F66" s="860">
        <v>0.05</v>
      </c>
      <c r="G66" s="563" t="s">
        <v>841</v>
      </c>
      <c r="H66" s="563">
        <v>5</v>
      </c>
      <c r="I66" s="563" t="s">
        <v>67</v>
      </c>
      <c r="J66" s="563"/>
      <c r="K66" s="563"/>
      <c r="L66" s="563">
        <v>0</v>
      </c>
      <c r="M66" s="563">
        <v>5</v>
      </c>
      <c r="N66" s="849" t="s">
        <v>842</v>
      </c>
      <c r="O66" s="850"/>
      <c r="P66" s="46">
        <v>0.25</v>
      </c>
      <c r="Q66" s="126" t="s">
        <v>382</v>
      </c>
      <c r="R66" s="40">
        <v>42906</v>
      </c>
      <c r="S66" s="40">
        <v>43069</v>
      </c>
      <c r="T66" s="122" t="s">
        <v>233</v>
      </c>
      <c r="U66" s="122" t="s">
        <v>233</v>
      </c>
      <c r="V66" s="122" t="s">
        <v>233</v>
      </c>
      <c r="W66" s="122" t="s">
        <v>233</v>
      </c>
      <c r="X66" s="262" t="s">
        <v>383</v>
      </c>
      <c r="Y66" s="848" t="s">
        <v>234</v>
      </c>
      <c r="Z66" s="848" t="s">
        <v>234</v>
      </c>
      <c r="AA66" s="834">
        <v>2</v>
      </c>
      <c r="AB66" s="834">
        <v>5</v>
      </c>
      <c r="AC66" s="213" t="s">
        <v>746</v>
      </c>
      <c r="AD66" s="239"/>
      <c r="AE66" s="239"/>
      <c r="AF66" s="207" t="s">
        <v>1065</v>
      </c>
    </row>
    <row r="67" spans="1:32" s="49" customFormat="1" ht="84" customHeight="1" x14ac:dyDescent="0.2">
      <c r="A67" s="563"/>
      <c r="B67" s="563"/>
      <c r="C67" s="563"/>
      <c r="D67" s="563"/>
      <c r="E67" s="563"/>
      <c r="F67" s="860"/>
      <c r="G67" s="563"/>
      <c r="H67" s="563"/>
      <c r="I67" s="563"/>
      <c r="J67" s="563"/>
      <c r="K67" s="563"/>
      <c r="L67" s="563"/>
      <c r="M67" s="563"/>
      <c r="N67" s="849" t="s">
        <v>843</v>
      </c>
      <c r="O67" s="850"/>
      <c r="P67" s="46">
        <v>0.25</v>
      </c>
      <c r="Q67" s="126" t="s">
        <v>384</v>
      </c>
      <c r="R67" s="40">
        <v>42857</v>
      </c>
      <c r="S67" s="40">
        <v>42886</v>
      </c>
      <c r="T67" s="122"/>
      <c r="U67" s="122"/>
      <c r="V67" s="122"/>
      <c r="W67" s="122"/>
      <c r="X67" s="262"/>
      <c r="Y67" s="848"/>
      <c r="Z67" s="848"/>
      <c r="AA67" s="834"/>
      <c r="AB67" s="834"/>
      <c r="AC67" s="261"/>
      <c r="AD67" s="239"/>
      <c r="AE67" s="239"/>
      <c r="AF67" s="263" t="s">
        <v>1066</v>
      </c>
    </row>
    <row r="68" spans="1:32" s="49" customFormat="1" ht="191.25" customHeight="1" x14ac:dyDescent="0.2">
      <c r="A68" s="563"/>
      <c r="B68" s="563"/>
      <c r="C68" s="563"/>
      <c r="D68" s="563"/>
      <c r="E68" s="563"/>
      <c r="F68" s="860"/>
      <c r="G68" s="563"/>
      <c r="H68" s="563"/>
      <c r="I68" s="563"/>
      <c r="J68" s="563"/>
      <c r="K68" s="563"/>
      <c r="L68" s="563"/>
      <c r="M68" s="563"/>
      <c r="N68" s="849" t="s">
        <v>844</v>
      </c>
      <c r="O68" s="850"/>
      <c r="P68" s="46">
        <v>0.25</v>
      </c>
      <c r="Q68" s="126" t="s">
        <v>385</v>
      </c>
      <c r="R68" s="40">
        <v>42906</v>
      </c>
      <c r="S68" s="40">
        <v>43069</v>
      </c>
      <c r="T68" s="122"/>
      <c r="U68" s="122"/>
      <c r="V68" s="122"/>
      <c r="W68" s="122"/>
      <c r="X68" s="262"/>
      <c r="Y68" s="848"/>
      <c r="Z68" s="848"/>
      <c r="AA68" s="834"/>
      <c r="AB68" s="834"/>
      <c r="AC68" s="261"/>
      <c r="AD68" s="263" t="s">
        <v>845</v>
      </c>
      <c r="AE68" s="205" t="s">
        <v>987</v>
      </c>
      <c r="AF68" s="263" t="s">
        <v>1067</v>
      </c>
    </row>
    <row r="69" spans="1:32" s="49" customFormat="1" ht="12.75" customHeight="1" x14ac:dyDescent="0.2">
      <c r="A69" s="4"/>
      <c r="B69" s="5"/>
      <c r="C69" s="5"/>
      <c r="D69" s="5"/>
      <c r="E69" s="5"/>
      <c r="F69" s="5"/>
      <c r="G69" s="6"/>
      <c r="H69" s="6"/>
      <c r="I69" s="6"/>
      <c r="J69" s="6"/>
      <c r="K69" s="6"/>
      <c r="L69" s="6"/>
      <c r="M69" s="6"/>
      <c r="N69" s="6"/>
      <c r="O69" s="6"/>
      <c r="P69" s="6"/>
      <c r="Q69" s="6"/>
      <c r="R69" s="7"/>
      <c r="S69" s="7"/>
      <c r="T69" s="7"/>
      <c r="U69" s="7"/>
      <c r="V69" s="7"/>
      <c r="W69" s="7"/>
      <c r="X69" s="8"/>
      <c r="Y69" s="9"/>
      <c r="Z69" s="9"/>
      <c r="AD69" s="62"/>
      <c r="AF69" s="485"/>
    </row>
    <row r="70" spans="1:32" s="50" customFormat="1" ht="30.75" customHeight="1" x14ac:dyDescent="0.2">
      <c r="A70" s="456" t="s">
        <v>154</v>
      </c>
      <c r="B70" s="630" t="s">
        <v>544</v>
      </c>
      <c r="C70" s="630"/>
      <c r="D70" s="630"/>
      <c r="E70" s="630"/>
      <c r="F70" s="630"/>
      <c r="G70" s="630"/>
      <c r="H70" s="630"/>
      <c r="I70" s="630"/>
      <c r="J70" s="630"/>
      <c r="K70" s="630"/>
      <c r="L70" s="630"/>
      <c r="M70" s="630"/>
      <c r="N70" s="630"/>
      <c r="O70" s="630"/>
      <c r="P70" s="630"/>
      <c r="Q70" s="630"/>
      <c r="R70" s="630"/>
      <c r="S70" s="630"/>
      <c r="T70" s="630"/>
      <c r="U70" s="630"/>
      <c r="V70" s="630"/>
      <c r="W70" s="630"/>
      <c r="X70" s="630"/>
      <c r="Y70" s="630"/>
      <c r="Z70" s="630"/>
      <c r="AA70" s="630"/>
      <c r="AB70" s="630"/>
      <c r="AC70" s="630"/>
      <c r="AD70" s="630"/>
      <c r="AE70" s="630"/>
      <c r="AF70" s="630"/>
    </row>
    <row r="71" spans="1:32" s="49" customFormat="1" ht="12.75" customHeight="1" x14ac:dyDescent="0.2">
      <c r="A71" s="4"/>
      <c r="B71" s="5"/>
      <c r="C71" s="5"/>
      <c r="D71" s="5"/>
      <c r="E71" s="5"/>
      <c r="F71" s="5"/>
      <c r="G71" s="6"/>
      <c r="H71" s="6"/>
      <c r="I71" s="6"/>
      <c r="J71" s="6"/>
      <c r="K71" s="6"/>
      <c r="L71" s="6"/>
      <c r="M71" s="6"/>
      <c r="N71" s="6"/>
      <c r="O71" s="6"/>
      <c r="P71" s="6"/>
      <c r="Q71" s="6"/>
      <c r="R71" s="7"/>
      <c r="S71" s="7"/>
      <c r="T71" s="7"/>
      <c r="U71" s="7"/>
      <c r="V71" s="7"/>
      <c r="W71" s="7"/>
      <c r="X71" s="8"/>
      <c r="Y71" s="9"/>
      <c r="Z71" s="9"/>
      <c r="AD71" s="62"/>
      <c r="AF71" s="485"/>
    </row>
    <row r="72" spans="1:32" s="49" customFormat="1" ht="30" customHeight="1" x14ac:dyDescent="0.2">
      <c r="A72" s="645" t="s">
        <v>3</v>
      </c>
      <c r="B72" s="645" t="s">
        <v>4</v>
      </c>
      <c r="C72" s="645" t="s">
        <v>5</v>
      </c>
      <c r="D72" s="709" t="s">
        <v>6</v>
      </c>
      <c r="E72" s="709" t="s">
        <v>7</v>
      </c>
      <c r="F72" s="645" t="s">
        <v>8</v>
      </c>
      <c r="G72" s="645" t="s">
        <v>9</v>
      </c>
      <c r="H72" s="645" t="s">
        <v>10</v>
      </c>
      <c r="I72" s="645" t="s">
        <v>11</v>
      </c>
      <c r="J72" s="670" t="s">
        <v>12</v>
      </c>
      <c r="K72" s="816"/>
      <c r="L72" s="816"/>
      <c r="M72" s="817"/>
      <c r="N72" s="671" t="s">
        <v>13</v>
      </c>
      <c r="O72" s="818"/>
      <c r="P72" s="645" t="s">
        <v>14</v>
      </c>
      <c r="Q72" s="645" t="s">
        <v>15</v>
      </c>
      <c r="R72" s="647" t="s">
        <v>16</v>
      </c>
      <c r="S72" s="817"/>
      <c r="T72" s="647" t="s">
        <v>17</v>
      </c>
      <c r="U72" s="816"/>
      <c r="V72" s="816"/>
      <c r="W72" s="816"/>
      <c r="X72" s="816"/>
      <c r="Y72" s="813" t="s">
        <v>634</v>
      </c>
      <c r="Z72" s="813"/>
      <c r="AA72" s="813"/>
      <c r="AB72" s="813"/>
      <c r="AC72" s="813"/>
      <c r="AD72" s="813"/>
      <c r="AE72" s="813"/>
      <c r="AF72" s="813"/>
    </row>
    <row r="73" spans="1:32" s="49" customFormat="1" ht="75.75" customHeight="1" x14ac:dyDescent="0.2">
      <c r="A73" s="821"/>
      <c r="B73" s="821"/>
      <c r="C73" s="821"/>
      <c r="D73" s="821"/>
      <c r="E73" s="821"/>
      <c r="F73" s="821"/>
      <c r="G73" s="821"/>
      <c r="H73" s="821"/>
      <c r="I73" s="821"/>
      <c r="J73" s="10" t="s">
        <v>18</v>
      </c>
      <c r="K73" s="10" t="s">
        <v>19</v>
      </c>
      <c r="L73" s="10" t="s">
        <v>20</v>
      </c>
      <c r="M73" s="10" t="s">
        <v>21</v>
      </c>
      <c r="N73" s="819"/>
      <c r="O73" s="820"/>
      <c r="P73" s="821"/>
      <c r="Q73" s="821"/>
      <c r="R73" s="10" t="s">
        <v>22</v>
      </c>
      <c r="S73" s="10" t="s">
        <v>23</v>
      </c>
      <c r="T73" s="11" t="s">
        <v>24</v>
      </c>
      <c r="U73" s="11" t="s">
        <v>25</v>
      </c>
      <c r="V73" s="12" t="s">
        <v>26</v>
      </c>
      <c r="W73" s="11" t="s">
        <v>27</v>
      </c>
      <c r="X73" s="10" t="s">
        <v>28</v>
      </c>
      <c r="Y73" s="85" t="s">
        <v>18</v>
      </c>
      <c r="Z73" s="86" t="s">
        <v>19</v>
      </c>
      <c r="AA73" s="86" t="s">
        <v>20</v>
      </c>
      <c r="AB73" s="86" t="s">
        <v>21</v>
      </c>
      <c r="AC73" s="85" t="s">
        <v>636</v>
      </c>
      <c r="AD73" s="102" t="s">
        <v>767</v>
      </c>
      <c r="AE73" s="183" t="s">
        <v>913</v>
      </c>
      <c r="AF73" s="120" t="s">
        <v>1044</v>
      </c>
    </row>
    <row r="74" spans="1:32" s="9" customFormat="1" ht="50.25" customHeight="1" x14ac:dyDescent="0.2">
      <c r="A74" s="563" t="s">
        <v>40</v>
      </c>
      <c r="B74" s="563" t="s">
        <v>496</v>
      </c>
      <c r="C74" s="563" t="s">
        <v>497</v>
      </c>
      <c r="D74" s="563" t="s">
        <v>1053</v>
      </c>
      <c r="E74" s="563" t="s">
        <v>498</v>
      </c>
      <c r="F74" s="872">
        <v>0.1</v>
      </c>
      <c r="G74" s="563" t="s">
        <v>499</v>
      </c>
      <c r="H74" s="869">
        <v>1</v>
      </c>
      <c r="I74" s="563" t="s">
        <v>44</v>
      </c>
      <c r="J74" s="733">
        <v>0.25</v>
      </c>
      <c r="K74" s="733">
        <v>0.75</v>
      </c>
      <c r="L74" s="733">
        <v>1</v>
      </c>
      <c r="M74" s="733"/>
      <c r="N74" s="846" t="s">
        <v>500</v>
      </c>
      <c r="O74" s="847"/>
      <c r="P74" s="264">
        <v>0.25</v>
      </c>
      <c r="Q74" s="125" t="s">
        <v>501</v>
      </c>
      <c r="R74" s="40">
        <v>42737</v>
      </c>
      <c r="S74" s="40">
        <v>42781</v>
      </c>
      <c r="T74" s="122">
        <v>0</v>
      </c>
      <c r="U74" s="904">
        <v>4163775950</v>
      </c>
      <c r="V74" s="523" t="s">
        <v>360</v>
      </c>
      <c r="W74" s="122">
        <v>0</v>
      </c>
      <c r="X74" s="262" t="s">
        <v>502</v>
      </c>
      <c r="Y74" s="764">
        <v>0.25</v>
      </c>
      <c r="Z74" s="504">
        <v>0.75</v>
      </c>
      <c r="AA74" s="504">
        <v>1</v>
      </c>
      <c r="AB74" s="504">
        <v>1</v>
      </c>
      <c r="AC74" s="97" t="s">
        <v>747</v>
      </c>
      <c r="AD74" s="200" t="s">
        <v>747</v>
      </c>
      <c r="AE74" s="200"/>
      <c r="AF74" s="288" t="s">
        <v>747</v>
      </c>
    </row>
    <row r="75" spans="1:32" s="9" customFormat="1" ht="115.5" customHeight="1" x14ac:dyDescent="0.2">
      <c r="A75" s="563"/>
      <c r="B75" s="563"/>
      <c r="C75" s="563"/>
      <c r="D75" s="563"/>
      <c r="E75" s="563"/>
      <c r="F75" s="872"/>
      <c r="G75" s="563"/>
      <c r="H75" s="563"/>
      <c r="I75" s="563"/>
      <c r="J75" s="733"/>
      <c r="K75" s="733"/>
      <c r="L75" s="733"/>
      <c r="M75" s="733"/>
      <c r="N75" s="846" t="s">
        <v>503</v>
      </c>
      <c r="O75" s="847"/>
      <c r="P75" s="264">
        <v>0.25</v>
      </c>
      <c r="Q75" s="125" t="s">
        <v>504</v>
      </c>
      <c r="R75" s="40">
        <v>42782</v>
      </c>
      <c r="S75" s="40">
        <v>42886</v>
      </c>
      <c r="T75" s="122">
        <v>0</v>
      </c>
      <c r="U75" s="905"/>
      <c r="V75" s="593"/>
      <c r="W75" s="122">
        <v>0</v>
      </c>
      <c r="X75" s="262" t="s">
        <v>505</v>
      </c>
      <c r="Y75" s="765"/>
      <c r="Z75" s="505"/>
      <c r="AA75" s="505"/>
      <c r="AB75" s="505"/>
      <c r="AC75" s="97" t="s">
        <v>748</v>
      </c>
      <c r="AD75" s="200" t="s">
        <v>846</v>
      </c>
      <c r="AE75" s="288" t="s">
        <v>846</v>
      </c>
      <c r="AF75" s="288" t="s">
        <v>846</v>
      </c>
    </row>
    <row r="76" spans="1:32" s="9" customFormat="1" ht="63" customHeight="1" x14ac:dyDescent="0.2">
      <c r="A76" s="563"/>
      <c r="B76" s="563"/>
      <c r="C76" s="563"/>
      <c r="D76" s="563"/>
      <c r="E76" s="563"/>
      <c r="F76" s="872"/>
      <c r="G76" s="563"/>
      <c r="H76" s="563"/>
      <c r="I76" s="563"/>
      <c r="J76" s="733"/>
      <c r="K76" s="733"/>
      <c r="L76" s="733"/>
      <c r="M76" s="733"/>
      <c r="N76" s="846" t="s">
        <v>506</v>
      </c>
      <c r="O76" s="847"/>
      <c r="P76" s="264">
        <v>0.25</v>
      </c>
      <c r="Q76" s="265" t="s">
        <v>507</v>
      </c>
      <c r="R76" s="40">
        <v>42870</v>
      </c>
      <c r="S76" s="40">
        <v>42916</v>
      </c>
      <c r="T76" s="122">
        <v>0</v>
      </c>
      <c r="U76" s="905"/>
      <c r="V76" s="593"/>
      <c r="W76" s="122">
        <v>0</v>
      </c>
      <c r="X76" s="262" t="s">
        <v>508</v>
      </c>
      <c r="Y76" s="765"/>
      <c r="Z76" s="505"/>
      <c r="AA76" s="505"/>
      <c r="AB76" s="505"/>
      <c r="AC76" s="97" t="s">
        <v>749</v>
      </c>
      <c r="AD76" s="200" t="s">
        <v>847</v>
      </c>
      <c r="AE76" s="288" t="s">
        <v>847</v>
      </c>
      <c r="AF76" s="288" t="s">
        <v>847</v>
      </c>
    </row>
    <row r="77" spans="1:32" s="9" customFormat="1" ht="48" customHeight="1" x14ac:dyDescent="0.2">
      <c r="A77" s="563"/>
      <c r="B77" s="563"/>
      <c r="C77" s="563"/>
      <c r="D77" s="563"/>
      <c r="E77" s="563"/>
      <c r="F77" s="872"/>
      <c r="G77" s="563"/>
      <c r="H77" s="563"/>
      <c r="I77" s="563"/>
      <c r="J77" s="733"/>
      <c r="K77" s="733"/>
      <c r="L77" s="733"/>
      <c r="M77" s="733"/>
      <c r="N77" s="846" t="s">
        <v>509</v>
      </c>
      <c r="O77" s="847"/>
      <c r="P77" s="264">
        <v>0.25</v>
      </c>
      <c r="Q77" s="125" t="s">
        <v>510</v>
      </c>
      <c r="R77" s="40">
        <v>42917</v>
      </c>
      <c r="S77" s="40">
        <v>42977</v>
      </c>
      <c r="T77" s="122">
        <v>0</v>
      </c>
      <c r="U77" s="906"/>
      <c r="V77" s="524"/>
      <c r="W77" s="122">
        <v>0</v>
      </c>
      <c r="X77" s="262" t="s">
        <v>505</v>
      </c>
      <c r="Y77" s="766"/>
      <c r="Z77" s="506"/>
      <c r="AA77" s="506"/>
      <c r="AB77" s="506"/>
      <c r="AC77" s="98" t="s">
        <v>750</v>
      </c>
      <c r="AD77" s="201" t="s">
        <v>848</v>
      </c>
      <c r="AE77" s="288" t="s">
        <v>993</v>
      </c>
      <c r="AF77" s="463" t="s">
        <v>993</v>
      </c>
    </row>
    <row r="78" spans="1:32" s="49" customFormat="1" ht="12.75" customHeight="1" x14ac:dyDescent="0.2">
      <c r="A78" s="4"/>
      <c r="B78" s="5"/>
      <c r="C78" s="5"/>
      <c r="D78" s="5"/>
      <c r="E78" s="5"/>
      <c r="F78" s="5"/>
      <c r="G78" s="6"/>
      <c r="H78" s="6"/>
      <c r="I78" s="6"/>
      <c r="J78" s="6"/>
      <c r="K78" s="6"/>
      <c r="L78" s="6"/>
      <c r="M78" s="6"/>
      <c r="N78" s="6"/>
      <c r="O78" s="6"/>
      <c r="P78" s="6"/>
      <c r="Q78" s="6"/>
      <c r="R78" s="7"/>
      <c r="S78" s="7"/>
      <c r="T78" s="7"/>
      <c r="U78" s="7"/>
      <c r="V78" s="7"/>
      <c r="W78" s="7"/>
      <c r="X78" s="8"/>
      <c r="Y78" s="9"/>
      <c r="Z78" s="9"/>
      <c r="AD78" s="62"/>
      <c r="AF78" s="485"/>
    </row>
    <row r="79" spans="1:32" s="50" customFormat="1" ht="30.75" customHeight="1" x14ac:dyDescent="0.2">
      <c r="A79" s="456" t="s">
        <v>424</v>
      </c>
      <c r="B79" s="630" t="s">
        <v>545</v>
      </c>
      <c r="C79" s="630"/>
      <c r="D79" s="630"/>
      <c r="E79" s="630"/>
      <c r="F79" s="630"/>
      <c r="G79" s="630"/>
      <c r="H79" s="630"/>
      <c r="I79" s="630"/>
      <c r="J79" s="630"/>
      <c r="K79" s="630"/>
      <c r="L79" s="630"/>
      <c r="M79" s="630"/>
      <c r="N79" s="630"/>
      <c r="O79" s="630"/>
      <c r="P79" s="630"/>
      <c r="Q79" s="630"/>
      <c r="R79" s="630"/>
      <c r="S79" s="630"/>
      <c r="T79" s="630"/>
      <c r="U79" s="630"/>
      <c r="V79" s="630"/>
      <c r="W79" s="630"/>
      <c r="X79" s="630"/>
      <c r="Y79" s="630"/>
      <c r="Z79" s="630"/>
      <c r="AA79" s="630"/>
      <c r="AB79" s="630"/>
      <c r="AC79" s="630"/>
      <c r="AD79" s="630"/>
      <c r="AE79" s="630"/>
      <c r="AF79" s="630"/>
    </row>
    <row r="80" spans="1:32" s="49" customFormat="1" ht="12.75" customHeight="1" x14ac:dyDescent="0.2">
      <c r="A80" s="4"/>
      <c r="B80" s="5"/>
      <c r="C80" s="5"/>
      <c r="D80" s="5"/>
      <c r="E80" s="5"/>
      <c r="F80" s="5"/>
      <c r="G80" s="6"/>
      <c r="H80" s="6"/>
      <c r="I80" s="6"/>
      <c r="J80" s="6"/>
      <c r="K80" s="6"/>
      <c r="L80" s="6"/>
      <c r="M80" s="6"/>
      <c r="N80" s="6"/>
      <c r="O80" s="6"/>
      <c r="P80" s="6"/>
      <c r="Q80" s="6"/>
      <c r="R80" s="7"/>
      <c r="S80" s="7"/>
      <c r="T80" s="7"/>
      <c r="U80" s="7"/>
      <c r="V80" s="7"/>
      <c r="W80" s="7"/>
      <c r="X80" s="8"/>
      <c r="Y80" s="9"/>
      <c r="Z80" s="9"/>
      <c r="AD80" s="62"/>
      <c r="AF80" s="485"/>
    </row>
    <row r="81" spans="1:32" s="49" customFormat="1" ht="30" customHeight="1" x14ac:dyDescent="0.2">
      <c r="A81" s="645" t="s">
        <v>3</v>
      </c>
      <c r="B81" s="645" t="s">
        <v>4</v>
      </c>
      <c r="C81" s="645" t="s">
        <v>5</v>
      </c>
      <c r="D81" s="709" t="s">
        <v>6</v>
      </c>
      <c r="E81" s="709" t="s">
        <v>7</v>
      </c>
      <c r="F81" s="645" t="s">
        <v>8</v>
      </c>
      <c r="G81" s="645" t="s">
        <v>9</v>
      </c>
      <c r="H81" s="645" t="s">
        <v>10</v>
      </c>
      <c r="I81" s="645" t="s">
        <v>11</v>
      </c>
      <c r="J81" s="670" t="s">
        <v>12</v>
      </c>
      <c r="K81" s="816"/>
      <c r="L81" s="816"/>
      <c r="M81" s="817"/>
      <c r="N81" s="671" t="s">
        <v>13</v>
      </c>
      <c r="O81" s="818"/>
      <c r="P81" s="645" t="s">
        <v>14</v>
      </c>
      <c r="Q81" s="645" t="s">
        <v>15</v>
      </c>
      <c r="R81" s="647" t="s">
        <v>16</v>
      </c>
      <c r="S81" s="817"/>
      <c r="T81" s="647" t="s">
        <v>17</v>
      </c>
      <c r="U81" s="816"/>
      <c r="V81" s="816"/>
      <c r="W81" s="816"/>
      <c r="X81" s="816"/>
      <c r="Y81" s="813" t="s">
        <v>634</v>
      </c>
      <c r="Z81" s="813"/>
      <c r="AA81" s="813"/>
      <c r="AB81" s="813"/>
      <c r="AC81" s="813"/>
      <c r="AD81" s="813"/>
      <c r="AE81" s="813"/>
      <c r="AF81" s="813"/>
    </row>
    <row r="82" spans="1:32" s="49" customFormat="1" ht="89.25" customHeight="1" x14ac:dyDescent="0.2">
      <c r="A82" s="821"/>
      <c r="B82" s="821"/>
      <c r="C82" s="821"/>
      <c r="D82" s="821"/>
      <c r="E82" s="821"/>
      <c r="F82" s="821"/>
      <c r="G82" s="821"/>
      <c r="H82" s="821"/>
      <c r="I82" s="821"/>
      <c r="J82" s="10" t="s">
        <v>18</v>
      </c>
      <c r="K82" s="10" t="s">
        <v>19</v>
      </c>
      <c r="L82" s="10" t="s">
        <v>20</v>
      </c>
      <c r="M82" s="10" t="s">
        <v>21</v>
      </c>
      <c r="N82" s="819"/>
      <c r="O82" s="820"/>
      <c r="P82" s="821"/>
      <c r="Q82" s="821"/>
      <c r="R82" s="10" t="s">
        <v>22</v>
      </c>
      <c r="S82" s="10" t="s">
        <v>23</v>
      </c>
      <c r="T82" s="11" t="s">
        <v>24</v>
      </c>
      <c r="U82" s="11" t="s">
        <v>25</v>
      </c>
      <c r="V82" s="12" t="s">
        <v>26</v>
      </c>
      <c r="W82" s="11" t="s">
        <v>27</v>
      </c>
      <c r="X82" s="10" t="s">
        <v>28</v>
      </c>
      <c r="Y82" s="85" t="s">
        <v>18</v>
      </c>
      <c r="Z82" s="86" t="s">
        <v>19</v>
      </c>
      <c r="AA82" s="86" t="s">
        <v>20</v>
      </c>
      <c r="AB82" s="86" t="s">
        <v>21</v>
      </c>
      <c r="AC82" s="85" t="s">
        <v>636</v>
      </c>
      <c r="AD82" s="102" t="s">
        <v>767</v>
      </c>
      <c r="AE82" s="183" t="s">
        <v>913</v>
      </c>
      <c r="AF82" s="120" t="s">
        <v>1044</v>
      </c>
    </row>
    <row r="83" spans="1:32" s="9" customFormat="1" ht="93" customHeight="1" x14ac:dyDescent="0.2">
      <c r="A83" s="266" t="s">
        <v>183</v>
      </c>
      <c r="B83" s="266" t="s">
        <v>61</v>
      </c>
      <c r="C83" s="266" t="s">
        <v>312</v>
      </c>
      <c r="D83" s="267" t="s">
        <v>313</v>
      </c>
      <c r="E83" s="268" t="s">
        <v>522</v>
      </c>
      <c r="F83" s="129">
        <v>0.1</v>
      </c>
      <c r="G83" s="269" t="s">
        <v>523</v>
      </c>
      <c r="H83" s="270">
        <v>100</v>
      </c>
      <c r="I83" s="270" t="s">
        <v>309</v>
      </c>
      <c r="J83" s="134">
        <v>0.1</v>
      </c>
      <c r="K83" s="134">
        <v>0.3</v>
      </c>
      <c r="L83" s="134">
        <v>0.7</v>
      </c>
      <c r="M83" s="134">
        <v>1</v>
      </c>
      <c r="N83" s="587" t="s">
        <v>524</v>
      </c>
      <c r="O83" s="588"/>
      <c r="P83" s="270">
        <v>20</v>
      </c>
      <c r="Q83" s="271" t="s">
        <v>525</v>
      </c>
      <c r="R83" s="40">
        <v>42768</v>
      </c>
      <c r="S83" s="40">
        <v>43099</v>
      </c>
      <c r="T83" s="272"/>
      <c r="U83" s="272"/>
      <c r="V83" s="126"/>
      <c r="W83" s="234"/>
      <c r="X83" s="126" t="s">
        <v>526</v>
      </c>
      <c r="Y83" s="273">
        <v>0.1</v>
      </c>
      <c r="Z83" s="230">
        <v>0.3</v>
      </c>
      <c r="AA83" s="230">
        <v>0.7</v>
      </c>
      <c r="AB83" s="460">
        <v>1</v>
      </c>
      <c r="AC83" s="99" t="s">
        <v>751</v>
      </c>
      <c r="AD83" s="99" t="s">
        <v>849</v>
      </c>
      <c r="AE83" s="245" t="s">
        <v>994</v>
      </c>
      <c r="AF83" s="245" t="s">
        <v>1117</v>
      </c>
    </row>
    <row r="84" spans="1:32" s="17" customFormat="1" ht="93" customHeight="1" x14ac:dyDescent="0.2">
      <c r="A84" s="266" t="s">
        <v>183</v>
      </c>
      <c r="B84" s="266" t="s">
        <v>61</v>
      </c>
      <c r="C84" s="266" t="s">
        <v>312</v>
      </c>
      <c r="D84" s="267" t="s">
        <v>313</v>
      </c>
      <c r="E84" s="268" t="s">
        <v>539</v>
      </c>
      <c r="F84" s="236">
        <v>0.05</v>
      </c>
      <c r="G84" s="269" t="s">
        <v>527</v>
      </c>
      <c r="H84" s="274">
        <v>100</v>
      </c>
      <c r="I84" s="274" t="s">
        <v>309</v>
      </c>
      <c r="J84" s="134"/>
      <c r="K84" s="134">
        <v>0.2</v>
      </c>
      <c r="L84" s="134">
        <v>0.4</v>
      </c>
      <c r="M84" s="134">
        <v>0.4</v>
      </c>
      <c r="N84" s="587" t="s">
        <v>528</v>
      </c>
      <c r="O84" s="588"/>
      <c r="P84" s="274">
        <v>20</v>
      </c>
      <c r="Q84" s="124" t="s">
        <v>529</v>
      </c>
      <c r="R84" s="40">
        <v>42826</v>
      </c>
      <c r="S84" s="40">
        <v>43084</v>
      </c>
      <c r="T84" s="272"/>
      <c r="U84" s="272"/>
      <c r="V84" s="124"/>
      <c r="W84" s="259"/>
      <c r="X84" s="126"/>
      <c r="Y84" s="230" t="s">
        <v>234</v>
      </c>
      <c r="Z84" s="230">
        <v>0.2</v>
      </c>
      <c r="AA84" s="230">
        <v>0.4</v>
      </c>
      <c r="AB84" s="460">
        <v>1</v>
      </c>
      <c r="AC84" s="100" t="s">
        <v>234</v>
      </c>
      <c r="AD84" s="99" t="s">
        <v>850</v>
      </c>
      <c r="AE84" s="289" t="s">
        <v>995</v>
      </c>
      <c r="AF84" s="245" t="s">
        <v>1117</v>
      </c>
    </row>
    <row r="85" spans="1:32" s="9" customFormat="1" ht="91.5" customHeight="1" x14ac:dyDescent="0.2">
      <c r="A85" s="266" t="s">
        <v>183</v>
      </c>
      <c r="B85" s="266" t="s">
        <v>61</v>
      </c>
      <c r="C85" s="266" t="s">
        <v>312</v>
      </c>
      <c r="D85" s="267" t="s">
        <v>313</v>
      </c>
      <c r="E85" s="126" t="s">
        <v>530</v>
      </c>
      <c r="F85" s="275">
        <v>2.5000000000000001E-2</v>
      </c>
      <c r="G85" s="269" t="s">
        <v>531</v>
      </c>
      <c r="H85" s="270">
        <v>100</v>
      </c>
      <c r="I85" s="270" t="s">
        <v>309</v>
      </c>
      <c r="J85" s="134">
        <v>0.1</v>
      </c>
      <c r="K85" s="134">
        <v>0.2</v>
      </c>
      <c r="L85" s="134">
        <v>0.3</v>
      </c>
      <c r="M85" s="134">
        <v>1</v>
      </c>
      <c r="N85" s="587" t="s">
        <v>532</v>
      </c>
      <c r="O85" s="588"/>
      <c r="P85" s="270">
        <v>30</v>
      </c>
      <c r="Q85" s="124" t="s">
        <v>533</v>
      </c>
      <c r="R85" s="40">
        <v>42826</v>
      </c>
      <c r="S85" s="40">
        <v>43084</v>
      </c>
      <c r="T85" s="122"/>
      <c r="U85" s="122">
        <v>200000000</v>
      </c>
      <c r="V85" s="124" t="s">
        <v>534</v>
      </c>
      <c r="W85" s="234"/>
      <c r="X85" s="126"/>
      <c r="Y85" s="230">
        <v>0.1</v>
      </c>
      <c r="Z85" s="230">
        <v>0.2</v>
      </c>
      <c r="AA85" s="230">
        <v>0.71</v>
      </c>
      <c r="AB85" s="460">
        <v>1</v>
      </c>
      <c r="AC85" s="99" t="s">
        <v>752</v>
      </c>
      <c r="AD85" s="99" t="s">
        <v>851</v>
      </c>
      <c r="AE85" s="109" t="s">
        <v>996</v>
      </c>
      <c r="AF85" s="245" t="s">
        <v>1118</v>
      </c>
    </row>
    <row r="86" spans="1:32" s="9" customFormat="1" ht="83.25" customHeight="1" x14ac:dyDescent="0.2">
      <c r="A86" s="276" t="s">
        <v>183</v>
      </c>
      <c r="B86" s="276" t="s">
        <v>61</v>
      </c>
      <c r="C86" s="276" t="s">
        <v>312</v>
      </c>
      <c r="D86" s="277" t="s">
        <v>313</v>
      </c>
      <c r="E86" s="126" t="s">
        <v>535</v>
      </c>
      <c r="F86" s="275">
        <v>2.5000000000000001E-2</v>
      </c>
      <c r="G86" s="269" t="s">
        <v>536</v>
      </c>
      <c r="H86" s="270">
        <v>100</v>
      </c>
      <c r="I86" s="278" t="s">
        <v>309</v>
      </c>
      <c r="J86" s="279">
        <v>0.1</v>
      </c>
      <c r="K86" s="279">
        <v>0.2</v>
      </c>
      <c r="L86" s="279">
        <v>0.3</v>
      </c>
      <c r="M86" s="279">
        <v>1</v>
      </c>
      <c r="N86" s="587" t="s">
        <v>532</v>
      </c>
      <c r="O86" s="588"/>
      <c r="P86" s="270">
        <v>30</v>
      </c>
      <c r="Q86" s="124" t="s">
        <v>537</v>
      </c>
      <c r="R86" s="135">
        <v>42826</v>
      </c>
      <c r="S86" s="135">
        <v>43084</v>
      </c>
      <c r="T86" s="121"/>
      <c r="U86" s="280">
        <v>111302456</v>
      </c>
      <c r="V86" s="124" t="s">
        <v>534</v>
      </c>
      <c r="W86" s="234"/>
      <c r="X86" s="132" t="s">
        <v>538</v>
      </c>
      <c r="Y86" s="273">
        <v>0.1</v>
      </c>
      <c r="Z86" s="230">
        <v>0.2</v>
      </c>
      <c r="AA86" s="230">
        <v>0.71</v>
      </c>
      <c r="AB86" s="460">
        <v>1</v>
      </c>
      <c r="AC86" s="99" t="s">
        <v>753</v>
      </c>
      <c r="AD86" s="99" t="s">
        <v>852</v>
      </c>
      <c r="AE86" s="202" t="s">
        <v>997</v>
      </c>
      <c r="AF86" s="245" t="s">
        <v>1119</v>
      </c>
    </row>
    <row r="87" spans="1:32" s="49" customFormat="1" ht="12.75" customHeight="1" x14ac:dyDescent="0.2">
      <c r="A87" s="4"/>
      <c r="B87" s="5"/>
      <c r="C87" s="5"/>
      <c r="D87" s="5"/>
      <c r="E87" s="5"/>
      <c r="F87" s="5"/>
      <c r="G87" s="6"/>
      <c r="H87" s="6"/>
      <c r="I87" s="6"/>
      <c r="J87" s="6"/>
      <c r="K87" s="6"/>
      <c r="L87" s="6"/>
      <c r="M87" s="6"/>
      <c r="N87" s="6"/>
      <c r="O87" s="6"/>
      <c r="P87" s="6"/>
      <c r="Q87" s="6"/>
      <c r="R87" s="7"/>
      <c r="S87" s="7"/>
      <c r="T87" s="7"/>
      <c r="U87" s="7"/>
      <c r="V87" s="7"/>
      <c r="W87" s="7"/>
      <c r="X87" s="8"/>
      <c r="Y87" s="9"/>
      <c r="Z87" s="9"/>
      <c r="AD87" s="62"/>
      <c r="AF87" s="485"/>
    </row>
    <row r="88" spans="1:32" s="50" customFormat="1" ht="30.75" customHeight="1" x14ac:dyDescent="0.2">
      <c r="A88" s="456" t="s">
        <v>425</v>
      </c>
      <c r="B88" s="630" t="s">
        <v>546</v>
      </c>
      <c r="C88" s="630"/>
      <c r="D88" s="630"/>
      <c r="E88" s="630"/>
      <c r="F88" s="630"/>
      <c r="G88" s="630"/>
      <c r="H88" s="630"/>
      <c r="I88" s="630"/>
      <c r="J88" s="630"/>
      <c r="K88" s="630"/>
      <c r="L88" s="630"/>
      <c r="M88" s="630"/>
      <c r="N88" s="630"/>
      <c r="O88" s="630"/>
      <c r="P88" s="630"/>
      <c r="Q88" s="630"/>
      <c r="R88" s="630"/>
      <c r="S88" s="630"/>
      <c r="T88" s="630"/>
      <c r="U88" s="630"/>
      <c r="V88" s="630"/>
      <c r="W88" s="630"/>
      <c r="X88" s="630"/>
      <c r="Y88" s="630"/>
      <c r="Z88" s="630"/>
      <c r="AA88" s="630"/>
      <c r="AB88" s="630"/>
      <c r="AC88" s="630"/>
      <c r="AD88" s="630"/>
      <c r="AE88" s="630"/>
      <c r="AF88" s="630"/>
    </row>
    <row r="89" spans="1:32" s="49" customFormat="1" ht="12.75" customHeight="1" x14ac:dyDescent="0.2">
      <c r="A89" s="4"/>
      <c r="B89" s="5"/>
      <c r="C89" s="5"/>
      <c r="D89" s="5"/>
      <c r="E89" s="5"/>
      <c r="F89" s="5"/>
      <c r="G89" s="6"/>
      <c r="H89" s="6"/>
      <c r="I89" s="6"/>
      <c r="J89" s="6"/>
      <c r="K89" s="6"/>
      <c r="L89" s="6"/>
      <c r="M89" s="6"/>
      <c r="N89" s="6"/>
      <c r="O89" s="6"/>
      <c r="P89" s="6"/>
      <c r="Q89" s="6"/>
      <c r="R89" s="7"/>
      <c r="S89" s="7"/>
      <c r="T89" s="7"/>
      <c r="U89" s="7"/>
      <c r="V89" s="7"/>
      <c r="W89" s="7"/>
      <c r="X89" s="8"/>
      <c r="Y89" s="9"/>
      <c r="Z89" s="9"/>
      <c r="AD89" s="62"/>
      <c r="AF89" s="485"/>
    </row>
    <row r="90" spans="1:32" s="49" customFormat="1" ht="30" customHeight="1" x14ac:dyDescent="0.2">
      <c r="A90" s="645" t="s">
        <v>3</v>
      </c>
      <c r="B90" s="645" t="s">
        <v>4</v>
      </c>
      <c r="C90" s="645" t="s">
        <v>5</v>
      </c>
      <c r="D90" s="709" t="s">
        <v>6</v>
      </c>
      <c r="E90" s="709" t="s">
        <v>7</v>
      </c>
      <c r="F90" s="645" t="s">
        <v>8</v>
      </c>
      <c r="G90" s="645" t="s">
        <v>9</v>
      </c>
      <c r="H90" s="645" t="s">
        <v>10</v>
      </c>
      <c r="I90" s="645" t="s">
        <v>11</v>
      </c>
      <c r="J90" s="670" t="s">
        <v>12</v>
      </c>
      <c r="K90" s="816"/>
      <c r="L90" s="816"/>
      <c r="M90" s="817"/>
      <c r="N90" s="671" t="s">
        <v>13</v>
      </c>
      <c r="O90" s="818"/>
      <c r="P90" s="645" t="s">
        <v>14</v>
      </c>
      <c r="Q90" s="645" t="s">
        <v>15</v>
      </c>
      <c r="R90" s="647" t="s">
        <v>16</v>
      </c>
      <c r="S90" s="817"/>
      <c r="T90" s="647" t="s">
        <v>17</v>
      </c>
      <c r="U90" s="816"/>
      <c r="V90" s="816"/>
      <c r="W90" s="816"/>
      <c r="X90" s="816"/>
      <c r="Y90" s="813" t="s">
        <v>634</v>
      </c>
      <c r="Z90" s="813"/>
      <c r="AA90" s="813"/>
      <c r="AB90" s="813"/>
      <c r="AC90" s="813"/>
      <c r="AD90" s="813"/>
      <c r="AE90" s="813"/>
      <c r="AF90" s="813"/>
    </row>
    <row r="91" spans="1:32" s="49" customFormat="1" ht="84.75" customHeight="1" x14ac:dyDescent="0.2">
      <c r="A91" s="821"/>
      <c r="B91" s="821"/>
      <c r="C91" s="821"/>
      <c r="D91" s="821"/>
      <c r="E91" s="821"/>
      <c r="F91" s="821"/>
      <c r="G91" s="821"/>
      <c r="H91" s="821"/>
      <c r="I91" s="821"/>
      <c r="J91" s="10" t="s">
        <v>18</v>
      </c>
      <c r="K91" s="10" t="s">
        <v>19</v>
      </c>
      <c r="L91" s="10" t="s">
        <v>20</v>
      </c>
      <c r="M91" s="10" t="s">
        <v>21</v>
      </c>
      <c r="N91" s="819"/>
      <c r="O91" s="820"/>
      <c r="P91" s="821"/>
      <c r="Q91" s="821"/>
      <c r="R91" s="10" t="s">
        <v>22</v>
      </c>
      <c r="S91" s="10" t="s">
        <v>23</v>
      </c>
      <c r="T91" s="11" t="s">
        <v>24</v>
      </c>
      <c r="U91" s="11" t="s">
        <v>25</v>
      </c>
      <c r="V91" s="12" t="s">
        <v>26</v>
      </c>
      <c r="W91" s="11" t="s">
        <v>27</v>
      </c>
      <c r="X91" s="10" t="s">
        <v>28</v>
      </c>
      <c r="Y91" s="85" t="s">
        <v>18</v>
      </c>
      <c r="Z91" s="86" t="s">
        <v>19</v>
      </c>
      <c r="AA91" s="86" t="s">
        <v>20</v>
      </c>
      <c r="AB91" s="86" t="s">
        <v>21</v>
      </c>
      <c r="AC91" s="85" t="s">
        <v>636</v>
      </c>
      <c r="AD91" s="102" t="s">
        <v>767</v>
      </c>
      <c r="AE91" s="183" t="s">
        <v>913</v>
      </c>
      <c r="AF91" s="120" t="s">
        <v>1044</v>
      </c>
    </row>
    <row r="92" spans="1:32" s="50" customFormat="1" ht="179.25" customHeight="1" x14ac:dyDescent="0.2">
      <c r="A92" s="875" t="s">
        <v>40</v>
      </c>
      <c r="B92" s="563" t="s">
        <v>236</v>
      </c>
      <c r="C92" s="563" t="s">
        <v>237</v>
      </c>
      <c r="D92" s="563" t="s">
        <v>826</v>
      </c>
      <c r="E92" s="563" t="s">
        <v>853</v>
      </c>
      <c r="F92" s="860">
        <v>0.05</v>
      </c>
      <c r="G92" s="609" t="s">
        <v>238</v>
      </c>
      <c r="H92" s="609">
        <v>3</v>
      </c>
      <c r="I92" s="609" t="s">
        <v>67</v>
      </c>
      <c r="J92" s="609"/>
      <c r="K92" s="609"/>
      <c r="L92" s="609">
        <v>1</v>
      </c>
      <c r="M92" s="609">
        <f>+L92+2</f>
        <v>3</v>
      </c>
      <c r="N92" s="849" t="s">
        <v>239</v>
      </c>
      <c r="O92" s="850"/>
      <c r="P92" s="46">
        <v>0.3</v>
      </c>
      <c r="Q92" s="126" t="s">
        <v>240</v>
      </c>
      <c r="R92" s="40">
        <v>42767</v>
      </c>
      <c r="S92" s="40">
        <v>42977</v>
      </c>
      <c r="T92" s="122" t="s">
        <v>233</v>
      </c>
      <c r="U92" s="237">
        <v>739654022</v>
      </c>
      <c r="V92" s="122" t="s">
        <v>241</v>
      </c>
      <c r="W92" s="122"/>
      <c r="X92" s="122" t="s">
        <v>242</v>
      </c>
      <c r="Y92" s="810" t="s">
        <v>234</v>
      </c>
      <c r="Z92" s="810" t="s">
        <v>234</v>
      </c>
      <c r="AA92" s="810"/>
      <c r="AB92" s="504">
        <v>1</v>
      </c>
      <c r="AC92" s="213" t="s">
        <v>754</v>
      </c>
      <c r="AD92" s="225" t="s">
        <v>857</v>
      </c>
      <c r="AE92" s="112" t="s">
        <v>998</v>
      </c>
      <c r="AF92" s="225" t="s">
        <v>1068</v>
      </c>
    </row>
    <row r="93" spans="1:32" s="50" customFormat="1" ht="409.6" customHeight="1" x14ac:dyDescent="0.2">
      <c r="A93" s="876"/>
      <c r="B93" s="563"/>
      <c r="C93" s="563"/>
      <c r="D93" s="563"/>
      <c r="E93" s="563"/>
      <c r="F93" s="860"/>
      <c r="G93" s="594"/>
      <c r="H93" s="594"/>
      <c r="I93" s="594"/>
      <c r="J93" s="594"/>
      <c r="K93" s="594"/>
      <c r="L93" s="594"/>
      <c r="M93" s="594"/>
      <c r="N93" s="849" t="s">
        <v>854</v>
      </c>
      <c r="O93" s="850"/>
      <c r="P93" s="46">
        <v>0.35</v>
      </c>
      <c r="Q93" s="126" t="s">
        <v>243</v>
      </c>
      <c r="R93" s="40">
        <v>42917</v>
      </c>
      <c r="S93" s="40">
        <v>43100</v>
      </c>
      <c r="T93" s="122"/>
      <c r="U93" s="237"/>
      <c r="V93" s="122"/>
      <c r="W93" s="122"/>
      <c r="X93" s="122"/>
      <c r="Y93" s="811"/>
      <c r="Z93" s="811"/>
      <c r="AA93" s="811"/>
      <c r="AB93" s="505"/>
      <c r="AC93" s="258" t="s">
        <v>234</v>
      </c>
      <c r="AD93" s="225" t="s">
        <v>988</v>
      </c>
      <c r="AE93" s="112" t="s">
        <v>999</v>
      </c>
      <c r="AF93" s="225" t="s">
        <v>1154</v>
      </c>
    </row>
    <row r="94" spans="1:32" s="50" customFormat="1" ht="409.5" customHeight="1" x14ac:dyDescent="0.2">
      <c r="A94" s="876"/>
      <c r="B94" s="563"/>
      <c r="C94" s="563"/>
      <c r="D94" s="563"/>
      <c r="E94" s="563"/>
      <c r="F94" s="860"/>
      <c r="G94" s="594"/>
      <c r="H94" s="594"/>
      <c r="I94" s="594"/>
      <c r="J94" s="594"/>
      <c r="K94" s="594"/>
      <c r="L94" s="594"/>
      <c r="M94" s="594"/>
      <c r="N94" s="849" t="s">
        <v>855</v>
      </c>
      <c r="O94" s="850"/>
      <c r="P94" s="46">
        <v>0.2</v>
      </c>
      <c r="Q94" s="126" t="s">
        <v>244</v>
      </c>
      <c r="R94" s="40">
        <v>43009</v>
      </c>
      <c r="S94" s="40">
        <v>43100</v>
      </c>
      <c r="T94" s="122"/>
      <c r="U94" s="237"/>
      <c r="V94" s="122"/>
      <c r="W94" s="122"/>
      <c r="X94" s="122"/>
      <c r="Y94" s="811"/>
      <c r="Z94" s="811"/>
      <c r="AA94" s="811"/>
      <c r="AB94" s="505"/>
      <c r="AC94" s="227" t="s">
        <v>234</v>
      </c>
      <c r="AD94" s="205"/>
      <c r="AE94" s="109"/>
      <c r="AF94" s="207" t="s">
        <v>1069</v>
      </c>
    </row>
    <row r="95" spans="1:32" s="50" customFormat="1" ht="409.5" customHeight="1" x14ac:dyDescent="0.2">
      <c r="A95" s="877"/>
      <c r="B95" s="563"/>
      <c r="C95" s="563"/>
      <c r="D95" s="563"/>
      <c r="E95" s="563"/>
      <c r="F95" s="860"/>
      <c r="G95" s="845"/>
      <c r="H95" s="845"/>
      <c r="I95" s="845"/>
      <c r="J95" s="845"/>
      <c r="K95" s="845"/>
      <c r="L95" s="845"/>
      <c r="M95" s="845"/>
      <c r="N95" s="849" t="s">
        <v>856</v>
      </c>
      <c r="O95" s="850"/>
      <c r="P95" s="46">
        <v>0.15</v>
      </c>
      <c r="Q95" s="126" t="s">
        <v>245</v>
      </c>
      <c r="R95" s="40">
        <v>42767</v>
      </c>
      <c r="S95" s="40">
        <v>43100</v>
      </c>
      <c r="T95" s="122"/>
      <c r="U95" s="237"/>
      <c r="V95" s="122"/>
      <c r="W95" s="122"/>
      <c r="X95" s="122"/>
      <c r="Y95" s="812"/>
      <c r="Z95" s="812"/>
      <c r="AA95" s="812"/>
      <c r="AB95" s="506"/>
      <c r="AC95" s="213" t="s">
        <v>755</v>
      </c>
      <c r="AD95" s="205" t="s">
        <v>858</v>
      </c>
      <c r="AE95" s="114" t="s">
        <v>1000</v>
      </c>
      <c r="AF95" s="490" t="s">
        <v>1070</v>
      </c>
    </row>
    <row r="96" spans="1:32" s="50" customFormat="1" ht="30" hidden="1" customHeight="1" x14ac:dyDescent="0.2">
      <c r="A96" s="695"/>
      <c r="B96" s="695"/>
      <c r="C96" s="695"/>
      <c r="D96" s="695"/>
      <c r="E96" s="695"/>
      <c r="F96" s="710"/>
      <c r="G96" s="695"/>
      <c r="H96" s="700"/>
      <c r="I96" s="695"/>
      <c r="J96" s="690"/>
      <c r="K96" s="690"/>
      <c r="L96" s="690"/>
      <c r="M96" s="690"/>
      <c r="N96" s="855"/>
      <c r="O96" s="856"/>
      <c r="P96" s="13"/>
      <c r="Q96" s="14"/>
      <c r="R96" s="15"/>
      <c r="S96" s="15"/>
      <c r="T96" s="16"/>
      <c r="U96" s="16"/>
      <c r="V96" s="16"/>
      <c r="W96" s="16"/>
      <c r="X96" s="695"/>
      <c r="Y96" s="17"/>
      <c r="Z96" s="17"/>
      <c r="AD96" s="62"/>
      <c r="AF96" s="487"/>
    </row>
    <row r="97" spans="1:32" s="50" customFormat="1" ht="40.5" hidden="1" customHeight="1" x14ac:dyDescent="0.2">
      <c r="A97" s="841"/>
      <c r="B97" s="841"/>
      <c r="C97" s="841"/>
      <c r="D97" s="841"/>
      <c r="E97" s="841"/>
      <c r="F97" s="841"/>
      <c r="G97" s="841"/>
      <c r="H97" s="841"/>
      <c r="I97" s="841"/>
      <c r="J97" s="838"/>
      <c r="K97" s="838"/>
      <c r="L97" s="838"/>
      <c r="M97" s="838"/>
      <c r="N97" s="693"/>
      <c r="O97" s="840"/>
      <c r="P97" s="13"/>
      <c r="Q97" s="14"/>
      <c r="R97" s="15"/>
      <c r="S97" s="15"/>
      <c r="T97" s="16"/>
      <c r="U97" s="16"/>
      <c r="V97" s="16"/>
      <c r="W97" s="16"/>
      <c r="X97" s="841"/>
      <c r="Y97" s="17"/>
      <c r="Z97" s="17"/>
      <c r="AD97" s="62"/>
      <c r="AF97" s="487"/>
    </row>
    <row r="98" spans="1:32" s="50" customFormat="1" ht="30" hidden="1" customHeight="1" x14ac:dyDescent="0.2">
      <c r="A98" s="841"/>
      <c r="B98" s="841"/>
      <c r="C98" s="841"/>
      <c r="D98" s="841"/>
      <c r="E98" s="841"/>
      <c r="F98" s="841"/>
      <c r="G98" s="841"/>
      <c r="H98" s="841"/>
      <c r="I98" s="841"/>
      <c r="J98" s="838"/>
      <c r="K98" s="838"/>
      <c r="L98" s="838"/>
      <c r="M98" s="838"/>
      <c r="N98" s="693"/>
      <c r="O98" s="840"/>
      <c r="P98" s="13"/>
      <c r="Q98" s="14"/>
      <c r="R98" s="15"/>
      <c r="S98" s="15"/>
      <c r="T98" s="16"/>
      <c r="U98" s="16"/>
      <c r="V98" s="16"/>
      <c r="W98" s="16"/>
      <c r="X98" s="841"/>
      <c r="Y98" s="17"/>
      <c r="Z98" s="17"/>
      <c r="AD98" s="62"/>
      <c r="AF98" s="487"/>
    </row>
    <row r="99" spans="1:32" s="50" customFormat="1" ht="30" hidden="1" customHeight="1" x14ac:dyDescent="0.2">
      <c r="A99" s="841"/>
      <c r="B99" s="841"/>
      <c r="C99" s="841"/>
      <c r="D99" s="841"/>
      <c r="E99" s="841"/>
      <c r="F99" s="841"/>
      <c r="G99" s="841"/>
      <c r="H99" s="841"/>
      <c r="I99" s="841"/>
      <c r="J99" s="838"/>
      <c r="K99" s="838"/>
      <c r="L99" s="838"/>
      <c r="M99" s="838"/>
      <c r="N99" s="698"/>
      <c r="O99" s="857"/>
      <c r="P99" s="18"/>
      <c r="Q99" s="23"/>
      <c r="R99" s="15"/>
      <c r="S99" s="15"/>
      <c r="T99" s="16"/>
      <c r="U99" s="16"/>
      <c r="V99" s="16"/>
      <c r="W99" s="16"/>
      <c r="X99" s="841"/>
      <c r="Y99" s="17"/>
      <c r="Z99" s="17"/>
      <c r="AD99" s="62"/>
      <c r="AF99" s="487"/>
    </row>
    <row r="100" spans="1:32" s="50" customFormat="1" ht="30" hidden="1" customHeight="1" x14ac:dyDescent="0.2">
      <c r="A100" s="841"/>
      <c r="B100" s="841"/>
      <c r="C100" s="841"/>
      <c r="D100" s="841"/>
      <c r="E100" s="841"/>
      <c r="F100" s="841"/>
      <c r="G100" s="841"/>
      <c r="H100" s="841"/>
      <c r="I100" s="841"/>
      <c r="J100" s="838"/>
      <c r="K100" s="838"/>
      <c r="L100" s="838"/>
      <c r="M100" s="838"/>
      <c r="N100" s="693"/>
      <c r="O100" s="840"/>
      <c r="P100" s="13"/>
      <c r="Q100" s="14"/>
      <c r="R100" s="15"/>
      <c r="S100" s="15"/>
      <c r="T100" s="16"/>
      <c r="U100" s="16"/>
      <c r="V100" s="16"/>
      <c r="W100" s="16"/>
      <c r="X100" s="841"/>
      <c r="Y100" s="17"/>
      <c r="Z100" s="17"/>
      <c r="AD100" s="62"/>
      <c r="AF100" s="487"/>
    </row>
    <row r="101" spans="1:32" s="50" customFormat="1" ht="30" hidden="1" customHeight="1" x14ac:dyDescent="0.2">
      <c r="A101" s="842"/>
      <c r="B101" s="842"/>
      <c r="C101" s="842"/>
      <c r="D101" s="842"/>
      <c r="E101" s="842"/>
      <c r="F101" s="842"/>
      <c r="G101" s="842"/>
      <c r="H101" s="842"/>
      <c r="I101" s="842"/>
      <c r="J101" s="839"/>
      <c r="K101" s="839"/>
      <c r="L101" s="839"/>
      <c r="M101" s="839"/>
      <c r="N101" s="693"/>
      <c r="O101" s="840"/>
      <c r="P101" s="13"/>
      <c r="Q101" s="14"/>
      <c r="R101" s="15"/>
      <c r="S101" s="15"/>
      <c r="T101" s="16"/>
      <c r="U101" s="16"/>
      <c r="V101" s="16"/>
      <c r="W101" s="16"/>
      <c r="X101" s="842"/>
      <c r="Y101" s="17"/>
      <c r="Z101" s="17"/>
      <c r="AD101" s="62"/>
      <c r="AF101" s="487"/>
    </row>
    <row r="102" spans="1:32" s="50" customFormat="1" ht="44.25" hidden="1" customHeight="1" x14ac:dyDescent="0.2">
      <c r="A102" s="695"/>
      <c r="B102" s="695"/>
      <c r="C102" s="695"/>
      <c r="D102" s="695"/>
      <c r="E102" s="695"/>
      <c r="F102" s="710"/>
      <c r="G102" s="695"/>
      <c r="H102" s="700"/>
      <c r="I102" s="695"/>
      <c r="J102" s="690"/>
      <c r="K102" s="690"/>
      <c r="L102" s="690"/>
      <c r="M102" s="690"/>
      <c r="N102" s="693"/>
      <c r="O102" s="840"/>
      <c r="P102" s="13"/>
      <c r="Q102" s="14"/>
      <c r="R102" s="15"/>
      <c r="S102" s="15"/>
      <c r="T102" s="16"/>
      <c r="U102" s="19"/>
      <c r="V102" s="16"/>
      <c r="W102" s="16"/>
      <c r="X102" s="717"/>
      <c r="Y102" s="17"/>
      <c r="Z102" s="17"/>
      <c r="AD102" s="62"/>
      <c r="AF102" s="487"/>
    </row>
    <row r="103" spans="1:32" s="50" customFormat="1" ht="30" hidden="1" customHeight="1" x14ac:dyDescent="0.2">
      <c r="A103" s="841"/>
      <c r="B103" s="841"/>
      <c r="C103" s="841"/>
      <c r="D103" s="841"/>
      <c r="E103" s="841"/>
      <c r="F103" s="841"/>
      <c r="G103" s="841"/>
      <c r="H103" s="841"/>
      <c r="I103" s="841"/>
      <c r="J103" s="838"/>
      <c r="K103" s="838"/>
      <c r="L103" s="838"/>
      <c r="M103" s="838"/>
      <c r="N103" s="693"/>
      <c r="O103" s="840"/>
      <c r="P103" s="13"/>
      <c r="Q103" s="14"/>
      <c r="R103" s="15"/>
      <c r="S103" s="15"/>
      <c r="T103" s="16"/>
      <c r="U103" s="16"/>
      <c r="V103" s="16"/>
      <c r="W103" s="16"/>
      <c r="X103" s="841"/>
      <c r="Y103" s="17"/>
      <c r="Z103" s="17"/>
      <c r="AD103" s="62"/>
      <c r="AF103" s="487"/>
    </row>
    <row r="104" spans="1:32" s="50" customFormat="1" ht="30" hidden="1" customHeight="1" x14ac:dyDescent="0.2">
      <c r="A104" s="842"/>
      <c r="B104" s="842"/>
      <c r="C104" s="842"/>
      <c r="D104" s="842"/>
      <c r="E104" s="842"/>
      <c r="F104" s="842"/>
      <c r="G104" s="842"/>
      <c r="H104" s="842"/>
      <c r="I104" s="842"/>
      <c r="J104" s="839"/>
      <c r="K104" s="839"/>
      <c r="L104" s="839"/>
      <c r="M104" s="839"/>
      <c r="N104" s="693"/>
      <c r="O104" s="840"/>
      <c r="P104" s="13"/>
      <c r="Q104" s="14"/>
      <c r="R104" s="15"/>
      <c r="S104" s="15"/>
      <c r="T104" s="16"/>
      <c r="U104" s="16"/>
      <c r="V104" s="16"/>
      <c r="W104" s="16"/>
      <c r="X104" s="842"/>
      <c r="Y104" s="20"/>
      <c r="Z104" s="21"/>
      <c r="AD104" s="62"/>
      <c r="AF104" s="487"/>
    </row>
    <row r="105" spans="1:32" s="49" customFormat="1" ht="10.5" hidden="1"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D105" s="62"/>
      <c r="AF105" s="485"/>
    </row>
    <row r="106" spans="1:32" s="49" customFormat="1" ht="10.5" hidden="1"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D106" s="62"/>
      <c r="AF106" s="485"/>
    </row>
    <row r="107" spans="1:32" s="49" customFormat="1" ht="10.5" hidden="1"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D107" s="62"/>
      <c r="AF107" s="485"/>
    </row>
    <row r="108" spans="1:32" s="49" customFormat="1" ht="10.5" hidden="1"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D108" s="62"/>
      <c r="AF108" s="485"/>
    </row>
    <row r="109" spans="1:32" s="49" customFormat="1" ht="10.5" hidden="1"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D109" s="62"/>
      <c r="AF109" s="485"/>
    </row>
    <row r="110" spans="1:32" s="49" customFormat="1" ht="10.5" hidden="1"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D110" s="62"/>
      <c r="AF110" s="485"/>
    </row>
    <row r="111" spans="1:32" s="49" customFormat="1" ht="10.5" hidden="1"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D111" s="62"/>
      <c r="AF111" s="485"/>
    </row>
    <row r="112" spans="1:32" s="49" customFormat="1" ht="10.5" hidden="1"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D112" s="62"/>
      <c r="AF112" s="485"/>
    </row>
    <row r="113" spans="1:32" s="49" customFormat="1" ht="10.5" hidden="1"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D113" s="62"/>
      <c r="AF113" s="485"/>
    </row>
    <row r="114" spans="1:32" s="49" customFormat="1" ht="10.5" hidden="1"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D114" s="62"/>
      <c r="AF114" s="485"/>
    </row>
    <row r="115" spans="1:32" s="49" customFormat="1" ht="10.5" hidden="1"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D115" s="62"/>
      <c r="AF115" s="485"/>
    </row>
    <row r="116" spans="1:32" s="49" customFormat="1" ht="10.5" hidden="1"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D116" s="62"/>
      <c r="AF116" s="485"/>
    </row>
    <row r="117" spans="1:32" s="49" customFormat="1" ht="10.5" hidden="1"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D117" s="62"/>
      <c r="AF117" s="485"/>
    </row>
    <row r="118" spans="1:32" s="49" customFormat="1" ht="10.5" hidden="1"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D118" s="62"/>
      <c r="AF118" s="485"/>
    </row>
    <row r="119" spans="1:32" s="49" customFormat="1" ht="10.5" hidden="1"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D119" s="62"/>
      <c r="AF119" s="485"/>
    </row>
    <row r="120" spans="1:32" s="49" customFormat="1" ht="10.5" hidden="1"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D120" s="62"/>
      <c r="AF120" s="485"/>
    </row>
    <row r="121" spans="1:32" s="49" customFormat="1" ht="10.5" hidden="1"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D121" s="62"/>
      <c r="AF121" s="485"/>
    </row>
    <row r="122" spans="1:32" s="49" customFormat="1" ht="10.5" hidden="1"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D122" s="62"/>
      <c r="AF122" s="485"/>
    </row>
    <row r="123" spans="1:32" s="49" customFormat="1" ht="10.5" hidden="1"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D123" s="62"/>
      <c r="AF123" s="485"/>
    </row>
    <row r="124" spans="1:32" s="49" customFormat="1" ht="10.5" hidden="1"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D124" s="62"/>
      <c r="AF124" s="485"/>
    </row>
    <row r="125" spans="1:32" s="49" customFormat="1" ht="10.5" hidden="1"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D125" s="62"/>
      <c r="AF125" s="485"/>
    </row>
    <row r="126" spans="1:32" s="49" customFormat="1" ht="10.5" hidden="1"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D126" s="62"/>
      <c r="AF126" s="485"/>
    </row>
    <row r="127" spans="1:32" s="49" customFormat="1" ht="10.5" hidden="1"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D127" s="62"/>
      <c r="AF127" s="485"/>
    </row>
    <row r="128" spans="1:32" s="49" customFormat="1" ht="10.5" hidden="1"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D128" s="62"/>
      <c r="AF128" s="485"/>
    </row>
    <row r="129" spans="1:32" s="49" customFormat="1" ht="10.5" hidden="1"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D129" s="62"/>
      <c r="AF129" s="485"/>
    </row>
    <row r="130" spans="1:32" s="49" customFormat="1" ht="10.5" hidden="1"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D130" s="62"/>
      <c r="AF130" s="485"/>
    </row>
    <row r="131" spans="1:32" s="49" customFormat="1" ht="10.5" hidden="1"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D131" s="62"/>
      <c r="AF131" s="485"/>
    </row>
    <row r="132" spans="1:32" s="49" customFormat="1" ht="10.5" hidden="1"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D132" s="62"/>
      <c r="AF132" s="485"/>
    </row>
    <row r="133" spans="1:32" s="49" customFormat="1" ht="10.5" hidden="1"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D133" s="62"/>
      <c r="AF133" s="485"/>
    </row>
    <row r="134" spans="1:32" s="49" customFormat="1" ht="10.5" hidden="1"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D134" s="62"/>
      <c r="AF134" s="485"/>
    </row>
    <row r="135" spans="1:32" s="49" customFormat="1" ht="10.5" hidden="1"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D135" s="62"/>
      <c r="AF135" s="485"/>
    </row>
    <row r="136" spans="1:32" s="49" customFormat="1" ht="197.25" hidden="1"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D136" s="62"/>
      <c r="AF136" s="485"/>
    </row>
    <row r="137" spans="1:32" s="49" customFormat="1" ht="7.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D137" s="62"/>
      <c r="AF137" s="485"/>
    </row>
    <row r="138" spans="1:32" s="49" customFormat="1" ht="39.75" customHeight="1" x14ac:dyDescent="0.2">
      <c r="A138" s="456" t="s">
        <v>547</v>
      </c>
      <c r="B138" s="630" t="s">
        <v>548</v>
      </c>
      <c r="C138" s="630"/>
      <c r="D138" s="630"/>
      <c r="E138" s="630"/>
      <c r="F138" s="630"/>
      <c r="G138" s="630"/>
      <c r="H138" s="630"/>
      <c r="I138" s="630"/>
      <c r="J138" s="630"/>
      <c r="K138" s="630"/>
      <c r="L138" s="630"/>
      <c r="M138" s="630"/>
      <c r="N138" s="630"/>
      <c r="O138" s="630"/>
      <c r="P138" s="630"/>
      <c r="Q138" s="630"/>
      <c r="R138" s="630"/>
      <c r="S138" s="630"/>
      <c r="T138" s="630"/>
      <c r="U138" s="630"/>
      <c r="V138" s="630"/>
      <c r="W138" s="630"/>
      <c r="X138" s="630"/>
      <c r="Y138" s="630"/>
      <c r="Z138" s="630"/>
      <c r="AA138" s="630"/>
      <c r="AB138" s="630"/>
      <c r="AC138" s="630"/>
      <c r="AD138" s="630"/>
      <c r="AE138" s="630"/>
      <c r="AF138" s="630"/>
    </row>
    <row r="139" spans="1:32" s="49" customFormat="1" ht="10.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D139" s="62"/>
      <c r="AF139" s="485"/>
    </row>
    <row r="140" spans="1:32" s="49" customFormat="1" ht="31.5" customHeight="1" x14ac:dyDescent="0.2">
      <c r="A140" s="645" t="s">
        <v>3</v>
      </c>
      <c r="B140" s="645" t="s">
        <v>4</v>
      </c>
      <c r="C140" s="645" t="s">
        <v>5</v>
      </c>
      <c r="D140" s="709" t="s">
        <v>6</v>
      </c>
      <c r="E140" s="709" t="s">
        <v>7</v>
      </c>
      <c r="F140" s="645" t="s">
        <v>8</v>
      </c>
      <c r="G140" s="645" t="s">
        <v>9</v>
      </c>
      <c r="H140" s="645" t="s">
        <v>10</v>
      </c>
      <c r="I140" s="645" t="s">
        <v>11</v>
      </c>
      <c r="J140" s="670" t="s">
        <v>12</v>
      </c>
      <c r="K140" s="816"/>
      <c r="L140" s="816"/>
      <c r="M140" s="817"/>
      <c r="N140" s="671" t="s">
        <v>13</v>
      </c>
      <c r="O140" s="818"/>
      <c r="P140" s="645" t="s">
        <v>14</v>
      </c>
      <c r="Q140" s="645" t="s">
        <v>15</v>
      </c>
      <c r="R140" s="647" t="s">
        <v>16</v>
      </c>
      <c r="S140" s="817"/>
      <c r="T140" s="647" t="s">
        <v>17</v>
      </c>
      <c r="U140" s="816"/>
      <c r="V140" s="816"/>
      <c r="W140" s="816"/>
      <c r="X140" s="816"/>
      <c r="Y140" s="813" t="s">
        <v>634</v>
      </c>
      <c r="Z140" s="813"/>
      <c r="AA140" s="813"/>
      <c r="AB140" s="813"/>
      <c r="AC140" s="813"/>
      <c r="AD140" s="813"/>
      <c r="AE140" s="813"/>
      <c r="AF140" s="813"/>
    </row>
    <row r="141" spans="1:32" s="49" customFormat="1" ht="63.75" customHeight="1" x14ac:dyDescent="0.2">
      <c r="A141" s="854"/>
      <c r="B141" s="854"/>
      <c r="C141" s="854"/>
      <c r="D141" s="854"/>
      <c r="E141" s="854"/>
      <c r="F141" s="854"/>
      <c r="G141" s="854"/>
      <c r="H141" s="854"/>
      <c r="I141" s="854"/>
      <c r="J141" s="25" t="s">
        <v>18</v>
      </c>
      <c r="K141" s="25" t="s">
        <v>19</v>
      </c>
      <c r="L141" s="25" t="s">
        <v>20</v>
      </c>
      <c r="M141" s="25" t="s">
        <v>21</v>
      </c>
      <c r="N141" s="858"/>
      <c r="O141" s="859"/>
      <c r="P141" s="854"/>
      <c r="Q141" s="854"/>
      <c r="R141" s="25" t="s">
        <v>22</v>
      </c>
      <c r="S141" s="25" t="s">
        <v>23</v>
      </c>
      <c r="T141" s="44" t="s">
        <v>24</v>
      </c>
      <c r="U141" s="44" t="s">
        <v>25</v>
      </c>
      <c r="V141" s="12" t="s">
        <v>26</v>
      </c>
      <c r="W141" s="44" t="s">
        <v>27</v>
      </c>
      <c r="X141" s="25" t="s">
        <v>28</v>
      </c>
      <c r="Y141" s="85" t="s">
        <v>18</v>
      </c>
      <c r="Z141" s="86" t="s">
        <v>19</v>
      </c>
      <c r="AA141" s="86" t="s">
        <v>20</v>
      </c>
      <c r="AB141" s="86" t="s">
        <v>21</v>
      </c>
      <c r="AC141" s="85" t="s">
        <v>636</v>
      </c>
      <c r="AD141" s="102" t="s">
        <v>767</v>
      </c>
      <c r="AE141" s="183" t="s">
        <v>913</v>
      </c>
      <c r="AF141" s="120" t="s">
        <v>1044</v>
      </c>
    </row>
    <row r="142" spans="1:32" s="49" customFormat="1" ht="38.25" customHeight="1" x14ac:dyDescent="0.2">
      <c r="A142" s="525" t="s">
        <v>40</v>
      </c>
      <c r="B142" s="525" t="s">
        <v>361</v>
      </c>
      <c r="C142" s="563" t="s">
        <v>362</v>
      </c>
      <c r="D142" s="563" t="s">
        <v>903</v>
      </c>
      <c r="E142" s="563" t="s">
        <v>363</v>
      </c>
      <c r="F142" s="585">
        <v>2.5000000000000001E-2</v>
      </c>
      <c r="G142" s="563" t="s">
        <v>364</v>
      </c>
      <c r="H142" s="563">
        <v>11</v>
      </c>
      <c r="I142" s="563" t="s">
        <v>67</v>
      </c>
      <c r="J142" s="745">
        <v>2</v>
      </c>
      <c r="K142" s="745">
        <f>3+J142</f>
        <v>5</v>
      </c>
      <c r="L142" s="745">
        <f>3+K142</f>
        <v>8</v>
      </c>
      <c r="M142" s="745">
        <v>11</v>
      </c>
      <c r="N142" s="649" t="s">
        <v>989</v>
      </c>
      <c r="O142" s="649"/>
      <c r="P142" s="46">
        <v>0.1</v>
      </c>
      <c r="Q142" s="126" t="s">
        <v>365</v>
      </c>
      <c r="R142" s="40">
        <v>42753</v>
      </c>
      <c r="S142" s="40">
        <v>42780</v>
      </c>
      <c r="T142" s="122" t="s">
        <v>233</v>
      </c>
      <c r="U142" s="237">
        <v>630000000</v>
      </c>
      <c r="V142" s="122" t="s">
        <v>241</v>
      </c>
      <c r="W142" s="122"/>
      <c r="X142" s="122" t="s">
        <v>366</v>
      </c>
      <c r="Y142" s="851">
        <v>1</v>
      </c>
      <c r="Z142" s="851">
        <v>1</v>
      </c>
      <c r="AA142" s="810">
        <v>8</v>
      </c>
      <c r="AB142" s="810">
        <v>11</v>
      </c>
      <c r="AC142" s="894" t="s">
        <v>757</v>
      </c>
      <c r="AD142" s="894" t="s">
        <v>902</v>
      </c>
      <c r="AE142" s="510" t="s">
        <v>1039</v>
      </c>
      <c r="AF142" s="510" t="s">
        <v>1120</v>
      </c>
    </row>
    <row r="143" spans="1:32" s="49" customFormat="1" ht="51" customHeight="1" x14ac:dyDescent="0.2">
      <c r="A143" s="594"/>
      <c r="B143" s="594"/>
      <c r="C143" s="563"/>
      <c r="D143" s="871"/>
      <c r="E143" s="563"/>
      <c r="F143" s="585"/>
      <c r="G143" s="563"/>
      <c r="H143" s="563"/>
      <c r="I143" s="563"/>
      <c r="J143" s="745"/>
      <c r="K143" s="745"/>
      <c r="L143" s="745"/>
      <c r="M143" s="745"/>
      <c r="N143" s="649" t="s">
        <v>990</v>
      </c>
      <c r="O143" s="649"/>
      <c r="P143" s="46">
        <v>0.6</v>
      </c>
      <c r="Q143" s="126" t="s">
        <v>367</v>
      </c>
      <c r="R143" s="40">
        <v>42781</v>
      </c>
      <c r="S143" s="40">
        <v>43099</v>
      </c>
      <c r="T143" s="122"/>
      <c r="U143" s="237"/>
      <c r="V143" s="122"/>
      <c r="W143" s="122"/>
      <c r="X143" s="122"/>
      <c r="Y143" s="852"/>
      <c r="Z143" s="852"/>
      <c r="AA143" s="811"/>
      <c r="AB143" s="811"/>
      <c r="AC143" s="895"/>
      <c r="AD143" s="895"/>
      <c r="AE143" s="814"/>
      <c r="AF143" s="814"/>
    </row>
    <row r="144" spans="1:32" s="49" customFormat="1" ht="36" customHeight="1" x14ac:dyDescent="0.2">
      <c r="A144" s="594"/>
      <c r="B144" s="594"/>
      <c r="C144" s="563"/>
      <c r="D144" s="871"/>
      <c r="E144" s="563"/>
      <c r="F144" s="585"/>
      <c r="G144" s="563"/>
      <c r="H144" s="563"/>
      <c r="I144" s="563"/>
      <c r="J144" s="745"/>
      <c r="K144" s="745"/>
      <c r="L144" s="745"/>
      <c r="M144" s="745"/>
      <c r="N144" s="649" t="s">
        <v>585</v>
      </c>
      <c r="O144" s="649"/>
      <c r="P144" s="46">
        <v>0.15</v>
      </c>
      <c r="Q144" s="126" t="s">
        <v>368</v>
      </c>
      <c r="R144" s="40">
        <v>42781</v>
      </c>
      <c r="S144" s="40">
        <v>43099</v>
      </c>
      <c r="T144" s="122"/>
      <c r="U144" s="237"/>
      <c r="V144" s="122"/>
      <c r="W144" s="122"/>
      <c r="X144" s="122"/>
      <c r="Y144" s="852"/>
      <c r="Z144" s="852"/>
      <c r="AA144" s="811"/>
      <c r="AB144" s="811"/>
      <c r="AC144" s="895"/>
      <c r="AD144" s="895"/>
      <c r="AE144" s="814"/>
      <c r="AF144" s="814"/>
    </row>
    <row r="145" spans="1:32" s="49" customFormat="1" ht="35.25" customHeight="1" x14ac:dyDescent="0.2">
      <c r="A145" s="594"/>
      <c r="B145" s="594"/>
      <c r="C145" s="563"/>
      <c r="D145" s="871"/>
      <c r="E145" s="563"/>
      <c r="F145" s="585"/>
      <c r="G145" s="563"/>
      <c r="H145" s="563"/>
      <c r="I145" s="563"/>
      <c r="J145" s="745"/>
      <c r="K145" s="745"/>
      <c r="L145" s="745"/>
      <c r="M145" s="745"/>
      <c r="N145" s="649" t="s">
        <v>586</v>
      </c>
      <c r="O145" s="649"/>
      <c r="P145" s="46">
        <v>0.15</v>
      </c>
      <c r="Q145" s="126" t="s">
        <v>369</v>
      </c>
      <c r="R145" s="40">
        <v>42781</v>
      </c>
      <c r="S145" s="40">
        <v>43099</v>
      </c>
      <c r="T145" s="122"/>
      <c r="U145" s="237"/>
      <c r="V145" s="122"/>
      <c r="W145" s="122"/>
      <c r="X145" s="122"/>
      <c r="Y145" s="853"/>
      <c r="Z145" s="853"/>
      <c r="AA145" s="812"/>
      <c r="AB145" s="812"/>
      <c r="AC145" s="896"/>
      <c r="AD145" s="896"/>
      <c r="AE145" s="815"/>
      <c r="AF145" s="815"/>
    </row>
    <row r="146" spans="1:32" s="49" customFormat="1" ht="66.75" customHeight="1" x14ac:dyDescent="0.2">
      <c r="A146" s="594"/>
      <c r="B146" s="594"/>
      <c r="C146" s="563" t="s">
        <v>373</v>
      </c>
      <c r="D146" s="563" t="s">
        <v>826</v>
      </c>
      <c r="E146" s="563" t="s">
        <v>861</v>
      </c>
      <c r="F146" s="585">
        <v>0.05</v>
      </c>
      <c r="G146" s="563" t="s">
        <v>374</v>
      </c>
      <c r="H146" s="563">
        <v>25</v>
      </c>
      <c r="I146" s="563" t="s">
        <v>67</v>
      </c>
      <c r="J146" s="732"/>
      <c r="K146" s="732">
        <v>25</v>
      </c>
      <c r="L146" s="732">
        <v>25</v>
      </c>
      <c r="M146" s="732">
        <v>25</v>
      </c>
      <c r="N146" s="587" t="s">
        <v>910</v>
      </c>
      <c r="O146" s="588"/>
      <c r="P146" s="46">
        <v>0.1</v>
      </c>
      <c r="Q146" s="126" t="s">
        <v>375</v>
      </c>
      <c r="R146" s="40">
        <v>42810</v>
      </c>
      <c r="S146" s="40">
        <v>42916</v>
      </c>
      <c r="T146" s="122"/>
      <c r="U146" s="237"/>
      <c r="V146" s="122"/>
      <c r="W146" s="122"/>
      <c r="X146" s="122"/>
      <c r="Y146" s="851">
        <v>0</v>
      </c>
      <c r="Z146" s="810">
        <v>25</v>
      </c>
      <c r="AA146" s="810">
        <v>25</v>
      </c>
      <c r="AB146" s="810">
        <v>25</v>
      </c>
      <c r="AC146" s="213" t="s">
        <v>991</v>
      </c>
      <c r="AD146" s="205" t="s">
        <v>992</v>
      </c>
      <c r="AE146" s="295"/>
      <c r="AF146" s="491" t="s">
        <v>1071</v>
      </c>
    </row>
    <row r="147" spans="1:32" s="49" customFormat="1" ht="409.5" customHeight="1" x14ac:dyDescent="0.2">
      <c r="A147" s="594"/>
      <c r="B147" s="594"/>
      <c r="C147" s="563"/>
      <c r="D147" s="871"/>
      <c r="E147" s="563"/>
      <c r="F147" s="585"/>
      <c r="G147" s="563"/>
      <c r="H147" s="563"/>
      <c r="I147" s="563"/>
      <c r="J147" s="732"/>
      <c r="K147" s="732"/>
      <c r="L147" s="732"/>
      <c r="M147" s="732"/>
      <c r="N147" s="587" t="s">
        <v>376</v>
      </c>
      <c r="O147" s="588"/>
      <c r="P147" s="46">
        <v>0.5</v>
      </c>
      <c r="Q147" s="126" t="s">
        <v>377</v>
      </c>
      <c r="R147" s="40">
        <v>42828</v>
      </c>
      <c r="S147" s="40">
        <v>43100</v>
      </c>
      <c r="T147" s="122"/>
      <c r="U147" s="237"/>
      <c r="V147" s="122"/>
      <c r="W147" s="122"/>
      <c r="X147" s="122"/>
      <c r="Y147" s="852"/>
      <c r="Z147" s="811"/>
      <c r="AA147" s="811"/>
      <c r="AB147" s="811"/>
      <c r="AC147" s="261"/>
      <c r="AD147" s="205" t="s">
        <v>863</v>
      </c>
      <c r="AE147" s="292" t="s">
        <v>1001</v>
      </c>
      <c r="AF147" s="492" t="s">
        <v>1155</v>
      </c>
    </row>
    <row r="148" spans="1:32" s="49" customFormat="1" ht="409.5" customHeight="1" x14ac:dyDescent="0.2">
      <c r="A148" s="594"/>
      <c r="B148" s="594"/>
      <c r="C148" s="563"/>
      <c r="D148" s="871"/>
      <c r="E148" s="563"/>
      <c r="F148" s="585"/>
      <c r="G148" s="563"/>
      <c r="H148" s="563"/>
      <c r="I148" s="563"/>
      <c r="J148" s="732"/>
      <c r="K148" s="732"/>
      <c r="L148" s="732"/>
      <c r="M148" s="732"/>
      <c r="N148" s="587" t="s">
        <v>862</v>
      </c>
      <c r="O148" s="588"/>
      <c r="P148" s="46">
        <v>0.1</v>
      </c>
      <c r="Q148" s="126" t="s">
        <v>378</v>
      </c>
      <c r="R148" s="40">
        <v>42856</v>
      </c>
      <c r="S148" s="40">
        <v>43100</v>
      </c>
      <c r="T148" s="122"/>
      <c r="U148" s="237"/>
      <c r="V148" s="122"/>
      <c r="W148" s="122"/>
      <c r="X148" s="122"/>
      <c r="Y148" s="852"/>
      <c r="Z148" s="811"/>
      <c r="AA148" s="811"/>
      <c r="AB148" s="811"/>
      <c r="AC148" s="282" t="s">
        <v>234</v>
      </c>
      <c r="AD148" s="260"/>
      <c r="AE148" s="292" t="s">
        <v>1002</v>
      </c>
      <c r="AF148" s="492" t="s">
        <v>1072</v>
      </c>
    </row>
    <row r="149" spans="1:32" s="49" customFormat="1" ht="219.75" customHeight="1" x14ac:dyDescent="0.2">
      <c r="A149" s="594"/>
      <c r="B149" s="594"/>
      <c r="C149" s="563"/>
      <c r="D149" s="871"/>
      <c r="E149" s="563"/>
      <c r="F149" s="585"/>
      <c r="G149" s="563"/>
      <c r="H149" s="563"/>
      <c r="I149" s="563"/>
      <c r="J149" s="732"/>
      <c r="K149" s="732"/>
      <c r="L149" s="732"/>
      <c r="M149" s="732"/>
      <c r="N149" s="587" t="s">
        <v>865</v>
      </c>
      <c r="O149" s="588"/>
      <c r="P149" s="46">
        <v>0.1</v>
      </c>
      <c r="Q149" s="126" t="s">
        <v>379</v>
      </c>
      <c r="R149" s="40">
        <v>42917</v>
      </c>
      <c r="S149" s="40">
        <v>43084</v>
      </c>
      <c r="T149" s="122"/>
      <c r="U149" s="237"/>
      <c r="V149" s="122"/>
      <c r="W149" s="122"/>
      <c r="X149" s="122"/>
      <c r="Y149" s="853"/>
      <c r="Z149" s="812"/>
      <c r="AA149" s="812"/>
      <c r="AB149" s="811"/>
      <c r="AC149" s="261"/>
      <c r="AD149" s="205" t="s">
        <v>864</v>
      </c>
      <c r="AE149" s="109"/>
      <c r="AF149" s="209" t="s">
        <v>1073</v>
      </c>
    </row>
    <row r="150" spans="1:32" s="49" customFormat="1" ht="409.5" customHeight="1" x14ac:dyDescent="0.2">
      <c r="A150" s="526"/>
      <c r="B150" s="526"/>
      <c r="C150" s="126"/>
      <c r="D150" s="293"/>
      <c r="E150" s="126"/>
      <c r="F150" s="294"/>
      <c r="G150" s="126"/>
      <c r="H150" s="126"/>
      <c r="I150" s="126"/>
      <c r="J150" s="133"/>
      <c r="K150" s="133"/>
      <c r="L150" s="133"/>
      <c r="M150" s="133">
        <v>30</v>
      </c>
      <c r="N150" s="563" t="s">
        <v>911</v>
      </c>
      <c r="O150" s="563"/>
      <c r="P150" s="46">
        <v>0.9</v>
      </c>
      <c r="Q150" s="126" t="s">
        <v>380</v>
      </c>
      <c r="R150" s="40">
        <v>42826</v>
      </c>
      <c r="S150" s="40">
        <v>43069</v>
      </c>
      <c r="T150" s="122"/>
      <c r="U150" s="237"/>
      <c r="V150" s="122"/>
      <c r="W150" s="122"/>
      <c r="X150" s="122"/>
      <c r="Y150" s="290"/>
      <c r="Z150" s="291"/>
      <c r="AA150" s="464"/>
      <c r="AB150" s="459">
        <v>1</v>
      </c>
      <c r="AC150" s="261"/>
      <c r="AD150" s="205" t="s">
        <v>866</v>
      </c>
      <c r="AE150" s="111" t="s">
        <v>1003</v>
      </c>
      <c r="AF150" s="493" t="s">
        <v>1074</v>
      </c>
    </row>
    <row r="151" spans="1:32" s="49" customFormat="1" ht="10.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D151" s="62"/>
      <c r="AF151" s="485"/>
    </row>
    <row r="152" spans="1:32" s="49" customFormat="1" ht="31.5" customHeight="1" x14ac:dyDescent="0.2">
      <c r="A152" s="456" t="s">
        <v>549</v>
      </c>
      <c r="B152" s="630" t="s">
        <v>550</v>
      </c>
      <c r="C152" s="630"/>
      <c r="D152" s="630"/>
      <c r="E152" s="630"/>
      <c r="F152" s="630"/>
      <c r="G152" s="630"/>
      <c r="H152" s="630"/>
      <c r="I152" s="630"/>
      <c r="J152" s="630"/>
      <c r="K152" s="630"/>
      <c r="L152" s="630"/>
      <c r="M152" s="630"/>
      <c r="N152" s="630"/>
      <c r="O152" s="630"/>
      <c r="P152" s="630"/>
      <c r="Q152" s="630"/>
      <c r="R152" s="630"/>
      <c r="S152" s="630"/>
      <c r="T152" s="630"/>
      <c r="U152" s="630"/>
      <c r="V152" s="630"/>
      <c r="W152" s="630"/>
      <c r="X152" s="630"/>
      <c r="Y152" s="630"/>
      <c r="Z152" s="630"/>
      <c r="AA152" s="630"/>
      <c r="AB152" s="630"/>
      <c r="AC152" s="630"/>
      <c r="AD152" s="630"/>
      <c r="AE152" s="630"/>
      <c r="AF152" s="630"/>
    </row>
    <row r="153" spans="1:32" s="49" customFormat="1" ht="10.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D153" s="62"/>
      <c r="AF153" s="485"/>
    </row>
    <row r="154" spans="1:32" s="49" customFormat="1" ht="34.5" customHeight="1" x14ac:dyDescent="0.2">
      <c r="A154" s="645" t="s">
        <v>3</v>
      </c>
      <c r="B154" s="645" t="s">
        <v>4</v>
      </c>
      <c r="C154" s="645" t="s">
        <v>5</v>
      </c>
      <c r="D154" s="709" t="s">
        <v>6</v>
      </c>
      <c r="E154" s="709" t="s">
        <v>7</v>
      </c>
      <c r="F154" s="645" t="s">
        <v>8</v>
      </c>
      <c r="G154" s="645" t="s">
        <v>9</v>
      </c>
      <c r="H154" s="645" t="s">
        <v>10</v>
      </c>
      <c r="I154" s="645" t="s">
        <v>11</v>
      </c>
      <c r="J154" s="670" t="s">
        <v>12</v>
      </c>
      <c r="K154" s="816"/>
      <c r="L154" s="816"/>
      <c r="M154" s="817"/>
      <c r="N154" s="671" t="s">
        <v>13</v>
      </c>
      <c r="O154" s="818"/>
      <c r="P154" s="645" t="s">
        <v>14</v>
      </c>
      <c r="Q154" s="645" t="s">
        <v>15</v>
      </c>
      <c r="R154" s="647" t="s">
        <v>16</v>
      </c>
      <c r="S154" s="817"/>
      <c r="T154" s="647" t="s">
        <v>17</v>
      </c>
      <c r="U154" s="816"/>
      <c r="V154" s="816"/>
      <c r="W154" s="816"/>
      <c r="X154" s="816"/>
      <c r="Y154" s="813" t="s">
        <v>634</v>
      </c>
      <c r="Z154" s="813"/>
      <c r="AA154" s="813"/>
      <c r="AB154" s="813"/>
      <c r="AC154" s="813"/>
      <c r="AD154" s="813"/>
      <c r="AE154" s="813"/>
      <c r="AF154" s="813"/>
    </row>
    <row r="155" spans="1:32" s="49" customFormat="1" ht="72.75" customHeight="1" x14ac:dyDescent="0.2">
      <c r="A155" s="854"/>
      <c r="B155" s="854"/>
      <c r="C155" s="854"/>
      <c r="D155" s="854"/>
      <c r="E155" s="854"/>
      <c r="F155" s="854"/>
      <c r="G155" s="854"/>
      <c r="H155" s="854"/>
      <c r="I155" s="854"/>
      <c r="J155" s="25" t="s">
        <v>18</v>
      </c>
      <c r="K155" s="25" t="s">
        <v>19</v>
      </c>
      <c r="L155" s="25" t="s">
        <v>20</v>
      </c>
      <c r="M155" s="25" t="s">
        <v>21</v>
      </c>
      <c r="N155" s="858"/>
      <c r="O155" s="859"/>
      <c r="P155" s="854"/>
      <c r="Q155" s="854"/>
      <c r="R155" s="25" t="s">
        <v>22</v>
      </c>
      <c r="S155" s="25" t="s">
        <v>23</v>
      </c>
      <c r="T155" s="44" t="s">
        <v>24</v>
      </c>
      <c r="U155" s="44" t="s">
        <v>25</v>
      </c>
      <c r="V155" s="12" t="s">
        <v>26</v>
      </c>
      <c r="W155" s="44" t="s">
        <v>27</v>
      </c>
      <c r="X155" s="25" t="s">
        <v>28</v>
      </c>
      <c r="Y155" s="85" t="s">
        <v>18</v>
      </c>
      <c r="Z155" s="86" t="s">
        <v>19</v>
      </c>
      <c r="AA155" s="86" t="s">
        <v>20</v>
      </c>
      <c r="AB155" s="86" t="s">
        <v>21</v>
      </c>
      <c r="AC155" s="85" t="s">
        <v>636</v>
      </c>
      <c r="AD155" s="102" t="s">
        <v>767</v>
      </c>
      <c r="AE155" s="183" t="s">
        <v>913</v>
      </c>
      <c r="AF155" s="120" t="s">
        <v>1044</v>
      </c>
    </row>
    <row r="156" spans="1:32" s="49" customFormat="1" ht="161.25" customHeight="1" x14ac:dyDescent="0.2">
      <c r="A156" s="525" t="s">
        <v>40</v>
      </c>
      <c r="B156" s="525" t="s">
        <v>61</v>
      </c>
      <c r="C156" s="525" t="s">
        <v>426</v>
      </c>
      <c r="D156" s="525" t="s">
        <v>427</v>
      </c>
      <c r="E156" s="563" t="s">
        <v>428</v>
      </c>
      <c r="F156" s="874">
        <v>0.05</v>
      </c>
      <c r="G156" s="563" t="s">
        <v>429</v>
      </c>
      <c r="H156" s="525" t="s">
        <v>430</v>
      </c>
      <c r="I156" s="525" t="s">
        <v>44</v>
      </c>
      <c r="J156" s="598"/>
      <c r="K156" s="616"/>
      <c r="L156" s="616"/>
      <c r="M156" s="598">
        <v>1</v>
      </c>
      <c r="N156" s="587" t="s">
        <v>431</v>
      </c>
      <c r="O156" s="588"/>
      <c r="P156" s="46">
        <v>0.25</v>
      </c>
      <c r="Q156" s="126"/>
      <c r="R156" s="40">
        <v>42795</v>
      </c>
      <c r="S156" s="40">
        <v>42978</v>
      </c>
      <c r="T156" s="122">
        <v>0</v>
      </c>
      <c r="U156" s="122">
        <v>0</v>
      </c>
      <c r="V156" s="122">
        <v>0</v>
      </c>
      <c r="W156" s="122">
        <v>0</v>
      </c>
      <c r="X156" s="262">
        <v>3</v>
      </c>
      <c r="Y156" s="764">
        <v>1</v>
      </c>
      <c r="Z156" s="504">
        <v>1</v>
      </c>
      <c r="AA156" s="843">
        <v>1</v>
      </c>
      <c r="AB156" s="843">
        <v>1</v>
      </c>
      <c r="AC156" s="211"/>
      <c r="AD156" s="283" t="s">
        <v>867</v>
      </c>
      <c r="AE156" s="450" t="s">
        <v>1004</v>
      </c>
      <c r="AF156" s="478" t="s">
        <v>1132</v>
      </c>
    </row>
    <row r="157" spans="1:32" s="49" customFormat="1" ht="73.5" customHeight="1" x14ac:dyDescent="0.2">
      <c r="A157" s="594"/>
      <c r="B157" s="594"/>
      <c r="C157" s="594"/>
      <c r="D157" s="594"/>
      <c r="E157" s="563"/>
      <c r="F157" s="874"/>
      <c r="G157" s="563"/>
      <c r="H157" s="594"/>
      <c r="I157" s="594"/>
      <c r="J157" s="619"/>
      <c r="K157" s="752"/>
      <c r="L157" s="752"/>
      <c r="M157" s="619"/>
      <c r="N157" s="587" t="s">
        <v>432</v>
      </c>
      <c r="O157" s="588"/>
      <c r="P157" s="46"/>
      <c r="Q157" s="126"/>
      <c r="R157" s="40">
        <v>42767</v>
      </c>
      <c r="S157" s="40">
        <v>42825</v>
      </c>
      <c r="T157" s="122">
        <v>0</v>
      </c>
      <c r="U157" s="122">
        <v>0</v>
      </c>
      <c r="V157" s="122">
        <v>0</v>
      </c>
      <c r="W157" s="122">
        <v>0</v>
      </c>
      <c r="X157" s="262">
        <v>8</v>
      </c>
      <c r="Y157" s="765"/>
      <c r="Z157" s="505"/>
      <c r="AA157" s="844"/>
      <c r="AB157" s="844"/>
      <c r="AC157" s="211"/>
      <c r="AD157" s="284"/>
      <c r="AE157" s="451" t="s">
        <v>1005</v>
      </c>
      <c r="AF157" s="478" t="s">
        <v>1133</v>
      </c>
    </row>
    <row r="158" spans="1:32" s="49" customFormat="1" ht="54" hidden="1" customHeight="1" x14ac:dyDescent="0.2">
      <c r="A158" s="594"/>
      <c r="B158" s="594"/>
      <c r="C158" s="594"/>
      <c r="D158" s="594"/>
      <c r="E158" s="563"/>
      <c r="F158" s="874"/>
      <c r="G158" s="563"/>
      <c r="H158" s="526"/>
      <c r="I158" s="526"/>
      <c r="J158" s="599"/>
      <c r="K158" s="617"/>
      <c r="L158" s="617"/>
      <c r="M158" s="599"/>
      <c r="N158" s="587"/>
      <c r="O158" s="588"/>
      <c r="P158" s="46"/>
      <c r="Q158" s="126"/>
      <c r="R158" s="40"/>
      <c r="S158" s="40"/>
      <c r="T158" s="122">
        <v>0</v>
      </c>
      <c r="U158" s="122">
        <v>0</v>
      </c>
      <c r="V158" s="122">
        <v>0</v>
      </c>
      <c r="W158" s="122">
        <v>0</v>
      </c>
      <c r="X158" s="262">
        <v>5</v>
      </c>
      <c r="Y158" s="766"/>
      <c r="Z158" s="506"/>
      <c r="AA158" s="211"/>
      <c r="AB158" s="211"/>
      <c r="AC158" s="211"/>
      <c r="AD158" s="284"/>
      <c r="AE158" s="284"/>
      <c r="AF158" s="483"/>
    </row>
    <row r="159" spans="1:32" s="49" customFormat="1" ht="135" customHeight="1" x14ac:dyDescent="0.2">
      <c r="A159" s="594"/>
      <c r="B159" s="594"/>
      <c r="C159" s="594"/>
      <c r="D159" s="594"/>
      <c r="E159" s="563" t="s">
        <v>433</v>
      </c>
      <c r="F159" s="874">
        <v>5.5E-2</v>
      </c>
      <c r="G159" s="126" t="s">
        <v>434</v>
      </c>
      <c r="H159" s="525">
        <v>2</v>
      </c>
      <c r="I159" s="525" t="s">
        <v>435</v>
      </c>
      <c r="J159" s="616">
        <v>1</v>
      </c>
      <c r="K159" s="616">
        <v>2</v>
      </c>
      <c r="L159" s="616">
        <v>3</v>
      </c>
      <c r="M159" s="616">
        <v>4</v>
      </c>
      <c r="N159" s="587" t="s">
        <v>436</v>
      </c>
      <c r="O159" s="588"/>
      <c r="P159" s="236">
        <v>0.5</v>
      </c>
      <c r="Q159" s="126"/>
      <c r="R159" s="40">
        <v>42795</v>
      </c>
      <c r="S159" s="40">
        <v>43100</v>
      </c>
      <c r="T159" s="122">
        <v>0</v>
      </c>
      <c r="U159" s="122">
        <v>0</v>
      </c>
      <c r="V159" s="122">
        <v>0</v>
      </c>
      <c r="W159" s="122">
        <v>0</v>
      </c>
      <c r="X159" s="262">
        <v>13</v>
      </c>
      <c r="Y159" s="285"/>
      <c r="Z159" s="810">
        <v>2</v>
      </c>
      <c r="AA159" s="810">
        <v>3</v>
      </c>
      <c r="AB159" s="810">
        <v>4</v>
      </c>
      <c r="AC159" s="836" t="s">
        <v>756</v>
      </c>
      <c r="AD159" s="286" t="s">
        <v>868</v>
      </c>
      <c r="AE159" s="452" t="s">
        <v>1006</v>
      </c>
      <c r="AF159" s="429" t="s">
        <v>1134</v>
      </c>
    </row>
    <row r="160" spans="1:32" s="49" customFormat="1" ht="148.5" customHeight="1" x14ac:dyDescent="0.2">
      <c r="A160" s="526"/>
      <c r="B160" s="526"/>
      <c r="C160" s="526"/>
      <c r="D160" s="526"/>
      <c r="E160" s="563"/>
      <c r="F160" s="874"/>
      <c r="G160" s="126" t="s">
        <v>437</v>
      </c>
      <c r="H160" s="526"/>
      <c r="I160" s="526"/>
      <c r="J160" s="617"/>
      <c r="K160" s="617"/>
      <c r="L160" s="617"/>
      <c r="M160" s="617"/>
      <c r="N160" s="587" t="s">
        <v>438</v>
      </c>
      <c r="O160" s="588"/>
      <c r="P160" s="236">
        <v>0.5</v>
      </c>
      <c r="Q160" s="126"/>
      <c r="R160" s="40">
        <v>42752</v>
      </c>
      <c r="S160" s="40">
        <v>42766</v>
      </c>
      <c r="T160" s="122">
        <v>0</v>
      </c>
      <c r="U160" s="122">
        <v>0</v>
      </c>
      <c r="V160" s="122">
        <v>0</v>
      </c>
      <c r="W160" s="122">
        <v>0</v>
      </c>
      <c r="X160" s="262">
        <v>13</v>
      </c>
      <c r="Y160" s="285">
        <v>1</v>
      </c>
      <c r="Z160" s="812"/>
      <c r="AA160" s="812"/>
      <c r="AB160" s="812"/>
      <c r="AC160" s="837"/>
      <c r="AD160" s="287" t="s">
        <v>869</v>
      </c>
      <c r="AE160" s="453" t="s">
        <v>1007</v>
      </c>
      <c r="AF160" s="205" t="s">
        <v>1135</v>
      </c>
    </row>
    <row r="161" spans="1:26" ht="10.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0.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0.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0.5" customHeight="1" x14ac:dyDescent="0.2">
      <c r="A164" s="9"/>
      <c r="B164" s="9"/>
      <c r="C164" s="9"/>
      <c r="D164" s="9"/>
      <c r="E164" s="9"/>
      <c r="F164" s="53"/>
      <c r="G164" s="9"/>
      <c r="H164" s="9"/>
      <c r="I164" s="9"/>
      <c r="J164" s="9"/>
      <c r="K164" s="9"/>
      <c r="L164" s="9"/>
      <c r="M164" s="9"/>
      <c r="N164" s="9"/>
      <c r="O164" s="9"/>
      <c r="P164" s="9"/>
      <c r="Q164" s="9"/>
      <c r="R164" s="9"/>
      <c r="S164" s="9"/>
      <c r="T164" s="9"/>
      <c r="U164" s="9"/>
      <c r="V164" s="9"/>
      <c r="W164" s="9"/>
      <c r="X164" s="9"/>
      <c r="Y164" s="9"/>
      <c r="Z164" s="9"/>
    </row>
    <row r="165" spans="1:26" ht="10.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0.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0.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0.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0.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0.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0.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0.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0.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0.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0.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0.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0.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0.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0.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0.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0.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0.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0.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0.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0.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0.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0.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0.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0.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0.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0.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0.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0.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0.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0.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0.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0.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0.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0.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0.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0.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0.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0.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0.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0.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0.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0.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0.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0.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0.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0.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0.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0.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0.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0.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0.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0.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0.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0.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0.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0.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0.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0.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0.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0.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0.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0.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0.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0.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0.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0.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0.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0.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0.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0.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0.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0.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0.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0.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0.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0.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0.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0.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0.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0.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0.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0.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0.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0.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0.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0.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0.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0.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0.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0.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0.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0.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0.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0.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0.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0.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0.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0.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0.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0.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0.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0.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0.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0.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0.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0.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0.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0.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0.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0.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0.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0.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0.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0.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0.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0.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0.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0.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0.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0.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0.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0.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0.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0.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0.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0.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0.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0.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0.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0.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0.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0.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0.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0.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0.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0.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0.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0.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0.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0.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0.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0.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0.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0.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0.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0.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0.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0.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0.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0.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0.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0.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0.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0.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0.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0.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0.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0.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0.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0.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0.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0.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0.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0.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0.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0.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0.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0.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0.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0.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0.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0.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0.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0.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0.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0.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0.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0.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0.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0.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0.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0.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0.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0.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0.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0.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0.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0.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0.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0.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0.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0.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0.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0.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0.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0.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0.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0.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0.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0.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0.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0.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0.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0.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0.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0.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0.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0.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0.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0.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0.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0.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0.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0.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0.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0.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0.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0.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0.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0.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0.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0.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0.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0.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0.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0.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0.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0.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0.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0.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0.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0.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0.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0.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0.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0.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0.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0.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0.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0.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0.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0.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0.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0.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0.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0.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0.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0.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0.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0.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0.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0.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0.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0.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0.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0.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0.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0.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0.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0.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0.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0.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0.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0.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0.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0.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0.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0.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0.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0.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0.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0.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0.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0.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0.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0.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0.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0.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0.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0.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0.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0.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0.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0.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0.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0.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0.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0.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0.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0.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0.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0.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0.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0.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0.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0.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0.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0.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0.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0.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0.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0.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0.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0.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0.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0.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0.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0.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0.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0.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0.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0.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0.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0.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0.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0.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0.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0.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0.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0.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0.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0.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0.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0.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0.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0.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0.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0.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0.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0.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0.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0.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0.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0.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0.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0.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0.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0.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0.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0.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0.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0.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0.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0.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0.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0.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0.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0.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0.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0.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0.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0.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0.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0.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0.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0.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0.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0.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0.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0.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0.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0.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0.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0.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0.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0.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0.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0.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0.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0.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0.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0.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0.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0.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0.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0.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0.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0.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0.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0.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0.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0.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0.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0.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0.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0.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0.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0.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0.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0.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0.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0.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0.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0.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0.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0.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0.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0.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0.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0.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0.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0.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0.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0.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0.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0.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0.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0.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0.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0.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0.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0.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0.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0.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0.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0.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0.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0.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0.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0.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0.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0.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0.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0.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0.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0.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0.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0.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0.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0.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0.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0.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0.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0.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0.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0.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0.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0.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0.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0.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0.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0.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0.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0.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0.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0.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0.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0.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0.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0.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0.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0.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0.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0.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0.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0.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0.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0.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0.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0.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0.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0.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0.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0.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0.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0.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0.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0.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0.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0.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0.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0.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0.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0.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0.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0.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0.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0.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0.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0.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0.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0.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0.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0.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0.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0.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0.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0.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0.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0.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0.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0.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0.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0.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0.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0.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0.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0.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0.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0.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0.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0.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0.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0.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0.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0.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0.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0.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0.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0.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0.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0.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0.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0.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0.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0.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0.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0.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0.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0.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0.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0.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0.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0.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0.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0.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0.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0.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0.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0.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0.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0.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0.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0.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0.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0.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0.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0.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0.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0.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0.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0.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0.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0.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0.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0.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0.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0.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0.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0.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0.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0.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0.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0.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0.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0.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0.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0.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0.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0.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0.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0.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0.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0.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0.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0.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0.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0.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0.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0.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0.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0.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0.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0.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0.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0.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0.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0.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0.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0.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0.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0.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0.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0.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0.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0.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0.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0.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0.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0.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0.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0.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0.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0.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0.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0.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0.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0.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0.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0.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0.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0.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0.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0.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0.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0.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0.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0.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0.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0.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0.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0.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0.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0.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0.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0.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0.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0.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0.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0.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0.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0.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0.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0.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0.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0.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0.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0.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0.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0.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0.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0.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0.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0.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0.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0.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0.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0.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0.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0.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0.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0.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0.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0.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0.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0.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0.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0.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0.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0.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0.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0.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0.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0.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0.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0.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0.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0.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0.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0.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0.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0.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0.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0.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0.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0.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0.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0.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0.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0.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0.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0.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0.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0.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0.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0.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0.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0.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0.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0.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0.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0.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0.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0.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0.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0.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0.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0.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0.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0.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0.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0.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0.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0.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0.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0.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0.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0.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0.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0.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0.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0.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0.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0.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0.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0.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0.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0.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0.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0.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0.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0.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0.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0.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0.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0.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0.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0.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0.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0.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0.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0.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0.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0.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0.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0.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0.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0.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0.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0.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0.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0.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0.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0.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0.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0.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0.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0.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0.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0.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0.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0.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0.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0.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0.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0.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0.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0.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0.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0.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0.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0.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0.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0.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0.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0.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0.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0.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0.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0.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0.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0.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0.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0.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0.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0.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0.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0.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0.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0.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0.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sheetData>
  <mergeCells count="596">
    <mergeCell ref="AF44:AF47"/>
    <mergeCell ref="AF57:AF60"/>
    <mergeCell ref="F40:F41"/>
    <mergeCell ref="R81:S81"/>
    <mergeCell ref="L66:L68"/>
    <mergeCell ref="C81:C82"/>
    <mergeCell ref="AA159:AA160"/>
    <mergeCell ref="AE142:AE145"/>
    <mergeCell ref="AA13:AA16"/>
    <mergeCell ref="AA22:AA23"/>
    <mergeCell ref="AA24:AA29"/>
    <mergeCell ref="AA30:AA34"/>
    <mergeCell ref="AA35:AA36"/>
    <mergeCell ref="AE24:AE29"/>
    <mergeCell ref="AE22:AE23"/>
    <mergeCell ref="AA42:AA43"/>
    <mergeCell ref="AA44:AA47"/>
    <mergeCell ref="AA48:AA51"/>
    <mergeCell ref="AA52:AA56"/>
    <mergeCell ref="AA57:AA60"/>
    <mergeCell ref="AA66:AA68"/>
    <mergeCell ref="AA74:AA77"/>
    <mergeCell ref="AA142:AA145"/>
    <mergeCell ref="T48:T51"/>
    <mergeCell ref="I81:I82"/>
    <mergeCell ref="J72:M72"/>
    <mergeCell ref="N72:O73"/>
    <mergeCell ref="P72:P73"/>
    <mergeCell ref="U74:U77"/>
    <mergeCell ref="Z159:Z160"/>
    <mergeCell ref="N60:O60"/>
    <mergeCell ref="G52:G56"/>
    <mergeCell ref="H52:H56"/>
    <mergeCell ref="I52:I56"/>
    <mergeCell ref="N160:O160"/>
    <mergeCell ref="L159:L160"/>
    <mergeCell ref="L74:L77"/>
    <mergeCell ref="K156:K158"/>
    <mergeCell ref="L156:L158"/>
    <mergeCell ref="M156:M158"/>
    <mergeCell ref="N156:O156"/>
    <mergeCell ref="N157:O157"/>
    <mergeCell ref="M159:M160"/>
    <mergeCell ref="N159:O159"/>
    <mergeCell ref="N154:O155"/>
    <mergeCell ref="Q81:Q82"/>
    <mergeCell ref="N74:O74"/>
    <mergeCell ref="N75:O75"/>
    <mergeCell ref="Y13:Y16"/>
    <mergeCell ref="Y22:Y23"/>
    <mergeCell ref="Y24:Y29"/>
    <mergeCell ref="Y30:Y34"/>
    <mergeCell ref="Y35:Y36"/>
    <mergeCell ref="Y42:Y43"/>
    <mergeCell ref="Y44:Y47"/>
    <mergeCell ref="T57:T60"/>
    <mergeCell ref="U57:U60"/>
    <mergeCell ref="T52:T56"/>
    <mergeCell ref="U48:U51"/>
    <mergeCell ref="U13:U16"/>
    <mergeCell ref="T20:X20"/>
    <mergeCell ref="V13:V16"/>
    <mergeCell ref="W13:W16"/>
    <mergeCell ref="X13:X16"/>
    <mergeCell ref="X24:X29"/>
    <mergeCell ref="W24:W29"/>
    <mergeCell ref="V48:V51"/>
    <mergeCell ref="W48:W51"/>
    <mergeCell ref="X48:X51"/>
    <mergeCell ref="X57:X60"/>
    <mergeCell ref="W52:W56"/>
    <mergeCell ref="X52:X56"/>
    <mergeCell ref="Z13:Z16"/>
    <mergeCell ref="Z22:Z23"/>
    <mergeCell ref="Z24:Z29"/>
    <mergeCell ref="Z30:Z34"/>
    <mergeCell ref="Z42:Z43"/>
    <mergeCell ref="Z44:Z47"/>
    <mergeCell ref="Z48:Z51"/>
    <mergeCell ref="Z52:Z56"/>
    <mergeCell ref="Z57:Z60"/>
    <mergeCell ref="AD142:AD145"/>
    <mergeCell ref="AC142:AC145"/>
    <mergeCell ref="J57:J60"/>
    <mergeCell ref="Z66:Z68"/>
    <mergeCell ref="U52:U56"/>
    <mergeCell ref="N58:O58"/>
    <mergeCell ref="N59:O59"/>
    <mergeCell ref="V52:V56"/>
    <mergeCell ref="N53:O53"/>
    <mergeCell ref="N54:O54"/>
    <mergeCell ref="N55:O55"/>
    <mergeCell ref="N56:O56"/>
    <mergeCell ref="K52:K56"/>
    <mergeCell ref="L52:L56"/>
    <mergeCell ref="M52:M56"/>
    <mergeCell ref="N52:O52"/>
    <mergeCell ref="T81:X81"/>
    <mergeCell ref="J81:M81"/>
    <mergeCell ref="N81:O82"/>
    <mergeCell ref="P81:P82"/>
    <mergeCell ref="Q72:Q73"/>
    <mergeCell ref="J74:J77"/>
    <mergeCell ref="K74:K77"/>
    <mergeCell ref="T140:X140"/>
    <mergeCell ref="I72:I73"/>
    <mergeCell ref="G64:G65"/>
    <mergeCell ref="H64:H65"/>
    <mergeCell ref="I64:I65"/>
    <mergeCell ref="G74:G77"/>
    <mergeCell ref="H74:H77"/>
    <mergeCell ref="I74:I77"/>
    <mergeCell ref="R64:S64"/>
    <mergeCell ref="Q64:Q65"/>
    <mergeCell ref="J64:M64"/>
    <mergeCell ref="N64:O65"/>
    <mergeCell ref="P64:P65"/>
    <mergeCell ref="A66:A68"/>
    <mergeCell ref="B66:B68"/>
    <mergeCell ref="K57:K60"/>
    <mergeCell ref="G48:G51"/>
    <mergeCell ref="H48:H51"/>
    <mergeCell ref="I48:I51"/>
    <mergeCell ref="J48:J51"/>
    <mergeCell ref="K48:K51"/>
    <mergeCell ref="C66:C68"/>
    <mergeCell ref="A57:A60"/>
    <mergeCell ref="B52:B56"/>
    <mergeCell ref="A52:A56"/>
    <mergeCell ref="E57:E60"/>
    <mergeCell ref="F57:F60"/>
    <mergeCell ref="G57:G60"/>
    <mergeCell ref="H57:H60"/>
    <mergeCell ref="I57:I60"/>
    <mergeCell ref="E52:E56"/>
    <mergeCell ref="B57:B60"/>
    <mergeCell ref="C57:C60"/>
    <mergeCell ref="D57:D60"/>
    <mergeCell ref="D48:D51"/>
    <mergeCell ref="B64:B65"/>
    <mergeCell ref="C64:C65"/>
    <mergeCell ref="F72:F73"/>
    <mergeCell ref="D66:D68"/>
    <mergeCell ref="G81:G82"/>
    <mergeCell ref="H81:H82"/>
    <mergeCell ref="C35:C36"/>
    <mergeCell ref="D35:D36"/>
    <mergeCell ref="E35:E36"/>
    <mergeCell ref="F35:F36"/>
    <mergeCell ref="G72:G73"/>
    <mergeCell ref="H72:H73"/>
    <mergeCell ref="E30:E34"/>
    <mergeCell ref="M35:M36"/>
    <mergeCell ref="N35:O35"/>
    <mergeCell ref="E42:E43"/>
    <mergeCell ref="U44:U47"/>
    <mergeCell ref="D52:D56"/>
    <mergeCell ref="C52:C56"/>
    <mergeCell ref="A72:A73"/>
    <mergeCell ref="E44:E47"/>
    <mergeCell ref="F44:F47"/>
    <mergeCell ref="E72:E73"/>
    <mergeCell ref="E64:E65"/>
    <mergeCell ref="F64:F65"/>
    <mergeCell ref="E48:E51"/>
    <mergeCell ref="F48:F51"/>
    <mergeCell ref="F52:F56"/>
    <mergeCell ref="C44:C47"/>
    <mergeCell ref="B72:B73"/>
    <mergeCell ref="C72:C73"/>
    <mergeCell ref="D72:D73"/>
    <mergeCell ref="C48:C51"/>
    <mergeCell ref="B48:B51"/>
    <mergeCell ref="A48:A51"/>
    <mergeCell ref="D64:D65"/>
    <mergeCell ref="G24:G29"/>
    <mergeCell ref="H24:H29"/>
    <mergeCell ref="I24:I29"/>
    <mergeCell ref="J24:J29"/>
    <mergeCell ref="I22:I23"/>
    <mergeCell ref="J22:J23"/>
    <mergeCell ref="D44:D47"/>
    <mergeCell ref="P40:P41"/>
    <mergeCell ref="X30:X34"/>
    <mergeCell ref="N31:O31"/>
    <mergeCell ref="N32:O32"/>
    <mergeCell ref="N33:O33"/>
    <mergeCell ref="N34:O34"/>
    <mergeCell ref="W30:W34"/>
    <mergeCell ref="U30:U34"/>
    <mergeCell ref="T30:T34"/>
    <mergeCell ref="Q40:Q41"/>
    <mergeCell ref="R40:S40"/>
    <mergeCell ref="T40:X40"/>
    <mergeCell ref="N30:O30"/>
    <mergeCell ref="V30:V34"/>
    <mergeCell ref="P30:P34"/>
    <mergeCell ref="X35:X36"/>
    <mergeCell ref="N36:O36"/>
    <mergeCell ref="P20:P21"/>
    <mergeCell ref="Q20:Q21"/>
    <mergeCell ref="R20:S20"/>
    <mergeCell ref="L24:L29"/>
    <mergeCell ref="N26:O26"/>
    <mergeCell ref="N27:O27"/>
    <mergeCell ref="N28:O28"/>
    <mergeCell ref="N29:O29"/>
    <mergeCell ref="U24:U29"/>
    <mergeCell ref="N25:O25"/>
    <mergeCell ref="M24:M29"/>
    <mergeCell ref="N24:O24"/>
    <mergeCell ref="T24:T29"/>
    <mergeCell ref="A44:A47"/>
    <mergeCell ref="B44:B47"/>
    <mergeCell ref="P11:P12"/>
    <mergeCell ref="Q11:Q12"/>
    <mergeCell ref="R11:S11"/>
    <mergeCell ref="T11:X11"/>
    <mergeCell ref="M13:M16"/>
    <mergeCell ref="L13:L16"/>
    <mergeCell ref="K13:K16"/>
    <mergeCell ref="J13:J16"/>
    <mergeCell ref="F11:F12"/>
    <mergeCell ref="G11:G12"/>
    <mergeCell ref="H11:H12"/>
    <mergeCell ref="I11:I12"/>
    <mergeCell ref="J11:M11"/>
    <mergeCell ref="N11:O12"/>
    <mergeCell ref="N42:O42"/>
    <mergeCell ref="N43:O43"/>
    <mergeCell ref="A11:A12"/>
    <mergeCell ref="N13:O13"/>
    <mergeCell ref="M30:M34"/>
    <mergeCell ref="N45:O45"/>
    <mergeCell ref="N46:O46"/>
    <mergeCell ref="N47:O47"/>
    <mergeCell ref="N14:O14"/>
    <mergeCell ref="N15:O15"/>
    <mergeCell ref="N16:O16"/>
    <mergeCell ref="N22:O22"/>
    <mergeCell ref="N23:O23"/>
    <mergeCell ref="N20:O21"/>
    <mergeCell ref="M22:M23"/>
    <mergeCell ref="M42:M43"/>
    <mergeCell ref="J40:M40"/>
    <mergeCell ref="N40:O41"/>
    <mergeCell ref="L35:L36"/>
    <mergeCell ref="K22:K23"/>
    <mergeCell ref="L22:L23"/>
    <mergeCell ref="K42:K43"/>
    <mergeCell ref="L42:L43"/>
    <mergeCell ref="K24:K29"/>
    <mergeCell ref="C11:C12"/>
    <mergeCell ref="A22:A29"/>
    <mergeCell ref="B22:B29"/>
    <mergeCell ref="A30:A34"/>
    <mergeCell ref="H40:H41"/>
    <mergeCell ref="I40:I41"/>
    <mergeCell ref="G44:G47"/>
    <mergeCell ref="G40:G41"/>
    <mergeCell ref="B11:B12"/>
    <mergeCell ref="B30:B34"/>
    <mergeCell ref="C30:C34"/>
    <mergeCell ref="A42:A43"/>
    <mergeCell ref="B42:B43"/>
    <mergeCell ref="A40:A41"/>
    <mergeCell ref="B40:B41"/>
    <mergeCell ref="C40:C41"/>
    <mergeCell ref="D40:D41"/>
    <mergeCell ref="A35:A36"/>
    <mergeCell ref="B35:B36"/>
    <mergeCell ref="A20:A21"/>
    <mergeCell ref="B20:B21"/>
    <mergeCell ref="C20:C21"/>
    <mergeCell ref="C42:C43"/>
    <mergeCell ref="D42:D43"/>
    <mergeCell ref="C22:C23"/>
    <mergeCell ref="D22:D23"/>
    <mergeCell ref="E22:E23"/>
    <mergeCell ref="F22:F23"/>
    <mergeCell ref="G22:G23"/>
    <mergeCell ref="A64:A65"/>
    <mergeCell ref="T154:X154"/>
    <mergeCell ref="A156:A160"/>
    <mergeCell ref="B156:B160"/>
    <mergeCell ref="C156:C160"/>
    <mergeCell ref="D156:D160"/>
    <mergeCell ref="E156:E158"/>
    <mergeCell ref="F156:F158"/>
    <mergeCell ref="G156:G158"/>
    <mergeCell ref="H156:H158"/>
    <mergeCell ref="H154:H155"/>
    <mergeCell ref="I154:I155"/>
    <mergeCell ref="J154:M154"/>
    <mergeCell ref="I159:I160"/>
    <mergeCell ref="J159:J160"/>
    <mergeCell ref="K159:K160"/>
    <mergeCell ref="I156:I158"/>
    <mergeCell ref="J156:J158"/>
    <mergeCell ref="E159:E160"/>
    <mergeCell ref="F159:F160"/>
    <mergeCell ref="H159:H160"/>
    <mergeCell ref="A81:A82"/>
    <mergeCell ref="B81:B82"/>
    <mergeCell ref="D81:D82"/>
    <mergeCell ref="E81:E82"/>
    <mergeCell ref="F81:F82"/>
    <mergeCell ref="A90:A91"/>
    <mergeCell ref="B90:B91"/>
    <mergeCell ref="C90:C91"/>
    <mergeCell ref="D90:D91"/>
    <mergeCell ref="E90:E91"/>
    <mergeCell ref="F90:F91"/>
    <mergeCell ref="G90:G91"/>
    <mergeCell ref="H90:H91"/>
    <mergeCell ref="A92:A95"/>
    <mergeCell ref="B92:B95"/>
    <mergeCell ref="A142:A150"/>
    <mergeCell ref="B142:B150"/>
    <mergeCell ref="A154:A155"/>
    <mergeCell ref="B154:B155"/>
    <mergeCell ref="C154:C155"/>
    <mergeCell ref="D154:D155"/>
    <mergeCell ref="E154:E155"/>
    <mergeCell ref="F154:F155"/>
    <mergeCell ref="G154:G155"/>
    <mergeCell ref="A74:A77"/>
    <mergeCell ref="B74:B77"/>
    <mergeCell ref="C74:C77"/>
    <mergeCell ref="D74:D77"/>
    <mergeCell ref="E74:E77"/>
    <mergeCell ref="F74:F77"/>
    <mergeCell ref="A13:A16"/>
    <mergeCell ref="B13:B16"/>
    <mergeCell ref="C13:C16"/>
    <mergeCell ref="D13:D16"/>
    <mergeCell ref="E13:E16"/>
    <mergeCell ref="F13:F16"/>
    <mergeCell ref="C24:C29"/>
    <mergeCell ref="D24:D29"/>
    <mergeCell ref="E24:E29"/>
    <mergeCell ref="F24:F29"/>
    <mergeCell ref="D20:D21"/>
    <mergeCell ref="E20:E21"/>
    <mergeCell ref="F20:F21"/>
    <mergeCell ref="C142:C145"/>
    <mergeCell ref="D142:D145"/>
    <mergeCell ref="E142:E145"/>
    <mergeCell ref="F142:F145"/>
    <mergeCell ref="G142:G145"/>
    <mergeCell ref="I146:I149"/>
    <mergeCell ref="C146:C149"/>
    <mergeCell ref="D146:D149"/>
    <mergeCell ref="E146:E149"/>
    <mergeCell ref="F146:F149"/>
    <mergeCell ref="G146:G149"/>
    <mergeCell ref="H146:H149"/>
    <mergeCell ref="H142:H145"/>
    <mergeCell ref="I96:I101"/>
    <mergeCell ref="J96:J101"/>
    <mergeCell ref="A102:A104"/>
    <mergeCell ref="B102:B104"/>
    <mergeCell ref="C102:C104"/>
    <mergeCell ref="D102:D104"/>
    <mergeCell ref="E102:E104"/>
    <mergeCell ref="F102:F104"/>
    <mergeCell ref="A140:A141"/>
    <mergeCell ref="B140:B141"/>
    <mergeCell ref="C140:C141"/>
    <mergeCell ref="D140:D141"/>
    <mergeCell ref="E140:E141"/>
    <mergeCell ref="F140:F141"/>
    <mergeCell ref="G102:G104"/>
    <mergeCell ref="H102:H104"/>
    <mergeCell ref="A96:A101"/>
    <mergeCell ref="B96:B101"/>
    <mergeCell ref="C96:C101"/>
    <mergeCell ref="D96:D101"/>
    <mergeCell ref="C92:C95"/>
    <mergeCell ref="D92:D95"/>
    <mergeCell ref="E92:E95"/>
    <mergeCell ref="E96:E101"/>
    <mergeCell ref="F96:F101"/>
    <mergeCell ref="G96:G101"/>
    <mergeCell ref="H96:H101"/>
    <mergeCell ref="F92:F95"/>
    <mergeCell ref="G92:G95"/>
    <mergeCell ref="H92:H95"/>
    <mergeCell ref="B4:E4"/>
    <mergeCell ref="U4:V4"/>
    <mergeCell ref="W4:X4"/>
    <mergeCell ref="V24:V29"/>
    <mergeCell ref="D11:D12"/>
    <mergeCell ref="L44:L47"/>
    <mergeCell ref="M44:M47"/>
    <mergeCell ref="N44:O44"/>
    <mergeCell ref="D30:D34"/>
    <mergeCell ref="G42:G43"/>
    <mergeCell ref="H42:H43"/>
    <mergeCell ref="I42:I43"/>
    <mergeCell ref="J42:J43"/>
    <mergeCell ref="K30:K34"/>
    <mergeCell ref="F30:F34"/>
    <mergeCell ref="G30:G34"/>
    <mergeCell ref="H30:H34"/>
    <mergeCell ref="H35:H36"/>
    <mergeCell ref="J35:J36"/>
    <mergeCell ref="K35:K36"/>
    <mergeCell ref="H44:H47"/>
    <mergeCell ref="I44:I47"/>
    <mergeCell ref="J44:J47"/>
    <mergeCell ref="E40:E41"/>
    <mergeCell ref="F2:U2"/>
    <mergeCell ref="E66:E68"/>
    <mergeCell ref="F66:F68"/>
    <mergeCell ref="I13:I16"/>
    <mergeCell ref="H13:H16"/>
    <mergeCell ref="G13:G16"/>
    <mergeCell ref="G20:G21"/>
    <mergeCell ref="H20:H21"/>
    <mergeCell ref="I20:I21"/>
    <mergeCell ref="J20:M20"/>
    <mergeCell ref="G66:G68"/>
    <mergeCell ref="H66:H68"/>
    <mergeCell ref="I66:I68"/>
    <mergeCell ref="J66:J68"/>
    <mergeCell ref="K66:K68"/>
    <mergeCell ref="F42:F43"/>
    <mergeCell ref="H22:H23"/>
    <mergeCell ref="T13:T16"/>
    <mergeCell ref="E11:E12"/>
    <mergeCell ref="I30:I34"/>
    <mergeCell ref="J30:J34"/>
    <mergeCell ref="L30:L34"/>
    <mergeCell ref="G35:G36"/>
    <mergeCell ref="I35:I36"/>
    <mergeCell ref="G3:K3"/>
    <mergeCell ref="M3:N3"/>
    <mergeCell ref="O3:S3"/>
    <mergeCell ref="U3:V3"/>
    <mergeCell ref="I142:I145"/>
    <mergeCell ref="J142:J145"/>
    <mergeCell ref="K142:K145"/>
    <mergeCell ref="L142:L145"/>
    <mergeCell ref="M142:M145"/>
    <mergeCell ref="R140:S140"/>
    <mergeCell ref="I140:I141"/>
    <mergeCell ref="J140:M140"/>
    <mergeCell ref="N140:O141"/>
    <mergeCell ref="P140:P141"/>
    <mergeCell ref="N86:O86"/>
    <mergeCell ref="N142:O142"/>
    <mergeCell ref="G140:G141"/>
    <mergeCell ref="H140:H141"/>
    <mergeCell ref="N83:O83"/>
    <mergeCell ref="N84:O84"/>
    <mergeCell ref="N85:O85"/>
    <mergeCell ref="K44:K47"/>
    <mergeCell ref="T90:X90"/>
    <mergeCell ref="I90:I91"/>
    <mergeCell ref="I92:I95"/>
    <mergeCell ref="T64:X64"/>
    <mergeCell ref="Y74:Y77"/>
    <mergeCell ref="M146:M149"/>
    <mergeCell ref="N143:O143"/>
    <mergeCell ref="N144:O144"/>
    <mergeCell ref="N145:O145"/>
    <mergeCell ref="K102:K104"/>
    <mergeCell ref="L102:L104"/>
    <mergeCell ref="Q140:Q141"/>
    <mergeCell ref="Y92:Y95"/>
    <mergeCell ref="Y142:Y145"/>
    <mergeCell ref="M96:M101"/>
    <mergeCell ref="N96:O96"/>
    <mergeCell ref="X96:X101"/>
    <mergeCell ref="N97:O97"/>
    <mergeCell ref="N98:O98"/>
    <mergeCell ref="N99:O99"/>
    <mergeCell ref="N100:O100"/>
    <mergeCell ref="N101:O101"/>
    <mergeCell ref="K96:K101"/>
    <mergeCell ref="L96:L101"/>
    <mergeCell ref="I102:I104"/>
    <mergeCell ref="J102:J104"/>
    <mergeCell ref="T44:T47"/>
    <mergeCell ref="N48:O48"/>
    <mergeCell ref="J52:J56"/>
    <mergeCell ref="L57:L60"/>
    <mergeCell ref="M57:M60"/>
    <mergeCell ref="N57:O57"/>
    <mergeCell ref="N49:O49"/>
    <mergeCell ref="N50:O50"/>
    <mergeCell ref="N51:O51"/>
    <mergeCell ref="M48:M51"/>
    <mergeCell ref="AC57:AC60"/>
    <mergeCell ref="Z74:Z77"/>
    <mergeCell ref="N94:O94"/>
    <mergeCell ref="N95:O95"/>
    <mergeCell ref="Z142:Z145"/>
    <mergeCell ref="N158:O158"/>
    <mergeCell ref="M74:M77"/>
    <mergeCell ref="R154:S154"/>
    <mergeCell ref="N92:O92"/>
    <mergeCell ref="N93:O93"/>
    <mergeCell ref="N77:O77"/>
    <mergeCell ref="M66:M68"/>
    <mergeCell ref="N66:O66"/>
    <mergeCell ref="N67:O67"/>
    <mergeCell ref="N68:O68"/>
    <mergeCell ref="N150:O150"/>
    <mergeCell ref="N146:O146"/>
    <mergeCell ref="N147:O147"/>
    <mergeCell ref="N148:O148"/>
    <mergeCell ref="N149:O149"/>
    <mergeCell ref="Y146:Y149"/>
    <mergeCell ref="Z146:Z149"/>
    <mergeCell ref="P154:P155"/>
    <mergeCell ref="Q154:Q155"/>
    <mergeCell ref="Y48:Y51"/>
    <mergeCell ref="Y52:Y56"/>
    <mergeCell ref="Y57:Y60"/>
    <mergeCell ref="Q90:Q91"/>
    <mergeCell ref="R90:S90"/>
    <mergeCell ref="J92:J95"/>
    <mergeCell ref="K92:K95"/>
    <mergeCell ref="L92:L95"/>
    <mergeCell ref="M92:M95"/>
    <mergeCell ref="L48:L51"/>
    <mergeCell ref="N76:O76"/>
    <mergeCell ref="Y66:Y68"/>
    <mergeCell ref="V57:V60"/>
    <mergeCell ref="W57:W60"/>
    <mergeCell ref="R72:S72"/>
    <mergeCell ref="T72:X72"/>
    <mergeCell ref="V74:V77"/>
    <mergeCell ref="Y156:Y158"/>
    <mergeCell ref="AC159:AC160"/>
    <mergeCell ref="M102:M104"/>
    <mergeCell ref="N102:O102"/>
    <mergeCell ref="X102:X104"/>
    <mergeCell ref="N103:O103"/>
    <mergeCell ref="N104:O104"/>
    <mergeCell ref="J146:J149"/>
    <mergeCell ref="K146:K149"/>
    <mergeCell ref="L146:L149"/>
    <mergeCell ref="AB156:AB157"/>
    <mergeCell ref="Z156:Z158"/>
    <mergeCell ref="AA156:AA157"/>
    <mergeCell ref="B7:AF7"/>
    <mergeCell ref="AB74:AB77"/>
    <mergeCell ref="AB30:AB34"/>
    <mergeCell ref="AB35:AB36"/>
    <mergeCell ref="AB42:AB43"/>
    <mergeCell ref="AB44:AB47"/>
    <mergeCell ref="AB48:AB51"/>
    <mergeCell ref="AB52:AB56"/>
    <mergeCell ref="AB57:AB60"/>
    <mergeCell ref="AB66:AB68"/>
    <mergeCell ref="Y20:AF20"/>
    <mergeCell ref="Y40:AF40"/>
    <mergeCell ref="Y64:AF64"/>
    <mergeCell ref="Y72:AF72"/>
    <mergeCell ref="Y11:AF11"/>
    <mergeCell ref="AF24:AF29"/>
    <mergeCell ref="B9:AF9"/>
    <mergeCell ref="B18:AF18"/>
    <mergeCell ref="B38:AF38"/>
    <mergeCell ref="B62:AF62"/>
    <mergeCell ref="B70:AF70"/>
    <mergeCell ref="Z35:Z36"/>
    <mergeCell ref="V44:V47"/>
    <mergeCell ref="W44:W47"/>
    <mergeCell ref="AB13:AB16"/>
    <mergeCell ref="AB22:AB23"/>
    <mergeCell ref="AB24:AB29"/>
    <mergeCell ref="AF42:AF43"/>
    <mergeCell ref="AA92:AA95"/>
    <mergeCell ref="AB92:AB95"/>
    <mergeCell ref="AA146:AA149"/>
    <mergeCell ref="AB146:AB149"/>
    <mergeCell ref="AB159:AB160"/>
    <mergeCell ref="B152:AF152"/>
    <mergeCell ref="Y81:AF81"/>
    <mergeCell ref="Y90:AF90"/>
    <mergeCell ref="Y140:AF140"/>
    <mergeCell ref="Y154:AF154"/>
    <mergeCell ref="AB142:AB145"/>
    <mergeCell ref="AF142:AF145"/>
    <mergeCell ref="B79:AF79"/>
    <mergeCell ref="B88:AF88"/>
    <mergeCell ref="B138:AF138"/>
    <mergeCell ref="X44:X47"/>
    <mergeCell ref="Z92:Z95"/>
    <mergeCell ref="J90:M90"/>
    <mergeCell ref="N90:O91"/>
    <mergeCell ref="P90:P91"/>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F1010"/>
  <sheetViews>
    <sheetView topLeftCell="A100" zoomScale="80" zoomScaleNormal="80" workbookViewId="0">
      <selection activeCell="AB102" sqref="AB102:AF105"/>
    </sheetView>
  </sheetViews>
  <sheetFormatPr baseColWidth="10" defaultColWidth="17.28515625" defaultRowHeight="15" customHeight="1" x14ac:dyDescent="0.2"/>
  <cols>
    <col min="1" max="1" width="22.7109375" style="307" customWidth="1"/>
    <col min="2" max="2" width="14.42578125" style="307" customWidth="1"/>
    <col min="3" max="3" width="14.85546875" style="307" customWidth="1"/>
    <col min="4" max="4" width="13.5703125" style="307" customWidth="1"/>
    <col min="5" max="5" width="21.85546875" style="307" customWidth="1"/>
    <col min="6" max="6" width="24.28515625" style="307" customWidth="1"/>
    <col min="7" max="7" width="16.140625" style="307" customWidth="1"/>
    <col min="8" max="8" width="12.42578125" style="307" customWidth="1"/>
    <col min="9" max="9" width="16.5703125" style="307" customWidth="1"/>
    <col min="10" max="10" width="9" style="307" hidden="1" customWidth="1"/>
    <col min="11" max="11" width="10.28515625" style="307" hidden="1" customWidth="1"/>
    <col min="12" max="12" width="11" style="307" customWidth="1"/>
    <col min="13" max="13" width="9.28515625" style="307" hidden="1" customWidth="1"/>
    <col min="14" max="15" width="15.42578125" style="307" customWidth="1"/>
    <col min="16" max="16" width="15.42578125" style="307" hidden="1" customWidth="1"/>
    <col min="17" max="17" width="19" style="307" hidden="1" customWidth="1"/>
    <col min="18" max="19" width="11.28515625" style="307" customWidth="1"/>
    <col min="20" max="20" width="20.7109375" style="307" hidden="1" customWidth="1"/>
    <col min="21" max="21" width="19.7109375" style="307" hidden="1" customWidth="1"/>
    <col min="22" max="22" width="14.7109375" style="307" hidden="1" customWidth="1"/>
    <col min="23" max="23" width="16.7109375" style="307" hidden="1" customWidth="1"/>
    <col min="24" max="24" width="20.28515625" style="307" hidden="1" customWidth="1"/>
    <col min="25" max="26" width="10.85546875" style="307" hidden="1" customWidth="1"/>
    <col min="27" max="28" width="11.7109375" style="307" customWidth="1"/>
    <col min="29" max="29" width="11.7109375" style="307" hidden="1" customWidth="1"/>
    <col min="30" max="30" width="11.7109375" style="306" hidden="1" customWidth="1"/>
    <col min="31" max="31" width="11.7109375" style="307" hidden="1" customWidth="1"/>
    <col min="32" max="32" width="42" style="307" customWidth="1"/>
    <col min="33" max="16384" width="17.28515625" style="307"/>
  </cols>
  <sheetData>
    <row r="1" spans="1:32" s="302" customFormat="1" ht="36.75" customHeight="1" x14ac:dyDescent="0.2">
      <c r="A1" s="300"/>
      <c r="B1" s="300"/>
      <c r="C1" s="300"/>
      <c r="D1" s="300"/>
      <c r="E1" s="300"/>
      <c r="F1" s="300"/>
      <c r="G1" s="300"/>
      <c r="H1" s="300"/>
      <c r="I1" s="300"/>
      <c r="J1" s="300"/>
      <c r="K1" s="300"/>
      <c r="L1" s="300"/>
      <c r="M1" s="300"/>
      <c r="N1" s="300"/>
      <c r="O1" s="300"/>
      <c r="P1" s="300"/>
      <c r="Q1" s="300"/>
      <c r="R1" s="300"/>
      <c r="S1" s="300"/>
      <c r="T1" s="300"/>
      <c r="U1" s="300"/>
      <c r="V1" s="300"/>
      <c r="W1" s="300"/>
      <c r="X1" s="300"/>
      <c r="Y1" s="301"/>
      <c r="Z1" s="301"/>
      <c r="AD1" s="303"/>
    </row>
    <row r="2" spans="1:32" ht="28.5" customHeight="1" x14ac:dyDescent="0.2">
      <c r="A2" s="304"/>
      <c r="B2" s="304"/>
      <c r="C2" s="305" t="s">
        <v>635</v>
      </c>
      <c r="D2" s="305"/>
      <c r="E2" s="305"/>
      <c r="F2" s="967" t="s">
        <v>31</v>
      </c>
      <c r="G2" s="967"/>
      <c r="H2" s="967"/>
      <c r="I2" s="967"/>
      <c r="J2" s="967"/>
      <c r="K2" s="967"/>
      <c r="L2" s="967"/>
      <c r="M2" s="967"/>
      <c r="N2" s="967"/>
      <c r="O2" s="967"/>
      <c r="P2" s="967"/>
      <c r="Q2" s="967"/>
      <c r="R2" s="967"/>
      <c r="S2" s="967"/>
      <c r="T2" s="967"/>
      <c r="U2" s="967"/>
      <c r="V2" s="305"/>
      <c r="W2" s="305"/>
      <c r="X2" s="305"/>
      <c r="Y2" s="305"/>
      <c r="Z2" s="305"/>
      <c r="AA2" s="305"/>
      <c r="AB2" s="305"/>
      <c r="AC2" s="305"/>
    </row>
    <row r="3" spans="1:32" ht="37.5" customHeight="1" x14ac:dyDescent="0.2">
      <c r="A3" s="308"/>
      <c r="B3" s="309"/>
      <c r="C3" s="309"/>
      <c r="D3" s="309"/>
      <c r="E3" s="309"/>
      <c r="F3" s="309"/>
      <c r="G3" s="947"/>
      <c r="H3" s="948"/>
      <c r="I3" s="948"/>
      <c r="J3" s="948"/>
      <c r="K3" s="948"/>
      <c r="L3" s="309"/>
      <c r="M3" s="949"/>
      <c r="N3" s="948"/>
      <c r="O3" s="947"/>
      <c r="P3" s="948"/>
      <c r="Q3" s="948"/>
      <c r="R3" s="948"/>
      <c r="S3" s="948"/>
      <c r="T3" s="310"/>
      <c r="U3" s="959" t="s">
        <v>637</v>
      </c>
      <c r="V3" s="959"/>
      <c r="W3" s="311" t="s">
        <v>29</v>
      </c>
      <c r="X3" s="312"/>
      <c r="Z3" s="302"/>
      <c r="AA3" s="302"/>
      <c r="AB3" s="302"/>
      <c r="AC3" s="302"/>
    </row>
    <row r="4" spans="1:32" ht="30" customHeight="1" x14ac:dyDescent="0.2">
      <c r="A4" s="313" t="s">
        <v>0</v>
      </c>
      <c r="B4" s="960"/>
      <c r="C4" s="961"/>
      <c r="D4" s="961"/>
      <c r="E4" s="962"/>
      <c r="F4" s="310"/>
      <c r="G4" s="310"/>
      <c r="H4" s="301"/>
      <c r="I4" s="301"/>
      <c r="J4" s="301"/>
      <c r="K4" s="301"/>
      <c r="L4" s="310"/>
      <c r="N4" s="302"/>
      <c r="O4" s="314"/>
      <c r="P4" s="315"/>
      <c r="Q4" s="315"/>
      <c r="R4" s="315"/>
      <c r="S4" s="315"/>
      <c r="T4" s="315"/>
      <c r="U4" s="963" t="s">
        <v>1</v>
      </c>
      <c r="V4" s="964"/>
      <c r="W4" s="965"/>
      <c r="X4" s="966"/>
      <c r="Y4" s="316" t="s">
        <v>2</v>
      </c>
      <c r="Z4" s="317" t="s">
        <v>30</v>
      </c>
      <c r="AA4" s="318"/>
      <c r="AB4" s="318"/>
      <c r="AC4" s="302"/>
    </row>
    <row r="5" spans="1:32" ht="15.75" customHeight="1" x14ac:dyDescent="0.2">
      <c r="A5" s="319"/>
      <c r="B5" s="320"/>
      <c r="C5" s="320"/>
      <c r="D5" s="320"/>
      <c r="E5" s="310"/>
      <c r="F5" s="310"/>
      <c r="G5" s="310"/>
      <c r="H5" s="301"/>
      <c r="I5" s="301"/>
      <c r="J5" s="301"/>
      <c r="K5" s="301"/>
      <c r="L5" s="310"/>
      <c r="M5" s="321"/>
      <c r="N5" s="322"/>
      <c r="O5" s="323"/>
      <c r="P5" s="324"/>
      <c r="Q5" s="324"/>
      <c r="R5" s="324"/>
      <c r="S5" s="324"/>
      <c r="T5" s="324"/>
      <c r="U5" s="310"/>
      <c r="V5" s="321"/>
      <c r="W5" s="322"/>
      <c r="X5" s="325"/>
      <c r="Y5" s="326"/>
      <c r="Z5" s="326"/>
      <c r="AB5" s="327"/>
    </row>
    <row r="6" spans="1:32" s="327" customFormat="1" ht="30" customHeight="1" thickBot="1" x14ac:dyDescent="0.25">
      <c r="A6" s="328"/>
      <c r="B6" s="329"/>
      <c r="C6" s="329"/>
      <c r="D6" s="329"/>
      <c r="E6" s="330"/>
      <c r="F6" s="330"/>
      <c r="G6" s="330"/>
      <c r="H6" s="301"/>
      <c r="I6" s="301"/>
      <c r="J6" s="301"/>
      <c r="K6" s="301"/>
      <c r="L6" s="330"/>
      <c r="M6" s="331"/>
      <c r="N6" s="332"/>
      <c r="O6" s="333"/>
      <c r="P6" s="301"/>
      <c r="Q6" s="301"/>
      <c r="R6" s="301"/>
      <c r="S6" s="301"/>
      <c r="T6" s="301"/>
      <c r="U6" s="330"/>
      <c r="V6" s="331"/>
      <c r="W6" s="332"/>
      <c r="X6" s="325"/>
      <c r="Y6" s="326"/>
      <c r="Z6" s="326"/>
      <c r="AA6" s="326"/>
      <c r="AD6" s="306"/>
    </row>
    <row r="7" spans="1:32" ht="45" customHeight="1" thickBot="1" x14ac:dyDescent="0.25">
      <c r="A7" s="334" t="s">
        <v>38</v>
      </c>
      <c r="B7" s="968" t="s">
        <v>39</v>
      </c>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row>
    <row r="8" spans="1:32" s="306" customFormat="1" ht="11.25" customHeight="1" x14ac:dyDescent="0.2">
      <c r="A8" s="335"/>
      <c r="B8" s="336"/>
      <c r="C8" s="336"/>
      <c r="D8" s="336"/>
      <c r="E8" s="336"/>
      <c r="F8" s="336"/>
      <c r="G8" s="336"/>
      <c r="H8" s="336"/>
      <c r="I8" s="336"/>
      <c r="J8" s="336"/>
      <c r="K8" s="336"/>
      <c r="L8" s="336"/>
      <c r="M8" s="336"/>
      <c r="N8" s="336"/>
      <c r="O8" s="336"/>
      <c r="P8" s="336"/>
      <c r="Q8" s="336"/>
      <c r="R8" s="336"/>
      <c r="S8" s="336"/>
      <c r="T8" s="336"/>
      <c r="U8" s="336"/>
      <c r="V8" s="336"/>
      <c r="W8" s="336"/>
      <c r="X8" s="336"/>
      <c r="Y8" s="337"/>
      <c r="Z8" s="337"/>
      <c r="AA8" s="337"/>
    </row>
    <row r="9" spans="1:32" s="306" customFormat="1" ht="30" hidden="1" customHeight="1" x14ac:dyDescent="0.2">
      <c r="A9" s="950"/>
      <c r="B9" s="338"/>
      <c r="C9" s="950"/>
      <c r="D9" s="950"/>
      <c r="E9" s="950"/>
      <c r="F9" s="970"/>
      <c r="G9" s="950"/>
      <c r="H9" s="971"/>
      <c r="I9" s="950"/>
      <c r="J9" s="953"/>
      <c r="K9" s="953"/>
      <c r="L9" s="953"/>
      <c r="M9" s="953"/>
      <c r="N9" s="984"/>
      <c r="O9" s="985"/>
      <c r="P9" s="339"/>
      <c r="Q9" s="340"/>
      <c r="R9" s="341"/>
      <c r="S9" s="341"/>
      <c r="T9" s="342"/>
      <c r="U9" s="342"/>
      <c r="V9" s="342"/>
      <c r="W9" s="342"/>
      <c r="X9" s="950"/>
      <c r="Y9" s="343"/>
      <c r="Z9" s="343"/>
      <c r="AA9" s="343"/>
    </row>
    <row r="10" spans="1:32" s="306" customFormat="1" ht="40.5" hidden="1" customHeight="1" x14ac:dyDescent="0.2">
      <c r="A10" s="951"/>
      <c r="B10" s="338"/>
      <c r="C10" s="951"/>
      <c r="D10" s="951"/>
      <c r="E10" s="951"/>
      <c r="F10" s="951"/>
      <c r="G10" s="951"/>
      <c r="H10" s="951"/>
      <c r="I10" s="951"/>
      <c r="J10" s="954"/>
      <c r="K10" s="954"/>
      <c r="L10" s="954"/>
      <c r="M10" s="954"/>
      <c r="N10" s="986"/>
      <c r="O10" s="987"/>
      <c r="P10" s="344"/>
      <c r="Q10" s="345"/>
      <c r="R10" s="346"/>
      <c r="S10" s="346"/>
      <c r="T10" s="347"/>
      <c r="U10" s="347"/>
      <c r="V10" s="347"/>
      <c r="W10" s="347"/>
      <c r="X10" s="951"/>
      <c r="Y10" s="343"/>
      <c r="Z10" s="343"/>
      <c r="AA10" s="343"/>
    </row>
    <row r="11" spans="1:32" s="306" customFormat="1" ht="30" hidden="1" customHeight="1" x14ac:dyDescent="0.2">
      <c r="A11" s="951"/>
      <c r="B11" s="338"/>
      <c r="C11" s="951"/>
      <c r="D11" s="951"/>
      <c r="E11" s="951"/>
      <c r="F11" s="951"/>
      <c r="G11" s="951"/>
      <c r="H11" s="951"/>
      <c r="I11" s="951"/>
      <c r="J11" s="954"/>
      <c r="K11" s="954"/>
      <c r="L11" s="954"/>
      <c r="M11" s="954"/>
      <c r="N11" s="986"/>
      <c r="O11" s="987"/>
      <c r="P11" s="344"/>
      <c r="Q11" s="345"/>
      <c r="R11" s="346"/>
      <c r="S11" s="346"/>
      <c r="T11" s="347"/>
      <c r="U11" s="347"/>
      <c r="V11" s="347"/>
      <c r="W11" s="347"/>
      <c r="X11" s="951"/>
      <c r="Y11" s="343"/>
      <c r="Z11" s="343"/>
      <c r="AA11" s="343"/>
    </row>
    <row r="12" spans="1:32" s="306" customFormat="1" ht="30" hidden="1" customHeight="1" x14ac:dyDescent="0.2">
      <c r="A12" s="951"/>
      <c r="B12" s="338"/>
      <c r="C12" s="951"/>
      <c r="D12" s="951"/>
      <c r="E12" s="951"/>
      <c r="F12" s="951"/>
      <c r="G12" s="951"/>
      <c r="H12" s="951"/>
      <c r="I12" s="951"/>
      <c r="J12" s="954"/>
      <c r="K12" s="954"/>
      <c r="L12" s="954"/>
      <c r="M12" s="954"/>
      <c r="N12" s="988"/>
      <c r="O12" s="989"/>
      <c r="P12" s="348"/>
      <c r="Q12" s="349"/>
      <c r="R12" s="346"/>
      <c r="S12" s="346"/>
      <c r="T12" s="347"/>
      <c r="U12" s="347"/>
      <c r="V12" s="347"/>
      <c r="W12" s="347"/>
      <c r="X12" s="951"/>
      <c r="Y12" s="343"/>
      <c r="Z12" s="343"/>
      <c r="AA12" s="343"/>
    </row>
    <row r="13" spans="1:32" s="306" customFormat="1" ht="30" hidden="1" customHeight="1" x14ac:dyDescent="0.2">
      <c r="A13" s="951"/>
      <c r="B13" s="338"/>
      <c r="C13" s="951"/>
      <c r="D13" s="951"/>
      <c r="E13" s="951"/>
      <c r="F13" s="951"/>
      <c r="G13" s="951"/>
      <c r="H13" s="951"/>
      <c r="I13" s="951"/>
      <c r="J13" s="954"/>
      <c r="K13" s="954"/>
      <c r="L13" s="954"/>
      <c r="M13" s="954"/>
      <c r="N13" s="986"/>
      <c r="O13" s="987"/>
      <c r="P13" s="344"/>
      <c r="Q13" s="345"/>
      <c r="R13" s="346"/>
      <c r="S13" s="346"/>
      <c r="T13" s="347"/>
      <c r="U13" s="347"/>
      <c r="V13" s="347"/>
      <c r="W13" s="347"/>
      <c r="X13" s="951"/>
      <c r="Y13" s="343"/>
      <c r="Z13" s="343"/>
      <c r="AA13" s="343"/>
    </row>
    <row r="14" spans="1:32" s="306" customFormat="1" ht="30" hidden="1" customHeight="1" x14ac:dyDescent="0.2">
      <c r="A14" s="952"/>
      <c r="B14" s="338"/>
      <c r="C14" s="952"/>
      <c r="D14" s="952"/>
      <c r="E14" s="952"/>
      <c r="F14" s="952"/>
      <c r="G14" s="952"/>
      <c r="H14" s="952"/>
      <c r="I14" s="952"/>
      <c r="J14" s="955"/>
      <c r="K14" s="955"/>
      <c r="L14" s="955"/>
      <c r="M14" s="955"/>
      <c r="N14" s="986"/>
      <c r="O14" s="987"/>
      <c r="P14" s="344"/>
      <c r="Q14" s="345"/>
      <c r="R14" s="346"/>
      <c r="S14" s="346"/>
      <c r="T14" s="347"/>
      <c r="U14" s="347"/>
      <c r="V14" s="347"/>
      <c r="W14" s="347"/>
      <c r="X14" s="952"/>
      <c r="Y14" s="343"/>
      <c r="Z14" s="343"/>
      <c r="AA14" s="343"/>
    </row>
    <row r="15" spans="1:32" s="306" customFormat="1" ht="44.25" hidden="1" customHeight="1" x14ac:dyDescent="0.2">
      <c r="A15" s="957"/>
      <c r="B15" s="338"/>
      <c r="C15" s="957"/>
      <c r="D15" s="957"/>
      <c r="E15" s="957"/>
      <c r="F15" s="974"/>
      <c r="G15" s="957"/>
      <c r="H15" s="973"/>
      <c r="I15" s="957"/>
      <c r="J15" s="956"/>
      <c r="K15" s="956"/>
      <c r="L15" s="956"/>
      <c r="M15" s="956"/>
      <c r="N15" s="986"/>
      <c r="O15" s="987"/>
      <c r="P15" s="344"/>
      <c r="Q15" s="345"/>
      <c r="R15" s="346"/>
      <c r="S15" s="346"/>
      <c r="T15" s="347"/>
      <c r="U15" s="350"/>
      <c r="V15" s="347"/>
      <c r="W15" s="347"/>
      <c r="X15" s="950"/>
      <c r="Y15" s="343"/>
      <c r="Z15" s="343"/>
      <c r="AA15" s="343"/>
    </row>
    <row r="16" spans="1:32" s="306" customFormat="1" ht="30" hidden="1" customHeight="1" x14ac:dyDescent="0.2">
      <c r="A16" s="951"/>
      <c r="B16" s="338"/>
      <c r="C16" s="951"/>
      <c r="D16" s="951"/>
      <c r="E16" s="951"/>
      <c r="F16" s="951"/>
      <c r="G16" s="951"/>
      <c r="H16" s="951"/>
      <c r="I16" s="951"/>
      <c r="J16" s="954"/>
      <c r="K16" s="954"/>
      <c r="L16" s="954"/>
      <c r="M16" s="954"/>
      <c r="N16" s="986"/>
      <c r="O16" s="987"/>
      <c r="P16" s="344"/>
      <c r="Q16" s="345"/>
      <c r="R16" s="346"/>
      <c r="S16" s="346"/>
      <c r="T16" s="347"/>
      <c r="U16" s="347"/>
      <c r="V16" s="347"/>
      <c r="W16" s="347"/>
      <c r="X16" s="951"/>
      <c r="Y16" s="343"/>
      <c r="Z16" s="343"/>
      <c r="AA16" s="343"/>
    </row>
    <row r="17" spans="1:27" s="306" customFormat="1" ht="30" hidden="1" customHeight="1" x14ac:dyDescent="0.2">
      <c r="A17" s="952"/>
      <c r="B17" s="338"/>
      <c r="C17" s="952"/>
      <c r="D17" s="952"/>
      <c r="E17" s="952"/>
      <c r="F17" s="952"/>
      <c r="G17" s="952"/>
      <c r="H17" s="952"/>
      <c r="I17" s="952"/>
      <c r="J17" s="955"/>
      <c r="K17" s="955"/>
      <c r="L17" s="955"/>
      <c r="M17" s="955"/>
      <c r="N17" s="986"/>
      <c r="O17" s="987"/>
      <c r="P17" s="344"/>
      <c r="Q17" s="345"/>
      <c r="R17" s="346"/>
      <c r="S17" s="346"/>
      <c r="T17" s="347"/>
      <c r="U17" s="347"/>
      <c r="V17" s="347"/>
      <c r="W17" s="347"/>
      <c r="X17" s="952"/>
      <c r="Y17" s="351"/>
      <c r="Z17" s="351"/>
      <c r="AA17" s="352"/>
    </row>
    <row r="18" spans="1:27" ht="10.5" hidden="1" customHeight="1" x14ac:dyDescent="0.2">
      <c r="A18" s="353"/>
      <c r="B18" s="338"/>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row>
    <row r="19" spans="1:27" ht="10.5" hidden="1" customHeight="1" x14ac:dyDescent="0.2">
      <c r="A19" s="353"/>
      <c r="B19" s="338"/>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row>
    <row r="20" spans="1:27" ht="10.5" hidden="1" customHeight="1" x14ac:dyDescent="0.2">
      <c r="A20" s="353"/>
      <c r="B20" s="338"/>
      <c r="C20" s="353"/>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353"/>
    </row>
    <row r="21" spans="1:27" ht="10.5" hidden="1" customHeight="1" x14ac:dyDescent="0.2">
      <c r="A21" s="353"/>
      <c r="B21" s="338"/>
      <c r="C21" s="353"/>
      <c r="D21" s="353"/>
      <c r="E21" s="353"/>
      <c r="F21" s="353"/>
      <c r="G21" s="353"/>
      <c r="H21" s="353"/>
      <c r="I21" s="353"/>
      <c r="J21" s="353"/>
      <c r="K21" s="353"/>
      <c r="L21" s="353"/>
      <c r="M21" s="353"/>
      <c r="N21" s="353"/>
      <c r="O21" s="353"/>
      <c r="P21" s="353"/>
      <c r="Q21" s="353"/>
      <c r="R21" s="353"/>
      <c r="S21" s="353"/>
      <c r="T21" s="353"/>
      <c r="U21" s="353"/>
      <c r="V21" s="353"/>
      <c r="W21" s="353"/>
      <c r="X21" s="353"/>
      <c r="Y21" s="353"/>
      <c r="Z21" s="353"/>
      <c r="AA21" s="353"/>
    </row>
    <row r="22" spans="1:27" ht="10.5" hidden="1" customHeight="1" x14ac:dyDescent="0.2">
      <c r="A22" s="353"/>
      <c r="B22" s="338"/>
      <c r="C22" s="353"/>
      <c r="D22" s="353"/>
      <c r="E22" s="353"/>
      <c r="F22" s="353"/>
      <c r="G22" s="353"/>
      <c r="H22" s="353"/>
      <c r="I22" s="353"/>
      <c r="J22" s="353"/>
      <c r="K22" s="353"/>
      <c r="L22" s="353"/>
      <c r="M22" s="353"/>
      <c r="N22" s="353"/>
      <c r="O22" s="353"/>
      <c r="P22" s="353"/>
      <c r="Q22" s="353"/>
      <c r="R22" s="353"/>
      <c r="S22" s="353"/>
      <c r="T22" s="353"/>
      <c r="U22" s="353"/>
      <c r="V22" s="353"/>
      <c r="W22" s="353"/>
      <c r="X22" s="353"/>
      <c r="Y22" s="353"/>
      <c r="Z22" s="353"/>
      <c r="AA22" s="353"/>
    </row>
    <row r="23" spans="1:27" ht="10.5" hidden="1" customHeight="1" x14ac:dyDescent="0.2">
      <c r="A23" s="353"/>
      <c r="B23" s="338"/>
      <c r="C23" s="353"/>
      <c r="D23" s="353"/>
      <c r="E23" s="353"/>
      <c r="F23" s="353"/>
      <c r="G23" s="353"/>
      <c r="H23" s="353"/>
      <c r="I23" s="353"/>
      <c r="J23" s="353"/>
      <c r="K23" s="353"/>
      <c r="L23" s="353"/>
      <c r="M23" s="353"/>
      <c r="N23" s="353"/>
      <c r="O23" s="353"/>
      <c r="P23" s="353"/>
      <c r="Q23" s="353"/>
      <c r="R23" s="353"/>
      <c r="S23" s="353"/>
      <c r="T23" s="353"/>
      <c r="U23" s="353"/>
      <c r="V23" s="353"/>
      <c r="W23" s="353"/>
      <c r="X23" s="353"/>
      <c r="Y23" s="353"/>
      <c r="Z23" s="353"/>
      <c r="AA23" s="353"/>
    </row>
    <row r="24" spans="1:27" ht="10.5" hidden="1" customHeight="1" x14ac:dyDescent="0.2">
      <c r="A24" s="353"/>
      <c r="B24" s="338"/>
      <c r="C24" s="353"/>
      <c r="D24" s="353"/>
      <c r="E24" s="353"/>
      <c r="F24" s="353"/>
      <c r="G24" s="353"/>
      <c r="H24" s="353"/>
      <c r="I24" s="353"/>
      <c r="J24" s="353"/>
      <c r="K24" s="353"/>
      <c r="L24" s="353"/>
      <c r="M24" s="353"/>
      <c r="N24" s="353"/>
      <c r="O24" s="353"/>
      <c r="P24" s="353"/>
      <c r="Q24" s="353"/>
      <c r="R24" s="353"/>
      <c r="S24" s="353"/>
      <c r="T24" s="353"/>
      <c r="U24" s="353"/>
      <c r="V24" s="353"/>
      <c r="W24" s="353"/>
      <c r="X24" s="353"/>
      <c r="Y24" s="353"/>
      <c r="Z24" s="353"/>
      <c r="AA24" s="353"/>
    </row>
    <row r="25" spans="1:27" ht="10.5" hidden="1" customHeight="1" x14ac:dyDescent="0.2">
      <c r="A25" s="353"/>
      <c r="B25" s="338"/>
      <c r="C25" s="353"/>
      <c r="D25" s="353"/>
      <c r="E25" s="353"/>
      <c r="F25" s="353"/>
      <c r="G25" s="353"/>
      <c r="H25" s="353"/>
      <c r="I25" s="353"/>
      <c r="J25" s="353"/>
      <c r="K25" s="353"/>
      <c r="L25" s="353"/>
      <c r="M25" s="353"/>
      <c r="N25" s="353"/>
      <c r="O25" s="353"/>
      <c r="P25" s="353"/>
      <c r="Q25" s="353"/>
      <c r="R25" s="353"/>
      <c r="S25" s="353"/>
      <c r="T25" s="353"/>
      <c r="U25" s="353"/>
      <c r="V25" s="353"/>
      <c r="W25" s="353"/>
      <c r="X25" s="353"/>
      <c r="Y25" s="353"/>
      <c r="Z25" s="353"/>
      <c r="AA25" s="353"/>
    </row>
    <row r="26" spans="1:27" ht="10.5" hidden="1" customHeight="1" x14ac:dyDescent="0.2">
      <c r="A26" s="353"/>
      <c r="B26" s="338"/>
      <c r="C26" s="353"/>
      <c r="D26" s="353"/>
      <c r="E26" s="353"/>
      <c r="F26" s="353"/>
      <c r="G26" s="353"/>
      <c r="H26" s="353"/>
      <c r="I26" s="353"/>
      <c r="J26" s="353"/>
      <c r="K26" s="353"/>
      <c r="L26" s="353"/>
      <c r="M26" s="353"/>
      <c r="N26" s="353"/>
      <c r="O26" s="353"/>
      <c r="P26" s="353"/>
      <c r="Q26" s="353"/>
      <c r="R26" s="353"/>
      <c r="S26" s="353"/>
      <c r="T26" s="353"/>
      <c r="U26" s="353"/>
      <c r="V26" s="353"/>
      <c r="W26" s="353"/>
      <c r="X26" s="353"/>
      <c r="Y26" s="353"/>
      <c r="Z26" s="353"/>
      <c r="AA26" s="353"/>
    </row>
    <row r="27" spans="1:27" ht="10.5" hidden="1" customHeight="1" x14ac:dyDescent="0.2">
      <c r="A27" s="353"/>
      <c r="B27" s="338"/>
      <c r="C27" s="353"/>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3"/>
    </row>
    <row r="28" spans="1:27" ht="10.5" hidden="1" customHeight="1" x14ac:dyDescent="0.2">
      <c r="A28" s="353"/>
      <c r="B28" s="338"/>
      <c r="C28" s="353"/>
      <c r="D28" s="353"/>
      <c r="E28" s="353"/>
      <c r="F28" s="353"/>
      <c r="G28" s="353"/>
      <c r="H28" s="353"/>
      <c r="I28" s="353"/>
      <c r="J28" s="353"/>
      <c r="K28" s="353"/>
      <c r="L28" s="353"/>
      <c r="M28" s="353"/>
      <c r="N28" s="353"/>
      <c r="O28" s="353"/>
      <c r="P28" s="353"/>
      <c r="Q28" s="353"/>
      <c r="R28" s="353"/>
      <c r="S28" s="353"/>
      <c r="T28" s="353"/>
      <c r="U28" s="353"/>
      <c r="V28" s="353"/>
      <c r="W28" s="353"/>
      <c r="X28" s="353"/>
      <c r="Y28" s="353"/>
      <c r="Z28" s="353"/>
      <c r="AA28" s="353"/>
    </row>
    <row r="29" spans="1:27" ht="10.5" hidden="1" customHeight="1" x14ac:dyDescent="0.2">
      <c r="A29" s="353"/>
      <c r="B29" s="338"/>
      <c r="C29" s="353"/>
      <c r="D29" s="353"/>
      <c r="E29" s="353"/>
      <c r="F29" s="353"/>
      <c r="G29" s="353"/>
      <c r="H29" s="353"/>
      <c r="I29" s="353"/>
      <c r="J29" s="353"/>
      <c r="K29" s="353"/>
      <c r="L29" s="353"/>
      <c r="M29" s="353"/>
      <c r="N29" s="353"/>
      <c r="O29" s="353"/>
      <c r="P29" s="353"/>
      <c r="Q29" s="353"/>
      <c r="R29" s="353"/>
      <c r="S29" s="353"/>
      <c r="T29" s="353"/>
      <c r="U29" s="353"/>
      <c r="V29" s="353"/>
      <c r="W29" s="353"/>
      <c r="X29" s="353"/>
      <c r="Y29" s="353"/>
      <c r="Z29" s="353"/>
      <c r="AA29" s="353"/>
    </row>
    <row r="30" spans="1:27" ht="10.5" hidden="1" customHeight="1" x14ac:dyDescent="0.2">
      <c r="A30" s="353"/>
      <c r="B30" s="338"/>
      <c r="C30" s="353"/>
      <c r="D30" s="353"/>
      <c r="E30" s="353"/>
      <c r="F30" s="353"/>
      <c r="G30" s="353"/>
      <c r="H30" s="353"/>
      <c r="I30" s="353"/>
      <c r="J30" s="353"/>
      <c r="K30" s="353"/>
      <c r="L30" s="353"/>
      <c r="M30" s="353"/>
      <c r="N30" s="353"/>
      <c r="O30" s="353"/>
      <c r="P30" s="353"/>
      <c r="Q30" s="353"/>
      <c r="R30" s="353"/>
      <c r="S30" s="353"/>
      <c r="T30" s="353"/>
      <c r="U30" s="353"/>
      <c r="V30" s="353"/>
      <c r="W30" s="353"/>
      <c r="X30" s="353"/>
      <c r="Y30" s="353"/>
      <c r="Z30" s="353"/>
      <c r="AA30" s="353"/>
    </row>
    <row r="31" spans="1:27" ht="10.5" hidden="1" customHeight="1" x14ac:dyDescent="0.2">
      <c r="A31" s="353"/>
      <c r="B31" s="338"/>
      <c r="C31" s="353"/>
      <c r="D31" s="353"/>
      <c r="E31" s="353"/>
      <c r="F31" s="353"/>
      <c r="G31" s="353"/>
      <c r="H31" s="353"/>
      <c r="I31" s="353"/>
      <c r="J31" s="353"/>
      <c r="K31" s="353"/>
      <c r="L31" s="353"/>
      <c r="M31" s="353"/>
      <c r="N31" s="353"/>
      <c r="O31" s="353"/>
      <c r="P31" s="353"/>
      <c r="Q31" s="353"/>
      <c r="R31" s="353"/>
      <c r="S31" s="353"/>
      <c r="T31" s="353"/>
      <c r="U31" s="353"/>
      <c r="V31" s="353"/>
      <c r="W31" s="353"/>
      <c r="X31" s="353"/>
      <c r="Y31" s="353"/>
      <c r="Z31" s="353"/>
      <c r="AA31" s="353"/>
    </row>
    <row r="32" spans="1:27" ht="10.5" hidden="1" customHeight="1" x14ac:dyDescent="0.2">
      <c r="A32" s="353"/>
      <c r="B32" s="338"/>
      <c r="C32" s="353"/>
      <c r="D32" s="353"/>
      <c r="E32" s="353"/>
      <c r="F32" s="353"/>
      <c r="G32" s="353"/>
      <c r="H32" s="353"/>
      <c r="I32" s="353"/>
      <c r="J32" s="353"/>
      <c r="K32" s="353"/>
      <c r="L32" s="353"/>
      <c r="M32" s="353"/>
      <c r="N32" s="353"/>
      <c r="O32" s="353"/>
      <c r="P32" s="353"/>
      <c r="Q32" s="353"/>
      <c r="R32" s="353"/>
      <c r="S32" s="353"/>
      <c r="T32" s="353"/>
      <c r="U32" s="353"/>
      <c r="V32" s="353"/>
      <c r="W32" s="353"/>
      <c r="X32" s="353"/>
      <c r="Y32" s="353"/>
      <c r="Z32" s="353"/>
      <c r="AA32" s="353"/>
    </row>
    <row r="33" spans="1:27" ht="10.5" hidden="1" customHeight="1" x14ac:dyDescent="0.2">
      <c r="A33" s="353"/>
      <c r="B33" s="338"/>
      <c r="C33" s="353"/>
      <c r="D33" s="353"/>
      <c r="E33" s="353"/>
      <c r="F33" s="353"/>
      <c r="G33" s="353"/>
      <c r="H33" s="353"/>
      <c r="I33" s="353"/>
      <c r="J33" s="353"/>
      <c r="K33" s="353"/>
      <c r="L33" s="353"/>
      <c r="M33" s="353"/>
      <c r="N33" s="353"/>
      <c r="O33" s="353"/>
      <c r="P33" s="353"/>
      <c r="Q33" s="353"/>
      <c r="R33" s="353"/>
      <c r="S33" s="353"/>
      <c r="T33" s="353"/>
      <c r="U33" s="353"/>
      <c r="V33" s="353"/>
      <c r="W33" s="353"/>
      <c r="X33" s="353"/>
      <c r="Y33" s="353"/>
      <c r="Z33" s="353"/>
      <c r="AA33" s="353"/>
    </row>
    <row r="34" spans="1:27" ht="10.5" hidden="1" customHeight="1" x14ac:dyDescent="0.2">
      <c r="A34" s="353"/>
      <c r="B34" s="338"/>
      <c r="C34" s="353"/>
      <c r="D34" s="353"/>
      <c r="E34" s="353"/>
      <c r="F34" s="353"/>
      <c r="G34" s="353"/>
      <c r="H34" s="353"/>
      <c r="I34" s="353"/>
      <c r="J34" s="353"/>
      <c r="K34" s="353"/>
      <c r="L34" s="353"/>
      <c r="M34" s="353"/>
      <c r="N34" s="353"/>
      <c r="O34" s="353"/>
      <c r="P34" s="353"/>
      <c r="Q34" s="353"/>
      <c r="R34" s="353"/>
      <c r="S34" s="353"/>
      <c r="T34" s="353"/>
      <c r="U34" s="353"/>
      <c r="V34" s="353"/>
      <c r="W34" s="353"/>
      <c r="X34" s="353"/>
      <c r="Y34" s="353"/>
      <c r="Z34" s="353"/>
      <c r="AA34" s="353"/>
    </row>
    <row r="35" spans="1:27" ht="10.5" hidden="1" customHeight="1" x14ac:dyDescent="0.2">
      <c r="A35" s="353"/>
      <c r="B35" s="338"/>
      <c r="C35" s="353"/>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row>
    <row r="36" spans="1:27" ht="10.5" hidden="1" customHeight="1" x14ac:dyDescent="0.2">
      <c r="A36" s="353"/>
      <c r="B36" s="338"/>
      <c r="C36" s="353"/>
      <c r="D36" s="353"/>
      <c r="E36" s="353"/>
      <c r="F36" s="353"/>
      <c r="G36" s="353"/>
      <c r="H36" s="353"/>
      <c r="I36" s="353"/>
      <c r="J36" s="353"/>
      <c r="K36" s="353"/>
      <c r="L36" s="353"/>
      <c r="M36" s="353"/>
      <c r="N36" s="353"/>
      <c r="O36" s="353"/>
      <c r="P36" s="353"/>
      <c r="Q36" s="353"/>
      <c r="R36" s="353"/>
      <c r="S36" s="353"/>
      <c r="T36" s="353"/>
      <c r="U36" s="353"/>
      <c r="V36" s="353"/>
      <c r="W36" s="353"/>
      <c r="X36" s="353"/>
      <c r="Y36" s="353"/>
      <c r="Z36" s="353"/>
      <c r="AA36" s="353"/>
    </row>
    <row r="37" spans="1:27" ht="10.5" hidden="1" customHeight="1" x14ac:dyDescent="0.2">
      <c r="A37" s="353"/>
      <c r="B37" s="338"/>
      <c r="C37" s="353"/>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row>
    <row r="38" spans="1:27" ht="10.5" hidden="1" customHeight="1" x14ac:dyDescent="0.2">
      <c r="A38" s="353"/>
      <c r="B38" s="338"/>
      <c r="C38" s="353"/>
      <c r="D38" s="353"/>
      <c r="E38" s="353"/>
      <c r="F38" s="353"/>
      <c r="G38" s="353"/>
      <c r="H38" s="353"/>
      <c r="I38" s="353"/>
      <c r="J38" s="353"/>
      <c r="K38" s="353"/>
      <c r="L38" s="353"/>
      <c r="M38" s="353"/>
      <c r="N38" s="353"/>
      <c r="O38" s="353"/>
      <c r="P38" s="353"/>
      <c r="Q38" s="353"/>
      <c r="R38" s="353"/>
      <c r="S38" s="353"/>
      <c r="T38" s="353"/>
      <c r="U38" s="353"/>
      <c r="V38" s="353"/>
      <c r="W38" s="353"/>
      <c r="X38" s="353"/>
      <c r="Y38" s="353"/>
      <c r="Z38" s="353"/>
      <c r="AA38" s="353"/>
    </row>
    <row r="39" spans="1:27" ht="10.5" hidden="1" customHeight="1" x14ac:dyDescent="0.2">
      <c r="A39" s="353"/>
      <c r="B39" s="338"/>
      <c r="C39" s="353"/>
      <c r="D39" s="353"/>
      <c r="E39" s="353"/>
      <c r="F39" s="353"/>
      <c r="G39" s="353"/>
      <c r="H39" s="353"/>
      <c r="I39" s="353"/>
      <c r="J39" s="353"/>
      <c r="K39" s="353"/>
      <c r="L39" s="353"/>
      <c r="M39" s="353"/>
      <c r="N39" s="353"/>
      <c r="O39" s="353"/>
      <c r="P39" s="353"/>
      <c r="Q39" s="353"/>
      <c r="R39" s="353"/>
      <c r="S39" s="353"/>
      <c r="T39" s="353"/>
      <c r="U39" s="353"/>
      <c r="V39" s="353"/>
      <c r="W39" s="353"/>
      <c r="X39" s="353"/>
      <c r="Y39" s="353"/>
      <c r="Z39" s="353"/>
      <c r="AA39" s="353"/>
    </row>
    <row r="40" spans="1:27" ht="10.5" hidden="1" customHeight="1" x14ac:dyDescent="0.2">
      <c r="A40" s="353"/>
      <c r="B40" s="338"/>
      <c r="C40" s="353"/>
      <c r="D40" s="353"/>
      <c r="E40" s="353"/>
      <c r="F40" s="353"/>
      <c r="G40" s="353"/>
      <c r="H40" s="353"/>
      <c r="I40" s="353"/>
      <c r="J40" s="353"/>
      <c r="K40" s="353"/>
      <c r="L40" s="353"/>
      <c r="M40" s="353"/>
      <c r="N40" s="353"/>
      <c r="O40" s="353"/>
      <c r="P40" s="353"/>
      <c r="Q40" s="353"/>
      <c r="R40" s="353"/>
      <c r="S40" s="353"/>
      <c r="T40" s="353"/>
      <c r="U40" s="353"/>
      <c r="V40" s="353"/>
      <c r="W40" s="353"/>
      <c r="X40" s="353"/>
      <c r="Y40" s="353"/>
      <c r="Z40" s="353"/>
      <c r="AA40" s="353"/>
    </row>
    <row r="41" spans="1:27" ht="10.5" hidden="1" customHeight="1" x14ac:dyDescent="0.2">
      <c r="A41" s="353"/>
      <c r="B41" s="338"/>
      <c r="C41" s="353"/>
      <c r="D41" s="353"/>
      <c r="E41" s="353"/>
      <c r="F41" s="353"/>
      <c r="G41" s="353"/>
      <c r="H41" s="353"/>
      <c r="I41" s="353"/>
      <c r="J41" s="353"/>
      <c r="K41" s="353"/>
      <c r="L41" s="353"/>
      <c r="M41" s="353"/>
      <c r="N41" s="353"/>
      <c r="O41" s="353"/>
      <c r="P41" s="353"/>
      <c r="Q41" s="353"/>
      <c r="R41" s="353"/>
      <c r="S41" s="353"/>
      <c r="T41" s="353"/>
      <c r="U41" s="353"/>
      <c r="V41" s="353"/>
      <c r="W41" s="353"/>
      <c r="X41" s="353"/>
      <c r="Y41" s="353"/>
      <c r="Z41" s="353"/>
      <c r="AA41" s="353"/>
    </row>
    <row r="42" spans="1:27" ht="10.5" hidden="1" customHeight="1" x14ac:dyDescent="0.2">
      <c r="A42" s="353"/>
      <c r="B42" s="338"/>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row>
    <row r="43" spans="1:27" ht="10.5" hidden="1" customHeight="1" x14ac:dyDescent="0.2">
      <c r="A43" s="353"/>
      <c r="B43" s="338"/>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row>
    <row r="44" spans="1:27" ht="10.5" hidden="1" customHeight="1" x14ac:dyDescent="0.2">
      <c r="A44" s="353"/>
      <c r="B44" s="338"/>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row>
    <row r="45" spans="1:27" ht="10.5" hidden="1" customHeight="1" x14ac:dyDescent="0.2">
      <c r="A45" s="353"/>
      <c r="B45" s="338"/>
      <c r="C45" s="353"/>
      <c r="D45" s="353"/>
      <c r="E45" s="353"/>
      <c r="F45" s="353"/>
      <c r="G45" s="353"/>
      <c r="H45" s="353"/>
      <c r="I45" s="353"/>
      <c r="J45" s="353"/>
      <c r="K45" s="353"/>
      <c r="L45" s="353"/>
      <c r="M45" s="353"/>
      <c r="N45" s="353"/>
      <c r="O45" s="353"/>
      <c r="P45" s="353"/>
      <c r="Q45" s="353"/>
      <c r="R45" s="353"/>
      <c r="S45" s="353"/>
      <c r="T45" s="353"/>
      <c r="U45" s="353"/>
      <c r="V45" s="353"/>
      <c r="W45" s="353"/>
      <c r="X45" s="353"/>
      <c r="Y45" s="353"/>
      <c r="Z45" s="353"/>
      <c r="AA45" s="353"/>
    </row>
    <row r="46" spans="1:27" ht="10.5" hidden="1" customHeight="1" x14ac:dyDescent="0.2">
      <c r="A46" s="353"/>
      <c r="B46" s="338"/>
      <c r="C46" s="353"/>
      <c r="D46" s="353"/>
      <c r="E46" s="353"/>
      <c r="F46" s="353"/>
      <c r="G46" s="353"/>
      <c r="H46" s="353"/>
      <c r="I46" s="353"/>
      <c r="J46" s="353"/>
      <c r="K46" s="353"/>
      <c r="L46" s="353"/>
      <c r="M46" s="353"/>
      <c r="N46" s="353"/>
      <c r="O46" s="353"/>
      <c r="P46" s="353"/>
      <c r="Q46" s="353"/>
      <c r="R46" s="353"/>
      <c r="S46" s="353"/>
      <c r="T46" s="353"/>
      <c r="U46" s="353"/>
      <c r="V46" s="353"/>
      <c r="W46" s="353"/>
      <c r="X46" s="353"/>
      <c r="Y46" s="353"/>
      <c r="Z46" s="353"/>
      <c r="AA46" s="353"/>
    </row>
    <row r="47" spans="1:27" ht="10.5" hidden="1" customHeight="1" x14ac:dyDescent="0.2">
      <c r="A47" s="353"/>
      <c r="B47" s="338"/>
      <c r="C47" s="353"/>
      <c r="D47" s="353"/>
      <c r="E47" s="353"/>
      <c r="F47" s="353"/>
      <c r="G47" s="353"/>
      <c r="H47" s="353"/>
      <c r="I47" s="353"/>
      <c r="J47" s="353"/>
      <c r="K47" s="353"/>
      <c r="L47" s="353"/>
      <c r="M47" s="353"/>
      <c r="N47" s="353"/>
      <c r="O47" s="353"/>
      <c r="P47" s="353"/>
      <c r="Q47" s="353"/>
      <c r="R47" s="353"/>
      <c r="S47" s="353"/>
      <c r="T47" s="353"/>
      <c r="U47" s="353"/>
      <c r="V47" s="353"/>
      <c r="W47" s="353"/>
      <c r="X47" s="353"/>
      <c r="Y47" s="353"/>
      <c r="Z47" s="353"/>
      <c r="AA47" s="353"/>
    </row>
    <row r="48" spans="1:27" ht="10.5" hidden="1" customHeight="1" x14ac:dyDescent="0.2">
      <c r="A48" s="353"/>
      <c r="B48" s="338"/>
      <c r="C48" s="353"/>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row>
    <row r="49" spans="1:32" ht="10.5" hidden="1" customHeight="1" x14ac:dyDescent="0.2">
      <c r="A49" s="353"/>
      <c r="B49" s="338"/>
      <c r="C49" s="353"/>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row>
    <row r="50" spans="1:32" ht="10.5" hidden="1" customHeight="1" x14ac:dyDescent="0.2">
      <c r="A50" s="353"/>
      <c r="B50" s="338"/>
      <c r="C50" s="353"/>
      <c r="D50" s="353"/>
      <c r="E50" s="353"/>
      <c r="F50" s="353"/>
      <c r="G50" s="353"/>
      <c r="H50" s="353"/>
      <c r="I50" s="353"/>
      <c r="J50" s="353"/>
      <c r="K50" s="353"/>
      <c r="L50" s="353"/>
      <c r="M50" s="353"/>
      <c r="N50" s="353"/>
      <c r="O50" s="353"/>
      <c r="P50" s="353"/>
      <c r="Q50" s="353"/>
      <c r="R50" s="353"/>
      <c r="S50" s="353"/>
      <c r="T50" s="353"/>
      <c r="U50" s="353"/>
      <c r="V50" s="353"/>
      <c r="W50" s="353"/>
      <c r="X50" s="353"/>
      <c r="Y50" s="353"/>
      <c r="Z50" s="353"/>
      <c r="AA50" s="353"/>
    </row>
    <row r="51" spans="1:32" ht="10.5" customHeight="1" x14ac:dyDescent="0.2">
      <c r="A51" s="353"/>
      <c r="B51" s="338"/>
      <c r="C51" s="353"/>
      <c r="D51" s="353"/>
      <c r="E51" s="353"/>
      <c r="F51" s="353"/>
      <c r="G51" s="353"/>
      <c r="H51" s="353"/>
      <c r="I51" s="353"/>
      <c r="J51" s="353"/>
      <c r="K51" s="353"/>
      <c r="L51" s="353"/>
      <c r="M51" s="353"/>
      <c r="N51" s="353"/>
      <c r="O51" s="353"/>
      <c r="P51" s="353"/>
      <c r="Q51" s="353"/>
      <c r="R51" s="353"/>
      <c r="S51" s="353"/>
      <c r="T51" s="353"/>
      <c r="U51" s="353"/>
      <c r="V51" s="353"/>
      <c r="W51" s="353"/>
      <c r="X51" s="353"/>
      <c r="Y51" s="353"/>
      <c r="Z51" s="353"/>
      <c r="AA51" s="353"/>
    </row>
    <row r="52" spans="1:32" s="354" customFormat="1" ht="36" customHeight="1" x14ac:dyDescent="0.2">
      <c r="A52" s="458" t="s">
        <v>41</v>
      </c>
      <c r="B52" s="944" t="s">
        <v>235</v>
      </c>
      <c r="C52" s="944"/>
      <c r="D52" s="944"/>
      <c r="E52" s="944"/>
      <c r="F52" s="944"/>
      <c r="G52" s="944"/>
      <c r="H52" s="944"/>
      <c r="I52" s="944"/>
      <c r="J52" s="944"/>
      <c r="K52" s="944"/>
      <c r="L52" s="944"/>
      <c r="M52" s="944"/>
      <c r="N52" s="944"/>
      <c r="O52" s="944"/>
      <c r="P52" s="944"/>
      <c r="Q52" s="944"/>
      <c r="R52" s="944"/>
      <c r="S52" s="944"/>
      <c r="T52" s="944"/>
      <c r="U52" s="944"/>
      <c r="V52" s="944"/>
      <c r="W52" s="944"/>
      <c r="X52" s="944"/>
      <c r="Y52" s="944"/>
      <c r="Z52" s="944"/>
      <c r="AA52" s="944"/>
      <c r="AB52" s="944"/>
      <c r="AC52" s="944"/>
      <c r="AD52" s="944"/>
      <c r="AE52" s="944"/>
      <c r="AF52" s="944"/>
    </row>
    <row r="53" spans="1:32" s="354" customFormat="1" ht="10.5" customHeight="1" x14ac:dyDescent="0.2">
      <c r="A53" s="353"/>
      <c r="B53" s="353"/>
      <c r="C53" s="353"/>
      <c r="D53" s="353"/>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D53" s="355"/>
    </row>
    <row r="54" spans="1:32" s="354" customFormat="1" ht="35.25" customHeight="1" x14ac:dyDescent="0.2">
      <c r="A54" s="920" t="s">
        <v>3</v>
      </c>
      <c r="B54" s="920" t="s">
        <v>4</v>
      </c>
      <c r="C54" s="920" t="s">
        <v>5</v>
      </c>
      <c r="D54" s="972" t="s">
        <v>6</v>
      </c>
      <c r="E54" s="972" t="s">
        <v>7</v>
      </c>
      <c r="F54" s="920" t="s">
        <v>8</v>
      </c>
      <c r="G54" s="920" t="s">
        <v>9</v>
      </c>
      <c r="H54" s="920" t="s">
        <v>10</v>
      </c>
      <c r="I54" s="920" t="s">
        <v>11</v>
      </c>
      <c r="J54" s="922" t="s">
        <v>12</v>
      </c>
      <c r="K54" s="923"/>
      <c r="L54" s="923"/>
      <c r="M54" s="924"/>
      <c r="N54" s="925" t="s">
        <v>13</v>
      </c>
      <c r="O54" s="926"/>
      <c r="P54" s="920" t="s">
        <v>14</v>
      </c>
      <c r="Q54" s="920" t="s">
        <v>15</v>
      </c>
      <c r="R54" s="946" t="s">
        <v>16</v>
      </c>
      <c r="S54" s="924"/>
      <c r="T54" s="946" t="s">
        <v>17</v>
      </c>
      <c r="U54" s="923"/>
      <c r="V54" s="923"/>
      <c r="W54" s="923"/>
      <c r="X54" s="923"/>
      <c r="Y54" s="917" t="s">
        <v>634</v>
      </c>
      <c r="Z54" s="917"/>
      <c r="AA54" s="917"/>
      <c r="AB54" s="917"/>
      <c r="AC54" s="917"/>
      <c r="AD54" s="917"/>
      <c r="AE54" s="917"/>
      <c r="AF54" s="917"/>
    </row>
    <row r="55" spans="1:32" s="354" customFormat="1" ht="78.75" customHeight="1" x14ac:dyDescent="0.2">
      <c r="A55" s="921"/>
      <c r="B55" s="921"/>
      <c r="C55" s="921"/>
      <c r="D55" s="921"/>
      <c r="E55" s="921"/>
      <c r="F55" s="921"/>
      <c r="G55" s="921"/>
      <c r="H55" s="921"/>
      <c r="I55" s="921"/>
      <c r="J55" s="356" t="s">
        <v>18</v>
      </c>
      <c r="K55" s="356" t="s">
        <v>19</v>
      </c>
      <c r="L55" s="356" t="s">
        <v>20</v>
      </c>
      <c r="M55" s="356" t="s">
        <v>21</v>
      </c>
      <c r="N55" s="927"/>
      <c r="O55" s="928"/>
      <c r="P55" s="921"/>
      <c r="Q55" s="921"/>
      <c r="R55" s="356" t="s">
        <v>22</v>
      </c>
      <c r="S55" s="356" t="s">
        <v>23</v>
      </c>
      <c r="T55" s="357" t="s">
        <v>24</v>
      </c>
      <c r="U55" s="357" t="s">
        <v>25</v>
      </c>
      <c r="V55" s="358" t="s">
        <v>26</v>
      </c>
      <c r="W55" s="357" t="s">
        <v>27</v>
      </c>
      <c r="X55" s="356" t="s">
        <v>28</v>
      </c>
      <c r="Y55" s="359" t="s">
        <v>18</v>
      </c>
      <c r="Z55" s="360" t="s">
        <v>19</v>
      </c>
      <c r="AA55" s="360" t="s">
        <v>20</v>
      </c>
      <c r="AB55" s="360" t="s">
        <v>21</v>
      </c>
      <c r="AC55" s="359" t="s">
        <v>636</v>
      </c>
      <c r="AD55" s="359" t="s">
        <v>767</v>
      </c>
      <c r="AE55" s="359" t="s">
        <v>913</v>
      </c>
      <c r="AF55" s="120" t="s">
        <v>1044</v>
      </c>
    </row>
    <row r="56" spans="1:32" s="354" customFormat="1" ht="63" customHeight="1" x14ac:dyDescent="0.2">
      <c r="A56" s="977" t="s">
        <v>183</v>
      </c>
      <c r="B56" s="563" t="s">
        <v>202</v>
      </c>
      <c r="C56" s="945" t="s">
        <v>234</v>
      </c>
      <c r="D56" s="945" t="s">
        <v>185</v>
      </c>
      <c r="E56" s="361" t="s">
        <v>203</v>
      </c>
      <c r="F56" s="362">
        <v>7.4999999999999997E-2</v>
      </c>
      <c r="G56" s="361" t="s">
        <v>204</v>
      </c>
      <c r="H56" s="363">
        <v>12</v>
      </c>
      <c r="I56" s="361" t="s">
        <v>67</v>
      </c>
      <c r="J56" s="364">
        <v>0.25</v>
      </c>
      <c r="K56" s="364">
        <v>0.5</v>
      </c>
      <c r="L56" s="364">
        <v>0.75</v>
      </c>
      <c r="M56" s="364">
        <v>1</v>
      </c>
      <c r="N56" s="942" t="s">
        <v>205</v>
      </c>
      <c r="O56" s="943"/>
      <c r="P56" s="365">
        <v>1</v>
      </c>
      <c r="Q56" s="361" t="s">
        <v>206</v>
      </c>
      <c r="R56" s="366">
        <v>42767</v>
      </c>
      <c r="S56" s="366">
        <v>43100</v>
      </c>
      <c r="T56" s="367">
        <v>0</v>
      </c>
      <c r="U56" s="367">
        <v>0</v>
      </c>
      <c r="V56" s="367">
        <v>0</v>
      </c>
      <c r="W56" s="367">
        <v>0</v>
      </c>
      <c r="X56" s="945"/>
      <c r="Y56" s="364">
        <v>0.25</v>
      </c>
      <c r="Z56" s="364">
        <v>0.5</v>
      </c>
      <c r="AA56" s="364">
        <v>0.75</v>
      </c>
      <c r="AB56" s="462">
        <v>1</v>
      </c>
      <c r="AC56" s="368" t="s">
        <v>206</v>
      </c>
      <c r="AD56" s="369" t="s">
        <v>870</v>
      </c>
      <c r="AE56" s="448" t="s">
        <v>1008</v>
      </c>
      <c r="AF56" s="496" t="s">
        <v>1008</v>
      </c>
    </row>
    <row r="57" spans="1:32" s="354" customFormat="1" ht="78.75" customHeight="1" x14ac:dyDescent="0.2">
      <c r="A57" s="978"/>
      <c r="B57" s="945"/>
      <c r="C57" s="945"/>
      <c r="D57" s="945"/>
      <c r="E57" s="361" t="s">
        <v>207</v>
      </c>
      <c r="F57" s="362">
        <v>7.4999999999999997E-2</v>
      </c>
      <c r="G57" s="361" t="s">
        <v>204</v>
      </c>
      <c r="H57" s="363">
        <v>12</v>
      </c>
      <c r="I57" s="361" t="s">
        <v>67</v>
      </c>
      <c r="J57" s="364">
        <v>0.25</v>
      </c>
      <c r="K57" s="364">
        <v>0.5</v>
      </c>
      <c r="L57" s="364">
        <v>0.75</v>
      </c>
      <c r="M57" s="364">
        <v>1</v>
      </c>
      <c r="N57" s="942" t="s">
        <v>208</v>
      </c>
      <c r="O57" s="943"/>
      <c r="P57" s="365">
        <v>1</v>
      </c>
      <c r="Q57" s="361" t="s">
        <v>209</v>
      </c>
      <c r="R57" s="366">
        <v>42767</v>
      </c>
      <c r="S57" s="366">
        <v>43100</v>
      </c>
      <c r="T57" s="367">
        <v>0</v>
      </c>
      <c r="U57" s="367">
        <v>0</v>
      </c>
      <c r="V57" s="367">
        <v>0</v>
      </c>
      <c r="W57" s="367">
        <v>0</v>
      </c>
      <c r="X57" s="958"/>
      <c r="Y57" s="364">
        <v>0.25</v>
      </c>
      <c r="Z57" s="364">
        <v>0.5</v>
      </c>
      <c r="AA57" s="364">
        <v>0.72</v>
      </c>
      <c r="AB57" s="462">
        <v>1</v>
      </c>
      <c r="AC57" s="368" t="s">
        <v>209</v>
      </c>
      <c r="AD57" s="369" t="s">
        <v>870</v>
      </c>
      <c r="AE57" s="409" t="s">
        <v>1009</v>
      </c>
      <c r="AF57" s="496" t="s">
        <v>1121</v>
      </c>
    </row>
    <row r="58" spans="1:32" s="354" customFormat="1" ht="92.25" customHeight="1" x14ac:dyDescent="0.2">
      <c r="A58" s="978"/>
      <c r="B58" s="945"/>
      <c r="C58" s="945"/>
      <c r="D58" s="945"/>
      <c r="E58" s="361" t="s">
        <v>210</v>
      </c>
      <c r="F58" s="362">
        <v>7.4999999999999997E-2</v>
      </c>
      <c r="G58" s="361" t="s">
        <v>204</v>
      </c>
      <c r="H58" s="363">
        <v>12</v>
      </c>
      <c r="I58" s="361" t="s">
        <v>67</v>
      </c>
      <c r="J58" s="364">
        <v>0.25</v>
      </c>
      <c r="K58" s="364">
        <v>0.5</v>
      </c>
      <c r="L58" s="364">
        <v>0.75</v>
      </c>
      <c r="M58" s="364">
        <v>1</v>
      </c>
      <c r="N58" s="942" t="s">
        <v>211</v>
      </c>
      <c r="O58" s="943"/>
      <c r="P58" s="365">
        <v>1</v>
      </c>
      <c r="Q58" s="361" t="s">
        <v>212</v>
      </c>
      <c r="R58" s="370">
        <v>42767</v>
      </c>
      <c r="S58" s="370">
        <v>43100</v>
      </c>
      <c r="T58" s="367">
        <v>0</v>
      </c>
      <c r="U58" s="367">
        <v>0</v>
      </c>
      <c r="V58" s="367">
        <v>0</v>
      </c>
      <c r="W58" s="367">
        <v>0</v>
      </c>
      <c r="X58" s="958"/>
      <c r="Y58" s="364">
        <v>0.25</v>
      </c>
      <c r="Z58" s="364">
        <v>0.5</v>
      </c>
      <c r="AA58" s="364">
        <v>0.72</v>
      </c>
      <c r="AB58" s="462">
        <v>1</v>
      </c>
      <c r="AC58" s="368" t="s">
        <v>212</v>
      </c>
      <c r="AD58" s="369" t="s">
        <v>706</v>
      </c>
      <c r="AE58" s="395" t="s">
        <v>1010</v>
      </c>
      <c r="AF58" s="498" t="s">
        <v>1010</v>
      </c>
    </row>
    <row r="59" spans="1:32" s="354" customFormat="1" ht="34.5" customHeight="1" x14ac:dyDescent="0.2">
      <c r="A59" s="978"/>
      <c r="B59" s="525" t="s">
        <v>213</v>
      </c>
      <c r="C59" s="945"/>
      <c r="D59" s="945"/>
      <c r="E59" s="945" t="s">
        <v>214</v>
      </c>
      <c r="F59" s="994">
        <v>0.1</v>
      </c>
      <c r="G59" s="945" t="s">
        <v>215</v>
      </c>
      <c r="H59" s="982" t="s">
        <v>216</v>
      </c>
      <c r="I59" s="945" t="s">
        <v>189</v>
      </c>
      <c r="J59" s="975">
        <v>0.25</v>
      </c>
      <c r="K59" s="975">
        <v>0.5</v>
      </c>
      <c r="L59" s="975">
        <v>0.75</v>
      </c>
      <c r="M59" s="975">
        <v>1</v>
      </c>
      <c r="N59" s="990" t="s">
        <v>217</v>
      </c>
      <c r="O59" s="991"/>
      <c r="P59" s="365">
        <v>0.3</v>
      </c>
      <c r="Q59" s="361" t="s">
        <v>218</v>
      </c>
      <c r="R59" s="370">
        <v>42748</v>
      </c>
      <c r="S59" s="370">
        <v>42809</v>
      </c>
      <c r="T59" s="367">
        <v>0</v>
      </c>
      <c r="U59" s="367">
        <v>0</v>
      </c>
      <c r="V59" s="367">
        <v>0</v>
      </c>
      <c r="W59" s="367">
        <v>0</v>
      </c>
      <c r="X59" s="371"/>
      <c r="Y59" s="931">
        <v>0.2</v>
      </c>
      <c r="Z59" s="931">
        <v>0.5</v>
      </c>
      <c r="AA59" s="931">
        <v>0.75</v>
      </c>
      <c r="AB59" s="931">
        <v>1</v>
      </c>
      <c r="AC59" s="934" t="s">
        <v>703</v>
      </c>
      <c r="AD59" s="369" t="s">
        <v>871</v>
      </c>
      <c r="AE59" s="1019" t="s">
        <v>871</v>
      </c>
      <c r="AF59" s="918" t="s">
        <v>871</v>
      </c>
    </row>
    <row r="60" spans="1:32" s="354" customFormat="1" ht="39" customHeight="1" x14ac:dyDescent="0.2">
      <c r="A60" s="978"/>
      <c r="B60" s="978"/>
      <c r="C60" s="945"/>
      <c r="D60" s="945"/>
      <c r="E60" s="945"/>
      <c r="F60" s="994"/>
      <c r="G60" s="945"/>
      <c r="H60" s="982"/>
      <c r="I60" s="945"/>
      <c r="J60" s="975"/>
      <c r="K60" s="975"/>
      <c r="L60" s="975"/>
      <c r="M60" s="975"/>
      <c r="N60" s="992"/>
      <c r="O60" s="993"/>
      <c r="P60" s="365">
        <v>0.3</v>
      </c>
      <c r="Q60" s="361" t="s">
        <v>219</v>
      </c>
      <c r="R60" s="370">
        <v>42795</v>
      </c>
      <c r="S60" s="370">
        <v>42978</v>
      </c>
      <c r="T60" s="367">
        <v>0</v>
      </c>
      <c r="U60" s="367">
        <v>0</v>
      </c>
      <c r="V60" s="367">
        <v>0</v>
      </c>
      <c r="W60" s="367">
        <v>0</v>
      </c>
      <c r="X60" s="372"/>
      <c r="Y60" s="932"/>
      <c r="Z60" s="932"/>
      <c r="AA60" s="932"/>
      <c r="AB60" s="932"/>
      <c r="AC60" s="935"/>
      <c r="AD60" s="369" t="s">
        <v>872</v>
      </c>
      <c r="AE60" s="1020"/>
      <c r="AF60" s="919"/>
    </row>
    <row r="61" spans="1:32" s="354" customFormat="1" ht="166.5" customHeight="1" x14ac:dyDescent="0.2">
      <c r="A61" s="978"/>
      <c r="B61" s="978"/>
      <c r="C61" s="945"/>
      <c r="D61" s="945"/>
      <c r="E61" s="958"/>
      <c r="F61" s="958"/>
      <c r="G61" s="958"/>
      <c r="H61" s="983"/>
      <c r="I61" s="958"/>
      <c r="J61" s="995"/>
      <c r="K61" s="995"/>
      <c r="L61" s="995"/>
      <c r="M61" s="996"/>
      <c r="N61" s="942" t="s">
        <v>220</v>
      </c>
      <c r="O61" s="943"/>
      <c r="P61" s="365">
        <v>0.3</v>
      </c>
      <c r="Q61" s="361" t="s">
        <v>221</v>
      </c>
      <c r="R61" s="370">
        <v>42810</v>
      </c>
      <c r="S61" s="370">
        <v>42947</v>
      </c>
      <c r="T61" s="367">
        <v>0</v>
      </c>
      <c r="U61" s="367">
        <v>0</v>
      </c>
      <c r="V61" s="367">
        <v>0</v>
      </c>
      <c r="W61" s="367">
        <v>0</v>
      </c>
      <c r="X61" s="372"/>
      <c r="Y61" s="932"/>
      <c r="Z61" s="932"/>
      <c r="AA61" s="932"/>
      <c r="AB61" s="932"/>
      <c r="AC61" s="368" t="s">
        <v>704</v>
      </c>
      <c r="AD61" s="369" t="s">
        <v>705</v>
      </c>
      <c r="AE61" s="446" t="s">
        <v>1011</v>
      </c>
      <c r="AF61" s="115" t="s">
        <v>1122</v>
      </c>
    </row>
    <row r="62" spans="1:32" s="354" customFormat="1" ht="62.25" customHeight="1" x14ac:dyDescent="0.2">
      <c r="A62" s="979"/>
      <c r="B62" s="979"/>
      <c r="C62" s="945"/>
      <c r="D62" s="945"/>
      <c r="E62" s="958"/>
      <c r="F62" s="958"/>
      <c r="G62" s="958"/>
      <c r="H62" s="983"/>
      <c r="I62" s="958"/>
      <c r="J62" s="995"/>
      <c r="K62" s="995"/>
      <c r="L62" s="995"/>
      <c r="M62" s="996"/>
      <c r="N62" s="942" t="s">
        <v>222</v>
      </c>
      <c r="O62" s="943"/>
      <c r="P62" s="365">
        <v>0.1</v>
      </c>
      <c r="Q62" s="361" t="s">
        <v>223</v>
      </c>
      <c r="R62" s="370">
        <v>42979</v>
      </c>
      <c r="S62" s="370">
        <v>43084</v>
      </c>
      <c r="T62" s="367">
        <v>0</v>
      </c>
      <c r="U62" s="367">
        <v>0</v>
      </c>
      <c r="V62" s="367">
        <v>0</v>
      </c>
      <c r="W62" s="367">
        <v>0</v>
      </c>
      <c r="X62" s="374"/>
      <c r="Y62" s="933"/>
      <c r="Z62" s="933"/>
      <c r="AA62" s="933"/>
      <c r="AB62" s="933"/>
      <c r="AC62" s="368" t="s">
        <v>705</v>
      </c>
      <c r="AD62" s="369"/>
      <c r="AE62" s="446" t="s">
        <v>1012</v>
      </c>
      <c r="AF62" s="115" t="s">
        <v>1123</v>
      </c>
    </row>
    <row r="63" spans="1:32" s="354" customFormat="1" ht="83.25" customHeight="1" x14ac:dyDescent="0.2">
      <c r="A63" s="945" t="s">
        <v>234</v>
      </c>
      <c r="B63" s="945" t="s">
        <v>234</v>
      </c>
      <c r="C63" s="945" t="s">
        <v>439</v>
      </c>
      <c r="D63" s="977" t="s">
        <v>769</v>
      </c>
      <c r="E63" s="361" t="s">
        <v>440</v>
      </c>
      <c r="F63" s="375">
        <v>2.5000000000000001E-2</v>
      </c>
      <c r="G63" s="376" t="s">
        <v>441</v>
      </c>
      <c r="H63" s="365">
        <v>1</v>
      </c>
      <c r="I63" s="361" t="s">
        <v>44</v>
      </c>
      <c r="J63" s="377">
        <v>0.25</v>
      </c>
      <c r="K63" s="375">
        <v>0.5</v>
      </c>
      <c r="L63" s="375">
        <v>0.75</v>
      </c>
      <c r="M63" s="375">
        <v>1</v>
      </c>
      <c r="N63" s="929" t="s">
        <v>442</v>
      </c>
      <c r="O63" s="930"/>
      <c r="P63" s="378">
        <v>1</v>
      </c>
      <c r="Q63" s="376" t="s">
        <v>443</v>
      </c>
      <c r="R63" s="379">
        <v>42737</v>
      </c>
      <c r="S63" s="379">
        <v>43100</v>
      </c>
      <c r="T63" s="367">
        <v>0</v>
      </c>
      <c r="U63" s="367">
        <v>0</v>
      </c>
      <c r="V63" s="367">
        <v>0</v>
      </c>
      <c r="W63" s="367">
        <v>0</v>
      </c>
      <c r="X63" s="380"/>
      <c r="Y63" s="381">
        <v>0.24</v>
      </c>
      <c r="Z63" s="382">
        <v>0.5</v>
      </c>
      <c r="AA63" s="382">
        <v>0.75</v>
      </c>
      <c r="AB63" s="382">
        <v>1</v>
      </c>
      <c r="AC63" s="383" t="s">
        <v>712</v>
      </c>
      <c r="AD63" s="384" t="s">
        <v>873</v>
      </c>
      <c r="AE63" s="383" t="s">
        <v>1013</v>
      </c>
      <c r="AF63" s="105" t="s">
        <v>1087</v>
      </c>
    </row>
    <row r="64" spans="1:32" s="354" customFormat="1" ht="165.75" customHeight="1" x14ac:dyDescent="0.2">
      <c r="A64" s="945"/>
      <c r="B64" s="945"/>
      <c r="C64" s="945"/>
      <c r="D64" s="978"/>
      <c r="E64" s="361" t="s">
        <v>444</v>
      </c>
      <c r="F64" s="375">
        <v>2.5000000000000001E-2</v>
      </c>
      <c r="G64" s="376" t="s">
        <v>445</v>
      </c>
      <c r="H64" s="365">
        <v>1</v>
      </c>
      <c r="I64" s="361" t="s">
        <v>44</v>
      </c>
      <c r="J64" s="377">
        <v>0.25</v>
      </c>
      <c r="K64" s="375">
        <v>0.5</v>
      </c>
      <c r="L64" s="375">
        <v>0.75</v>
      </c>
      <c r="M64" s="375">
        <v>1</v>
      </c>
      <c r="N64" s="929" t="s">
        <v>446</v>
      </c>
      <c r="O64" s="930"/>
      <c r="P64" s="378">
        <v>1</v>
      </c>
      <c r="Q64" s="376" t="s">
        <v>447</v>
      </c>
      <c r="R64" s="379">
        <v>42737</v>
      </c>
      <c r="S64" s="379">
        <v>43100</v>
      </c>
      <c r="T64" s="367">
        <v>0</v>
      </c>
      <c r="U64" s="367">
        <v>0</v>
      </c>
      <c r="V64" s="367">
        <v>0</v>
      </c>
      <c r="W64" s="367">
        <v>0</v>
      </c>
      <c r="X64" s="380"/>
      <c r="Y64" s="381">
        <v>0.24</v>
      </c>
      <c r="Z64" s="382">
        <v>0.5</v>
      </c>
      <c r="AA64" s="439">
        <v>0.75</v>
      </c>
      <c r="AB64" s="439">
        <v>1</v>
      </c>
      <c r="AC64" s="383" t="s">
        <v>713</v>
      </c>
      <c r="AD64" s="384" t="s">
        <v>874</v>
      </c>
      <c r="AE64" s="383" t="s">
        <v>1014</v>
      </c>
      <c r="AF64" s="105" t="s">
        <v>1088</v>
      </c>
    </row>
    <row r="65" spans="1:32" s="354" customFormat="1" ht="117" customHeight="1" x14ac:dyDescent="0.2">
      <c r="A65" s="945"/>
      <c r="B65" s="945"/>
      <c r="C65" s="945"/>
      <c r="D65" s="978"/>
      <c r="E65" s="361" t="s">
        <v>448</v>
      </c>
      <c r="F65" s="375">
        <v>2.5000000000000001E-2</v>
      </c>
      <c r="G65" s="376" t="s">
        <v>449</v>
      </c>
      <c r="H65" s="365">
        <v>1</v>
      </c>
      <c r="I65" s="361" t="s">
        <v>44</v>
      </c>
      <c r="J65" s="377">
        <v>0.25</v>
      </c>
      <c r="K65" s="375">
        <v>0.5</v>
      </c>
      <c r="L65" s="375">
        <v>0.75</v>
      </c>
      <c r="M65" s="375">
        <v>1</v>
      </c>
      <c r="N65" s="887" t="s">
        <v>450</v>
      </c>
      <c r="O65" s="930"/>
      <c r="P65" s="378">
        <v>1</v>
      </c>
      <c r="Q65" s="376" t="s">
        <v>451</v>
      </c>
      <c r="R65" s="379">
        <v>42737</v>
      </c>
      <c r="S65" s="379">
        <v>43100</v>
      </c>
      <c r="T65" s="367">
        <v>0</v>
      </c>
      <c r="U65" s="367">
        <v>0</v>
      </c>
      <c r="V65" s="367">
        <v>0</v>
      </c>
      <c r="W65" s="367">
        <v>0</v>
      </c>
      <c r="X65" s="380"/>
      <c r="Y65" s="381">
        <v>0.24</v>
      </c>
      <c r="Z65" s="382">
        <v>0.5</v>
      </c>
      <c r="AA65" s="440">
        <v>0.75</v>
      </c>
      <c r="AB65" s="440">
        <v>1</v>
      </c>
      <c r="AC65" s="383" t="s">
        <v>714</v>
      </c>
      <c r="AD65" s="384" t="s">
        <v>714</v>
      </c>
      <c r="AE65" s="383" t="s">
        <v>1015</v>
      </c>
      <c r="AF65" s="105" t="s">
        <v>1089</v>
      </c>
    </row>
    <row r="66" spans="1:32" s="354" customFormat="1" ht="111.75" customHeight="1" x14ac:dyDescent="0.2">
      <c r="A66" s="945"/>
      <c r="B66" s="945"/>
      <c r="C66" s="945"/>
      <c r="D66" s="978"/>
      <c r="E66" s="365" t="s">
        <v>452</v>
      </c>
      <c r="F66" s="375">
        <v>2.5000000000000001E-2</v>
      </c>
      <c r="G66" s="376" t="s">
        <v>453</v>
      </c>
      <c r="H66" s="365">
        <v>1</v>
      </c>
      <c r="I66" s="361" t="s">
        <v>44</v>
      </c>
      <c r="J66" s="377">
        <v>0.8</v>
      </c>
      <c r="K66" s="375">
        <v>0.8</v>
      </c>
      <c r="L66" s="375">
        <v>0.9</v>
      </c>
      <c r="M66" s="375">
        <v>1</v>
      </c>
      <c r="N66" s="929" t="s">
        <v>454</v>
      </c>
      <c r="O66" s="930"/>
      <c r="P66" s="378">
        <v>1</v>
      </c>
      <c r="Q66" s="376" t="s">
        <v>455</v>
      </c>
      <c r="R66" s="379">
        <v>42737</v>
      </c>
      <c r="S66" s="379">
        <v>43069</v>
      </c>
      <c r="T66" s="367">
        <v>0</v>
      </c>
      <c r="U66" s="367">
        <v>0</v>
      </c>
      <c r="V66" s="367">
        <v>0</v>
      </c>
      <c r="W66" s="367">
        <v>0</v>
      </c>
      <c r="X66" s="380"/>
      <c r="Y66" s="381">
        <v>0.27</v>
      </c>
      <c r="Z66" s="382">
        <v>0.8</v>
      </c>
      <c r="AA66" s="440">
        <v>0.82</v>
      </c>
      <c r="AB66" s="440">
        <v>1</v>
      </c>
      <c r="AC66" s="383" t="s">
        <v>715</v>
      </c>
      <c r="AD66" s="384" t="s">
        <v>875</v>
      </c>
      <c r="AE66" s="383" t="s">
        <v>1016</v>
      </c>
      <c r="AF66" s="105" t="s">
        <v>1090</v>
      </c>
    </row>
    <row r="67" spans="1:32" s="354" customFormat="1" ht="63" customHeight="1" x14ac:dyDescent="0.2">
      <c r="A67" s="945"/>
      <c r="B67" s="945"/>
      <c r="C67" s="945"/>
      <c r="D67" s="978"/>
      <c r="E67" s="361" t="s">
        <v>456</v>
      </c>
      <c r="F67" s="375">
        <v>2.5000000000000001E-2</v>
      </c>
      <c r="G67" s="376" t="s">
        <v>457</v>
      </c>
      <c r="H67" s="365">
        <v>1</v>
      </c>
      <c r="I67" s="361" t="s">
        <v>44</v>
      </c>
      <c r="J67" s="377">
        <v>0.25</v>
      </c>
      <c r="K67" s="375">
        <v>0.5</v>
      </c>
      <c r="L67" s="375">
        <v>0.75</v>
      </c>
      <c r="M67" s="375">
        <v>1</v>
      </c>
      <c r="N67" s="929" t="s">
        <v>458</v>
      </c>
      <c r="O67" s="930"/>
      <c r="P67" s="378">
        <v>1</v>
      </c>
      <c r="Q67" s="376" t="s">
        <v>459</v>
      </c>
      <c r="R67" s="379">
        <v>42371</v>
      </c>
      <c r="S67" s="379">
        <v>42643</v>
      </c>
      <c r="T67" s="367">
        <v>0</v>
      </c>
      <c r="U67" s="367">
        <v>0</v>
      </c>
      <c r="V67" s="367">
        <v>0</v>
      </c>
      <c r="W67" s="367">
        <v>0</v>
      </c>
      <c r="X67" s="380"/>
      <c r="Y67" s="381">
        <v>0.24</v>
      </c>
      <c r="Z67" s="382">
        <v>0.5</v>
      </c>
      <c r="AA67" s="440">
        <v>1</v>
      </c>
      <c r="AB67" s="440">
        <v>1</v>
      </c>
      <c r="AC67" s="383" t="s">
        <v>716</v>
      </c>
      <c r="AD67" s="384" t="s">
        <v>876</v>
      </c>
      <c r="AE67" s="383" t="s">
        <v>876</v>
      </c>
      <c r="AF67" s="105" t="s">
        <v>459</v>
      </c>
    </row>
    <row r="68" spans="1:32" s="354" customFormat="1" ht="63" customHeight="1" x14ac:dyDescent="0.2">
      <c r="A68" s="945"/>
      <c r="B68" s="945"/>
      <c r="C68" s="945"/>
      <c r="D68" s="978"/>
      <c r="E68" s="361" t="s">
        <v>460</v>
      </c>
      <c r="F68" s="375">
        <v>2.5000000000000001E-2</v>
      </c>
      <c r="G68" s="376" t="s">
        <v>461</v>
      </c>
      <c r="H68" s="365">
        <v>1</v>
      </c>
      <c r="I68" s="361" t="s">
        <v>44</v>
      </c>
      <c r="J68" s="377">
        <v>0</v>
      </c>
      <c r="K68" s="375">
        <v>0.25</v>
      </c>
      <c r="L68" s="375">
        <v>0.75</v>
      </c>
      <c r="M68" s="375">
        <v>1</v>
      </c>
      <c r="N68" s="929" t="s">
        <v>462</v>
      </c>
      <c r="O68" s="930"/>
      <c r="P68" s="378">
        <v>1</v>
      </c>
      <c r="Q68" s="376" t="s">
        <v>463</v>
      </c>
      <c r="R68" s="379">
        <v>42737</v>
      </c>
      <c r="S68" s="379">
        <v>43100</v>
      </c>
      <c r="T68" s="367">
        <v>0</v>
      </c>
      <c r="U68" s="367">
        <v>0</v>
      </c>
      <c r="V68" s="367">
        <v>0</v>
      </c>
      <c r="W68" s="367">
        <v>0</v>
      </c>
      <c r="X68" s="380"/>
      <c r="Y68" s="381">
        <v>0.24</v>
      </c>
      <c r="Z68" s="382">
        <v>0.25</v>
      </c>
      <c r="AA68" s="440">
        <v>0.75</v>
      </c>
      <c r="AB68" s="440">
        <v>1</v>
      </c>
      <c r="AC68" s="383" t="s">
        <v>717</v>
      </c>
      <c r="AD68" s="384" t="s">
        <v>877</v>
      </c>
      <c r="AE68" s="383" t="s">
        <v>1017</v>
      </c>
      <c r="AF68" s="105" t="s">
        <v>1091</v>
      </c>
    </row>
    <row r="69" spans="1:32" s="354" customFormat="1" ht="63" customHeight="1" x14ac:dyDescent="0.2">
      <c r="A69" s="945"/>
      <c r="B69" s="945"/>
      <c r="C69" s="945"/>
      <c r="D69" s="978"/>
      <c r="E69" s="361" t="s">
        <v>464</v>
      </c>
      <c r="F69" s="375">
        <v>2.5000000000000001E-2</v>
      </c>
      <c r="G69" s="376" t="s">
        <v>465</v>
      </c>
      <c r="H69" s="365">
        <v>1</v>
      </c>
      <c r="I69" s="361" t="s">
        <v>44</v>
      </c>
      <c r="J69" s="377">
        <v>0.1</v>
      </c>
      <c r="K69" s="375">
        <v>0.3</v>
      </c>
      <c r="L69" s="375">
        <v>0.6</v>
      </c>
      <c r="M69" s="375">
        <v>1</v>
      </c>
      <c r="N69" s="929" t="s">
        <v>466</v>
      </c>
      <c r="O69" s="930"/>
      <c r="P69" s="378">
        <v>1</v>
      </c>
      <c r="Q69" s="376" t="s">
        <v>465</v>
      </c>
      <c r="R69" s="379">
        <v>42737</v>
      </c>
      <c r="S69" s="379">
        <v>43100</v>
      </c>
      <c r="T69" s="367">
        <v>0</v>
      </c>
      <c r="U69" s="367">
        <v>0</v>
      </c>
      <c r="V69" s="367">
        <v>0</v>
      </c>
      <c r="W69" s="367">
        <v>0</v>
      </c>
      <c r="X69" s="380"/>
      <c r="Y69" s="381">
        <v>0.24</v>
      </c>
      <c r="Z69" s="382">
        <v>0.3</v>
      </c>
      <c r="AA69" s="440">
        <v>1</v>
      </c>
      <c r="AB69" s="440">
        <v>1</v>
      </c>
      <c r="AC69" s="383" t="s">
        <v>718</v>
      </c>
      <c r="AD69" s="384" t="s">
        <v>465</v>
      </c>
      <c r="AE69" s="383" t="s">
        <v>876</v>
      </c>
      <c r="AF69" s="256" t="s">
        <v>465</v>
      </c>
    </row>
    <row r="70" spans="1:32" s="354" customFormat="1" ht="103.5" customHeight="1" x14ac:dyDescent="0.2">
      <c r="A70" s="945"/>
      <c r="B70" s="945"/>
      <c r="C70" s="945"/>
      <c r="D70" s="978"/>
      <c r="E70" s="361" t="s">
        <v>467</v>
      </c>
      <c r="F70" s="375">
        <v>2.5000000000000001E-2</v>
      </c>
      <c r="G70" s="376" t="s">
        <v>468</v>
      </c>
      <c r="H70" s="365">
        <v>1</v>
      </c>
      <c r="I70" s="361" t="s">
        <v>44</v>
      </c>
      <c r="J70" s="377">
        <v>0.25</v>
      </c>
      <c r="K70" s="375">
        <v>0.5</v>
      </c>
      <c r="L70" s="375">
        <v>0.75</v>
      </c>
      <c r="M70" s="375">
        <v>1</v>
      </c>
      <c r="N70" s="929" t="s">
        <v>469</v>
      </c>
      <c r="O70" s="930"/>
      <c r="P70" s="378">
        <v>1</v>
      </c>
      <c r="Q70" s="376" t="s">
        <v>470</v>
      </c>
      <c r="R70" s="379">
        <v>42737</v>
      </c>
      <c r="S70" s="379">
        <v>43008</v>
      </c>
      <c r="T70" s="367">
        <v>0</v>
      </c>
      <c r="U70" s="367">
        <v>0</v>
      </c>
      <c r="V70" s="367">
        <v>0</v>
      </c>
      <c r="W70" s="367">
        <v>0</v>
      </c>
      <c r="X70" s="380"/>
      <c r="Y70" s="381">
        <v>0.41</v>
      </c>
      <c r="Z70" s="382">
        <v>0.05</v>
      </c>
      <c r="AA70" s="440">
        <v>1</v>
      </c>
      <c r="AB70" s="440">
        <v>1</v>
      </c>
      <c r="AC70" s="383" t="s">
        <v>719</v>
      </c>
      <c r="AD70" s="384" t="s">
        <v>878</v>
      </c>
      <c r="AE70" s="383" t="s">
        <v>1018</v>
      </c>
      <c r="AF70" s="256" t="s">
        <v>470</v>
      </c>
    </row>
    <row r="71" spans="1:32" s="354" customFormat="1" ht="100.5" customHeight="1" x14ac:dyDescent="0.2">
      <c r="A71" s="945"/>
      <c r="B71" s="945"/>
      <c r="C71" s="945"/>
      <c r="D71" s="979"/>
      <c r="E71" s="361" t="s">
        <v>471</v>
      </c>
      <c r="F71" s="375">
        <v>2.5000000000000001E-2</v>
      </c>
      <c r="G71" s="441" t="s">
        <v>472</v>
      </c>
      <c r="H71" s="365">
        <v>1</v>
      </c>
      <c r="I71" s="442" t="s">
        <v>44</v>
      </c>
      <c r="J71" s="377">
        <v>0.25</v>
      </c>
      <c r="K71" s="375">
        <v>0.5</v>
      </c>
      <c r="L71" s="375">
        <v>0.75</v>
      </c>
      <c r="M71" s="375">
        <v>1</v>
      </c>
      <c r="N71" s="945" t="s">
        <v>473</v>
      </c>
      <c r="O71" s="945"/>
      <c r="P71" s="378">
        <v>1</v>
      </c>
      <c r="Q71" s="441" t="s">
        <v>474</v>
      </c>
      <c r="R71" s="379">
        <v>42737</v>
      </c>
      <c r="S71" s="379">
        <v>43008</v>
      </c>
      <c r="T71" s="367">
        <v>0</v>
      </c>
      <c r="U71" s="367">
        <v>0</v>
      </c>
      <c r="V71" s="367">
        <v>0</v>
      </c>
      <c r="W71" s="367">
        <v>0</v>
      </c>
      <c r="X71" s="443"/>
      <c r="Y71" s="381">
        <v>0.41</v>
      </c>
      <c r="Z71" s="449">
        <v>0.1</v>
      </c>
      <c r="AA71" s="440">
        <v>1</v>
      </c>
      <c r="AB71" s="440">
        <v>1</v>
      </c>
      <c r="AC71" s="383" t="s">
        <v>720</v>
      </c>
      <c r="AD71" s="384" t="s">
        <v>879</v>
      </c>
      <c r="AE71" s="383" t="s">
        <v>876</v>
      </c>
      <c r="AF71" s="499" t="s">
        <v>472</v>
      </c>
    </row>
    <row r="72" spans="1:32" s="354" customFormat="1" ht="63" hidden="1" customHeight="1" x14ac:dyDescent="0.2">
      <c r="A72" s="385"/>
      <c r="B72" s="385"/>
      <c r="C72" s="385"/>
      <c r="D72" s="385"/>
      <c r="E72" s="386"/>
      <c r="F72" s="386"/>
      <c r="G72" s="386"/>
      <c r="H72" s="387"/>
      <c r="I72" s="386"/>
      <c r="J72" s="388"/>
      <c r="K72" s="388"/>
      <c r="L72" s="388"/>
      <c r="M72" s="389"/>
      <c r="N72" s="390"/>
      <c r="O72" s="391"/>
      <c r="P72" s="392"/>
      <c r="Q72" s="385"/>
      <c r="R72" s="393"/>
      <c r="S72" s="393"/>
      <c r="T72" s="394"/>
      <c r="U72" s="394"/>
      <c r="V72" s="394"/>
      <c r="W72" s="394"/>
      <c r="X72" s="394"/>
      <c r="Y72" s="353"/>
      <c r="Z72" s="353"/>
      <c r="AA72" s="353"/>
      <c r="AD72" s="355"/>
    </row>
    <row r="73" spans="1:32" s="354" customFormat="1" ht="10.5" customHeight="1" x14ac:dyDescent="0.2">
      <c r="A73" s="353"/>
      <c r="B73" s="353"/>
      <c r="C73" s="353"/>
      <c r="D73" s="353"/>
      <c r="E73" s="353"/>
      <c r="F73" s="353"/>
      <c r="G73" s="353"/>
      <c r="H73" s="353"/>
      <c r="I73" s="353"/>
      <c r="J73" s="353"/>
      <c r="K73" s="353"/>
      <c r="L73" s="353"/>
      <c r="M73" s="353"/>
      <c r="N73" s="353"/>
      <c r="O73" s="353"/>
      <c r="P73" s="353"/>
      <c r="Q73" s="353"/>
      <c r="R73" s="353"/>
      <c r="S73" s="353"/>
      <c r="T73" s="353"/>
      <c r="U73" s="353"/>
      <c r="V73" s="353"/>
      <c r="W73" s="353"/>
      <c r="X73" s="353"/>
      <c r="Y73" s="353"/>
      <c r="Z73" s="353"/>
      <c r="AA73" s="353"/>
      <c r="AD73" s="355"/>
    </row>
    <row r="74" spans="1:32" s="354" customFormat="1" ht="28.5" customHeight="1" x14ac:dyDescent="0.2">
      <c r="A74" s="458" t="s">
        <v>60</v>
      </c>
      <c r="B74" s="944" t="s">
        <v>587</v>
      </c>
      <c r="C74" s="944"/>
      <c r="D74" s="944"/>
      <c r="E74" s="944"/>
      <c r="F74" s="944"/>
      <c r="G74" s="944"/>
      <c r="H74" s="944"/>
      <c r="I74" s="944"/>
      <c r="J74" s="944"/>
      <c r="K74" s="944"/>
      <c r="L74" s="944"/>
      <c r="M74" s="944"/>
      <c r="N74" s="944"/>
      <c r="O74" s="944"/>
      <c r="P74" s="944"/>
      <c r="Q74" s="944"/>
      <c r="R74" s="944"/>
      <c r="S74" s="944"/>
      <c r="T74" s="944"/>
      <c r="U74" s="944"/>
      <c r="V74" s="944"/>
      <c r="W74" s="944"/>
      <c r="X74" s="944"/>
      <c r="Y74" s="944"/>
      <c r="Z74" s="944"/>
      <c r="AA74" s="944"/>
      <c r="AB74" s="944"/>
      <c r="AC74" s="944"/>
      <c r="AD74" s="944"/>
      <c r="AE74" s="944"/>
      <c r="AF74" s="944"/>
    </row>
    <row r="75" spans="1:32" s="354" customFormat="1" ht="10.5" customHeight="1" x14ac:dyDescent="0.2">
      <c r="A75" s="353"/>
      <c r="B75" s="353"/>
      <c r="C75" s="353"/>
      <c r="D75" s="353"/>
      <c r="E75" s="353"/>
      <c r="F75" s="353"/>
      <c r="G75" s="353"/>
      <c r="H75" s="353"/>
      <c r="I75" s="353"/>
      <c r="J75" s="353"/>
      <c r="K75" s="353"/>
      <c r="L75" s="353"/>
      <c r="M75" s="353"/>
      <c r="N75" s="353"/>
      <c r="O75" s="353"/>
      <c r="P75" s="353"/>
      <c r="Q75" s="353"/>
      <c r="R75" s="353"/>
      <c r="S75" s="353"/>
      <c r="T75" s="353"/>
      <c r="U75" s="353"/>
      <c r="V75" s="353"/>
      <c r="W75" s="353"/>
      <c r="X75" s="353"/>
      <c r="Y75" s="353"/>
      <c r="Z75" s="353"/>
      <c r="AA75" s="353"/>
      <c r="AD75" s="355"/>
    </row>
    <row r="76" spans="1:32" s="354" customFormat="1" ht="36.75" customHeight="1" x14ac:dyDescent="0.2">
      <c r="A76" s="920" t="s">
        <v>3</v>
      </c>
      <c r="B76" s="920" t="s">
        <v>4</v>
      </c>
      <c r="C76" s="920" t="s">
        <v>5</v>
      </c>
      <c r="D76" s="972" t="s">
        <v>6</v>
      </c>
      <c r="E76" s="972" t="s">
        <v>7</v>
      </c>
      <c r="F76" s="920" t="s">
        <v>8</v>
      </c>
      <c r="G76" s="920" t="s">
        <v>9</v>
      </c>
      <c r="H76" s="920" t="s">
        <v>10</v>
      </c>
      <c r="I76" s="920" t="s">
        <v>11</v>
      </c>
      <c r="J76" s="922" t="s">
        <v>12</v>
      </c>
      <c r="K76" s="923"/>
      <c r="L76" s="923"/>
      <c r="M76" s="924"/>
      <c r="N76" s="925" t="s">
        <v>13</v>
      </c>
      <c r="O76" s="926"/>
      <c r="P76" s="920" t="s">
        <v>14</v>
      </c>
      <c r="Q76" s="920" t="s">
        <v>15</v>
      </c>
      <c r="R76" s="946" t="s">
        <v>16</v>
      </c>
      <c r="S76" s="924"/>
      <c r="T76" s="946" t="s">
        <v>17</v>
      </c>
      <c r="U76" s="923"/>
      <c r="V76" s="923"/>
      <c r="W76" s="923"/>
      <c r="X76" s="923"/>
      <c r="Y76" s="917" t="s">
        <v>634</v>
      </c>
      <c r="Z76" s="917"/>
      <c r="AA76" s="917"/>
      <c r="AB76" s="917"/>
      <c r="AC76" s="917"/>
      <c r="AD76" s="917"/>
      <c r="AE76" s="917"/>
      <c r="AF76" s="917"/>
    </row>
    <row r="77" spans="1:32" s="354" customFormat="1" ht="54.75" customHeight="1" x14ac:dyDescent="0.2">
      <c r="A77" s="921"/>
      <c r="B77" s="921"/>
      <c r="C77" s="921"/>
      <c r="D77" s="921"/>
      <c r="E77" s="921"/>
      <c r="F77" s="921"/>
      <c r="G77" s="921"/>
      <c r="H77" s="921"/>
      <c r="I77" s="921"/>
      <c r="J77" s="356" t="s">
        <v>18</v>
      </c>
      <c r="K77" s="356" t="s">
        <v>19</v>
      </c>
      <c r="L77" s="356" t="s">
        <v>20</v>
      </c>
      <c r="M77" s="356" t="s">
        <v>21</v>
      </c>
      <c r="N77" s="927"/>
      <c r="O77" s="928"/>
      <c r="P77" s="921"/>
      <c r="Q77" s="921"/>
      <c r="R77" s="356" t="s">
        <v>22</v>
      </c>
      <c r="S77" s="356" t="s">
        <v>23</v>
      </c>
      <c r="T77" s="357" t="s">
        <v>24</v>
      </c>
      <c r="U77" s="357" t="s">
        <v>25</v>
      </c>
      <c r="V77" s="358" t="s">
        <v>26</v>
      </c>
      <c r="W77" s="357" t="s">
        <v>27</v>
      </c>
      <c r="X77" s="356" t="s">
        <v>28</v>
      </c>
      <c r="Y77" s="359" t="s">
        <v>18</v>
      </c>
      <c r="Z77" s="360" t="s">
        <v>19</v>
      </c>
      <c r="AA77" s="360" t="s">
        <v>20</v>
      </c>
      <c r="AB77" s="360" t="s">
        <v>21</v>
      </c>
      <c r="AC77" s="359" t="s">
        <v>636</v>
      </c>
      <c r="AD77" s="359" t="s">
        <v>767</v>
      </c>
      <c r="AE77" s="359" t="s">
        <v>913</v>
      </c>
      <c r="AF77" s="120" t="s">
        <v>1044</v>
      </c>
    </row>
    <row r="78" spans="1:32" s="354" customFormat="1" ht="40.5" customHeight="1" x14ac:dyDescent="0.2">
      <c r="A78" s="977" t="s">
        <v>183</v>
      </c>
      <c r="B78" s="525" t="s">
        <v>213</v>
      </c>
      <c r="C78" s="977" t="s">
        <v>233</v>
      </c>
      <c r="D78" s="977" t="s">
        <v>185</v>
      </c>
      <c r="E78" s="945" t="s">
        <v>224</v>
      </c>
      <c r="F78" s="980">
        <v>0.1</v>
      </c>
      <c r="G78" s="945" t="s">
        <v>225</v>
      </c>
      <c r="H78" s="982" t="s">
        <v>226</v>
      </c>
      <c r="I78" s="945" t="s">
        <v>189</v>
      </c>
      <c r="J78" s="975">
        <v>0.95</v>
      </c>
      <c r="K78" s="975">
        <v>0.95</v>
      </c>
      <c r="L78" s="975">
        <v>0.95</v>
      </c>
      <c r="M78" s="975">
        <v>0.95</v>
      </c>
      <c r="N78" s="942" t="s">
        <v>227</v>
      </c>
      <c r="O78" s="943"/>
      <c r="P78" s="365">
        <v>0.2</v>
      </c>
      <c r="Q78" s="945" t="s">
        <v>228</v>
      </c>
      <c r="R78" s="370">
        <v>42767</v>
      </c>
      <c r="S78" s="370">
        <v>43100</v>
      </c>
      <c r="T78" s="367">
        <v>0</v>
      </c>
      <c r="U78" s="367">
        <v>0</v>
      </c>
      <c r="V78" s="367">
        <v>0</v>
      </c>
      <c r="W78" s="367">
        <v>0</v>
      </c>
      <c r="X78" s="374"/>
      <c r="Y78" s="936">
        <v>0.99880000000000002</v>
      </c>
      <c r="Z78" s="936">
        <v>0.999</v>
      </c>
      <c r="AA78" s="936">
        <v>0.99880000000000002</v>
      </c>
      <c r="AB78" s="1021">
        <v>1</v>
      </c>
      <c r="AC78" s="395" t="s">
        <v>706</v>
      </c>
      <c r="AD78" s="369" t="s">
        <v>706</v>
      </c>
      <c r="AE78" s="373" t="s">
        <v>1019</v>
      </c>
      <c r="AF78" s="115" t="s">
        <v>1019</v>
      </c>
    </row>
    <row r="79" spans="1:32" s="354" customFormat="1" ht="64.5" customHeight="1" x14ac:dyDescent="0.2">
      <c r="A79" s="978"/>
      <c r="B79" s="978"/>
      <c r="C79" s="978"/>
      <c r="D79" s="978"/>
      <c r="E79" s="958"/>
      <c r="F79" s="981"/>
      <c r="G79" s="958"/>
      <c r="H79" s="983"/>
      <c r="I79" s="958"/>
      <c r="J79" s="976"/>
      <c r="K79" s="976"/>
      <c r="L79" s="976"/>
      <c r="M79" s="1027"/>
      <c r="N79" s="942" t="s">
        <v>229</v>
      </c>
      <c r="O79" s="943"/>
      <c r="P79" s="365">
        <v>0.2</v>
      </c>
      <c r="Q79" s="945"/>
      <c r="R79" s="370">
        <v>42767</v>
      </c>
      <c r="S79" s="370">
        <v>43100</v>
      </c>
      <c r="T79" s="367">
        <v>0</v>
      </c>
      <c r="U79" s="367">
        <v>0</v>
      </c>
      <c r="V79" s="367">
        <v>0</v>
      </c>
      <c r="W79" s="367">
        <v>0</v>
      </c>
      <c r="X79" s="374"/>
      <c r="Y79" s="937"/>
      <c r="Z79" s="937"/>
      <c r="AA79" s="937"/>
      <c r="AB79" s="1022"/>
      <c r="AC79" s="395" t="s">
        <v>706</v>
      </c>
      <c r="AD79" s="369" t="s">
        <v>706</v>
      </c>
      <c r="AE79" s="373" t="s">
        <v>1020</v>
      </c>
      <c r="AF79" s="115" t="s">
        <v>1020</v>
      </c>
    </row>
    <row r="80" spans="1:32" s="354" customFormat="1" ht="60.75" customHeight="1" x14ac:dyDescent="0.2">
      <c r="A80" s="978"/>
      <c r="B80" s="978"/>
      <c r="C80" s="978"/>
      <c r="D80" s="978"/>
      <c r="E80" s="958"/>
      <c r="F80" s="981"/>
      <c r="G80" s="958"/>
      <c r="H80" s="983"/>
      <c r="I80" s="958"/>
      <c r="J80" s="976"/>
      <c r="K80" s="976"/>
      <c r="L80" s="976"/>
      <c r="M80" s="1027"/>
      <c r="N80" s="942" t="s">
        <v>230</v>
      </c>
      <c r="O80" s="943"/>
      <c r="P80" s="365">
        <v>0.2</v>
      </c>
      <c r="Q80" s="945"/>
      <c r="R80" s="370">
        <v>42767</v>
      </c>
      <c r="S80" s="370">
        <v>43100</v>
      </c>
      <c r="T80" s="367">
        <v>0</v>
      </c>
      <c r="U80" s="367">
        <v>0</v>
      </c>
      <c r="V80" s="367">
        <v>0</v>
      </c>
      <c r="W80" s="367">
        <v>0</v>
      </c>
      <c r="X80" s="374"/>
      <c r="Y80" s="937"/>
      <c r="Z80" s="937"/>
      <c r="AA80" s="937"/>
      <c r="AB80" s="1022"/>
      <c r="AC80" s="395" t="s">
        <v>706</v>
      </c>
      <c r="AD80" s="369" t="s">
        <v>706</v>
      </c>
      <c r="AE80" s="373" t="s">
        <v>1021</v>
      </c>
      <c r="AF80" s="115" t="s">
        <v>1021</v>
      </c>
    </row>
    <row r="81" spans="1:32" s="354" customFormat="1" ht="33.75" customHeight="1" x14ac:dyDescent="0.2">
      <c r="A81" s="978"/>
      <c r="B81" s="978"/>
      <c r="C81" s="978"/>
      <c r="D81" s="978"/>
      <c r="E81" s="958"/>
      <c r="F81" s="981"/>
      <c r="G81" s="958"/>
      <c r="H81" s="983"/>
      <c r="I81" s="958"/>
      <c r="J81" s="976"/>
      <c r="K81" s="976"/>
      <c r="L81" s="976"/>
      <c r="M81" s="1027"/>
      <c r="N81" s="942" t="s">
        <v>231</v>
      </c>
      <c r="O81" s="943"/>
      <c r="P81" s="365">
        <v>0.2</v>
      </c>
      <c r="Q81" s="945"/>
      <c r="R81" s="370">
        <v>42767</v>
      </c>
      <c r="S81" s="370">
        <v>43100</v>
      </c>
      <c r="T81" s="367">
        <v>0</v>
      </c>
      <c r="U81" s="367">
        <v>0</v>
      </c>
      <c r="V81" s="367">
        <v>0</v>
      </c>
      <c r="W81" s="367">
        <v>0</v>
      </c>
      <c r="X81" s="374"/>
      <c r="Y81" s="937"/>
      <c r="Z81" s="937"/>
      <c r="AA81" s="937"/>
      <c r="AB81" s="1022"/>
      <c r="AC81" s="396" t="s">
        <v>707</v>
      </c>
      <c r="AD81" s="397" t="s">
        <v>707</v>
      </c>
      <c r="AE81" s="373" t="s">
        <v>1022</v>
      </c>
      <c r="AF81" s="115" t="s">
        <v>1022</v>
      </c>
    </row>
    <row r="82" spans="1:32" s="354" customFormat="1" ht="33.75" customHeight="1" x14ac:dyDescent="0.2">
      <c r="A82" s="979"/>
      <c r="B82" s="979"/>
      <c r="C82" s="979"/>
      <c r="D82" s="979"/>
      <c r="E82" s="958"/>
      <c r="F82" s="981"/>
      <c r="G82" s="958"/>
      <c r="H82" s="983"/>
      <c r="I82" s="958"/>
      <c r="J82" s="976"/>
      <c r="K82" s="976"/>
      <c r="L82" s="976"/>
      <c r="M82" s="1027"/>
      <c r="N82" s="942" t="s">
        <v>232</v>
      </c>
      <c r="O82" s="943"/>
      <c r="P82" s="365">
        <v>0.2</v>
      </c>
      <c r="Q82" s="945"/>
      <c r="R82" s="370">
        <v>42767</v>
      </c>
      <c r="S82" s="370">
        <v>43100</v>
      </c>
      <c r="T82" s="367">
        <v>0</v>
      </c>
      <c r="U82" s="367">
        <v>0</v>
      </c>
      <c r="V82" s="367">
        <v>0</v>
      </c>
      <c r="W82" s="367">
        <v>0</v>
      </c>
      <c r="X82" s="374"/>
      <c r="Y82" s="938"/>
      <c r="Z82" s="938"/>
      <c r="AA82" s="938"/>
      <c r="AB82" s="1023"/>
      <c r="AC82" s="395" t="s">
        <v>706</v>
      </c>
      <c r="AD82" s="369" t="s">
        <v>706</v>
      </c>
      <c r="AE82" s="373" t="s">
        <v>1023</v>
      </c>
      <c r="AF82" s="114" t="s">
        <v>1124</v>
      </c>
    </row>
    <row r="83" spans="1:32" s="354" customFormat="1" ht="10.5" customHeight="1" x14ac:dyDescent="0.2">
      <c r="A83" s="353"/>
      <c r="B83" s="353"/>
      <c r="C83" s="353"/>
      <c r="D83" s="353"/>
      <c r="E83" s="353"/>
      <c r="F83" s="353"/>
      <c r="G83" s="353"/>
      <c r="H83" s="353"/>
      <c r="I83" s="353"/>
      <c r="J83" s="353"/>
      <c r="K83" s="353"/>
      <c r="L83" s="353"/>
      <c r="M83" s="353"/>
      <c r="N83" s="353"/>
      <c r="O83" s="353"/>
      <c r="P83" s="353"/>
      <c r="Q83" s="353"/>
      <c r="R83" s="353"/>
      <c r="S83" s="353"/>
      <c r="T83" s="353"/>
      <c r="U83" s="353"/>
      <c r="V83" s="353"/>
      <c r="W83" s="353"/>
      <c r="X83" s="353"/>
      <c r="Y83" s="353"/>
      <c r="Z83" s="353"/>
      <c r="AA83" s="353"/>
      <c r="AD83" s="355"/>
    </row>
    <row r="84" spans="1:32" s="354" customFormat="1" ht="27.75" customHeight="1" x14ac:dyDescent="0.2">
      <c r="A84" s="458" t="s">
        <v>93</v>
      </c>
      <c r="B84" s="944" t="s">
        <v>588</v>
      </c>
      <c r="C84" s="944"/>
      <c r="D84" s="944"/>
      <c r="E84" s="944"/>
      <c r="F84" s="944"/>
      <c r="G84" s="944"/>
      <c r="H84" s="944"/>
      <c r="I84" s="944"/>
      <c r="J84" s="944"/>
      <c r="K84" s="944"/>
      <c r="L84" s="944"/>
      <c r="M84" s="944"/>
      <c r="N84" s="944"/>
      <c r="O84" s="944"/>
      <c r="P84" s="944"/>
      <c r="Q84" s="944"/>
      <c r="R84" s="944"/>
      <c r="S84" s="944"/>
      <c r="T84" s="944"/>
      <c r="U84" s="944"/>
      <c r="V84" s="944"/>
      <c r="W84" s="944"/>
      <c r="X84" s="944"/>
      <c r="Y84" s="944"/>
      <c r="Z84" s="944"/>
      <c r="AA84" s="944"/>
      <c r="AB84" s="944"/>
      <c r="AC84" s="944"/>
      <c r="AD84" s="944"/>
      <c r="AE84" s="944"/>
      <c r="AF84" s="944"/>
    </row>
    <row r="85" spans="1:32" s="354" customFormat="1" ht="10.5" customHeight="1" x14ac:dyDescent="0.2">
      <c r="A85" s="353"/>
      <c r="B85" s="353"/>
      <c r="C85" s="353"/>
      <c r="D85" s="353"/>
      <c r="E85" s="353"/>
      <c r="F85" s="353"/>
      <c r="G85" s="353"/>
      <c r="H85" s="353"/>
      <c r="I85" s="353"/>
      <c r="J85" s="353"/>
      <c r="K85" s="353"/>
      <c r="L85" s="353"/>
      <c r="M85" s="353"/>
      <c r="N85" s="353"/>
      <c r="O85" s="353"/>
      <c r="P85" s="353"/>
      <c r="Q85" s="353"/>
      <c r="R85" s="353"/>
      <c r="S85" s="353"/>
      <c r="T85" s="353"/>
      <c r="U85" s="353"/>
      <c r="V85" s="353"/>
      <c r="W85" s="353"/>
      <c r="X85" s="353"/>
      <c r="Y85" s="353"/>
      <c r="Z85" s="353"/>
      <c r="AA85" s="353"/>
      <c r="AD85" s="355"/>
    </row>
    <row r="86" spans="1:32" s="354" customFormat="1" ht="42.75" customHeight="1" x14ac:dyDescent="0.2">
      <c r="A86" s="920" t="s">
        <v>3</v>
      </c>
      <c r="B86" s="920" t="s">
        <v>4</v>
      </c>
      <c r="C86" s="925" t="s">
        <v>5</v>
      </c>
      <c r="D86" s="1008" t="s">
        <v>6</v>
      </c>
      <c r="E86" s="1010" t="s">
        <v>7</v>
      </c>
      <c r="F86" s="920" t="s">
        <v>8</v>
      </c>
      <c r="G86" s="920" t="s">
        <v>9</v>
      </c>
      <c r="H86" s="920" t="s">
        <v>10</v>
      </c>
      <c r="I86" s="920" t="s">
        <v>11</v>
      </c>
      <c r="J86" s="922" t="s">
        <v>12</v>
      </c>
      <c r="K86" s="923"/>
      <c r="L86" s="923"/>
      <c r="M86" s="924"/>
      <c r="N86" s="925" t="s">
        <v>13</v>
      </c>
      <c r="O86" s="926"/>
      <c r="P86" s="920" t="s">
        <v>14</v>
      </c>
      <c r="Q86" s="920" t="s">
        <v>15</v>
      </c>
      <c r="R86" s="946" t="s">
        <v>16</v>
      </c>
      <c r="S86" s="924"/>
      <c r="T86" s="946" t="s">
        <v>17</v>
      </c>
      <c r="U86" s="923"/>
      <c r="V86" s="923"/>
      <c r="W86" s="923"/>
      <c r="X86" s="923"/>
      <c r="Y86" s="917" t="s">
        <v>634</v>
      </c>
      <c r="Z86" s="917"/>
      <c r="AA86" s="917"/>
      <c r="AB86" s="917"/>
      <c r="AC86" s="917"/>
      <c r="AD86" s="917"/>
      <c r="AE86" s="917"/>
      <c r="AF86" s="917"/>
    </row>
    <row r="87" spans="1:32" s="354" customFormat="1" ht="84.75" customHeight="1" x14ac:dyDescent="0.2">
      <c r="A87" s="921"/>
      <c r="B87" s="921"/>
      <c r="C87" s="927"/>
      <c r="D87" s="1009"/>
      <c r="E87" s="928"/>
      <c r="F87" s="921"/>
      <c r="G87" s="921"/>
      <c r="H87" s="921"/>
      <c r="I87" s="921"/>
      <c r="J87" s="356" t="s">
        <v>18</v>
      </c>
      <c r="K87" s="356" t="s">
        <v>19</v>
      </c>
      <c r="L87" s="356" t="s">
        <v>20</v>
      </c>
      <c r="M87" s="356" t="s">
        <v>21</v>
      </c>
      <c r="N87" s="927"/>
      <c r="O87" s="928"/>
      <c r="P87" s="921"/>
      <c r="Q87" s="921"/>
      <c r="R87" s="356" t="s">
        <v>22</v>
      </c>
      <c r="S87" s="356" t="s">
        <v>23</v>
      </c>
      <c r="T87" s="357" t="s">
        <v>24</v>
      </c>
      <c r="U87" s="357" t="s">
        <v>25</v>
      </c>
      <c r="V87" s="358" t="s">
        <v>26</v>
      </c>
      <c r="W87" s="357" t="s">
        <v>27</v>
      </c>
      <c r="X87" s="356" t="s">
        <v>28</v>
      </c>
      <c r="Y87" s="359" t="s">
        <v>18</v>
      </c>
      <c r="Z87" s="360" t="s">
        <v>19</v>
      </c>
      <c r="AA87" s="360" t="s">
        <v>20</v>
      </c>
      <c r="AB87" s="360" t="s">
        <v>21</v>
      </c>
      <c r="AC87" s="359" t="s">
        <v>636</v>
      </c>
      <c r="AD87" s="359" t="s">
        <v>767</v>
      </c>
      <c r="AE87" s="359" t="s">
        <v>913</v>
      </c>
      <c r="AF87" s="120" t="s">
        <v>1044</v>
      </c>
    </row>
    <row r="88" spans="1:32" s="354" customFormat="1" ht="86.25" customHeight="1" x14ac:dyDescent="0.2">
      <c r="A88" s="945" t="s">
        <v>234</v>
      </c>
      <c r="B88" s="945" t="s">
        <v>234</v>
      </c>
      <c r="C88" s="1000" t="s">
        <v>252</v>
      </c>
      <c r="D88" s="977" t="s">
        <v>769</v>
      </c>
      <c r="E88" s="582" t="s">
        <v>1092</v>
      </c>
      <c r="F88" s="1005">
        <v>0.05</v>
      </c>
      <c r="G88" s="916" t="s">
        <v>475</v>
      </c>
      <c r="H88" s="997">
        <v>11</v>
      </c>
      <c r="I88" s="997" t="s">
        <v>67</v>
      </c>
      <c r="J88" s="998">
        <v>2</v>
      </c>
      <c r="K88" s="998">
        <v>5</v>
      </c>
      <c r="L88" s="999">
        <v>8</v>
      </c>
      <c r="M88" s="998">
        <v>11</v>
      </c>
      <c r="N88" s="916" t="s">
        <v>476</v>
      </c>
      <c r="O88" s="916"/>
      <c r="P88" s="398">
        <v>0.34</v>
      </c>
      <c r="Q88" s="399" t="s">
        <v>477</v>
      </c>
      <c r="R88" s="379">
        <v>42767</v>
      </c>
      <c r="S88" s="379">
        <v>43100</v>
      </c>
      <c r="T88" s="367">
        <v>0</v>
      </c>
      <c r="U88" s="367">
        <v>0</v>
      </c>
      <c r="V88" s="367">
        <v>0</v>
      </c>
      <c r="W88" s="367">
        <v>0</v>
      </c>
      <c r="X88" s="380"/>
      <c r="Y88" s="913">
        <v>2</v>
      </c>
      <c r="Z88" s="913">
        <v>5</v>
      </c>
      <c r="AA88" s="913">
        <v>7</v>
      </c>
      <c r="AB88" s="913">
        <v>11</v>
      </c>
      <c r="AC88" s="400" t="s">
        <v>721</v>
      </c>
      <c r="AD88" s="384" t="s">
        <v>880</v>
      </c>
      <c r="AE88" s="383" t="s">
        <v>1024</v>
      </c>
      <c r="AF88" s="105" t="s">
        <v>1093</v>
      </c>
    </row>
    <row r="89" spans="1:32" s="354" customFormat="1" ht="107.25" customHeight="1" x14ac:dyDescent="0.2">
      <c r="A89" s="945"/>
      <c r="B89" s="945"/>
      <c r="C89" s="1001"/>
      <c r="D89" s="978"/>
      <c r="E89" s="1003"/>
      <c r="F89" s="1006"/>
      <c r="G89" s="916"/>
      <c r="H89" s="997"/>
      <c r="I89" s="997"/>
      <c r="J89" s="998"/>
      <c r="K89" s="998"/>
      <c r="L89" s="999"/>
      <c r="M89" s="998"/>
      <c r="N89" s="916" t="s">
        <v>478</v>
      </c>
      <c r="O89" s="916"/>
      <c r="P89" s="398">
        <f>100%/3</f>
        <v>0.33333333333333331</v>
      </c>
      <c r="Q89" s="399" t="s">
        <v>479</v>
      </c>
      <c r="R89" s="379">
        <v>42767</v>
      </c>
      <c r="S89" s="379">
        <v>43100</v>
      </c>
      <c r="T89" s="367">
        <v>0</v>
      </c>
      <c r="U89" s="367">
        <v>0</v>
      </c>
      <c r="V89" s="367">
        <v>0</v>
      </c>
      <c r="W89" s="367">
        <v>0</v>
      </c>
      <c r="X89" s="380"/>
      <c r="Y89" s="914"/>
      <c r="Z89" s="914"/>
      <c r="AA89" s="914"/>
      <c r="AB89" s="914"/>
      <c r="AC89" s="400" t="s">
        <v>722</v>
      </c>
      <c r="AD89" s="384" t="s">
        <v>881</v>
      </c>
      <c r="AE89" s="383" t="s">
        <v>1025</v>
      </c>
      <c r="AF89" s="105" t="s">
        <v>1094</v>
      </c>
    </row>
    <row r="90" spans="1:32" s="354" customFormat="1" ht="87" customHeight="1" x14ac:dyDescent="0.2">
      <c r="A90" s="945"/>
      <c r="B90" s="945"/>
      <c r="C90" s="1001"/>
      <c r="D90" s="978"/>
      <c r="E90" s="1004"/>
      <c r="F90" s="1007"/>
      <c r="G90" s="916"/>
      <c r="H90" s="997"/>
      <c r="I90" s="997"/>
      <c r="J90" s="998"/>
      <c r="K90" s="998"/>
      <c r="L90" s="999"/>
      <c r="M90" s="998"/>
      <c r="N90" s="916" t="s">
        <v>480</v>
      </c>
      <c r="O90" s="916"/>
      <c r="P90" s="398">
        <f>100%/3</f>
        <v>0.33333333333333331</v>
      </c>
      <c r="Q90" s="399" t="s">
        <v>479</v>
      </c>
      <c r="R90" s="379">
        <v>42737</v>
      </c>
      <c r="S90" s="379">
        <v>42794</v>
      </c>
      <c r="T90" s="367">
        <v>0</v>
      </c>
      <c r="U90" s="367">
        <v>0</v>
      </c>
      <c r="V90" s="367">
        <v>0</v>
      </c>
      <c r="W90" s="367">
        <v>0</v>
      </c>
      <c r="X90" s="380"/>
      <c r="Y90" s="915"/>
      <c r="Z90" s="915"/>
      <c r="AA90" s="915"/>
      <c r="AB90" s="915"/>
      <c r="AC90" s="400" t="s">
        <v>723</v>
      </c>
      <c r="AD90" s="384" t="s">
        <v>882</v>
      </c>
      <c r="AE90" s="383" t="s">
        <v>1026</v>
      </c>
      <c r="AF90" s="105" t="s">
        <v>1095</v>
      </c>
    </row>
    <row r="91" spans="1:32" s="354" customFormat="1" ht="140.25" customHeight="1" x14ac:dyDescent="0.2">
      <c r="A91" s="945"/>
      <c r="B91" s="945"/>
      <c r="C91" s="1001"/>
      <c r="D91" s="978"/>
      <c r="E91" s="1011" t="s">
        <v>481</v>
      </c>
      <c r="F91" s="1005">
        <v>0.05</v>
      </c>
      <c r="G91" s="916" t="s">
        <v>482</v>
      </c>
      <c r="H91" s="980">
        <v>1</v>
      </c>
      <c r="I91" s="997" t="s">
        <v>44</v>
      </c>
      <c r="J91" s="1013">
        <v>1</v>
      </c>
      <c r="K91" s="1013"/>
      <c r="L91" s="1013"/>
      <c r="M91" s="1013"/>
      <c r="N91" s="942" t="s">
        <v>483</v>
      </c>
      <c r="O91" s="942"/>
      <c r="P91" s="398">
        <f>100%/2</f>
        <v>0.5</v>
      </c>
      <c r="Q91" s="376" t="s">
        <v>484</v>
      </c>
      <c r="R91" s="379">
        <v>42736</v>
      </c>
      <c r="S91" s="379">
        <v>42765</v>
      </c>
      <c r="T91" s="367">
        <v>0</v>
      </c>
      <c r="U91" s="367">
        <v>0</v>
      </c>
      <c r="V91" s="367">
        <v>0</v>
      </c>
      <c r="W91" s="367">
        <v>0</v>
      </c>
      <c r="X91" s="380"/>
      <c r="Y91" s="931">
        <v>1</v>
      </c>
      <c r="Z91" s="931">
        <v>1</v>
      </c>
      <c r="AA91" s="931">
        <v>1</v>
      </c>
      <c r="AB91" s="931">
        <v>1</v>
      </c>
      <c r="AC91" s="401" t="s">
        <v>724</v>
      </c>
      <c r="AD91" s="402" t="s">
        <v>883</v>
      </c>
      <c r="AE91" s="447" t="s">
        <v>1027</v>
      </c>
      <c r="AF91" s="104" t="s">
        <v>1096</v>
      </c>
    </row>
    <row r="92" spans="1:32" s="354" customFormat="1" ht="219" customHeight="1" x14ac:dyDescent="0.2">
      <c r="A92" s="945"/>
      <c r="B92" s="945"/>
      <c r="C92" s="1001"/>
      <c r="D92" s="978"/>
      <c r="E92" s="1012"/>
      <c r="F92" s="1007"/>
      <c r="G92" s="916"/>
      <c r="H92" s="997"/>
      <c r="I92" s="997"/>
      <c r="J92" s="1013"/>
      <c r="K92" s="1013"/>
      <c r="L92" s="1013"/>
      <c r="M92" s="1013"/>
      <c r="N92" s="942" t="s">
        <v>485</v>
      </c>
      <c r="O92" s="942"/>
      <c r="P92" s="398">
        <f>100%/2</f>
        <v>0.5</v>
      </c>
      <c r="Q92" s="376" t="s">
        <v>486</v>
      </c>
      <c r="R92" s="379">
        <v>42750</v>
      </c>
      <c r="S92" s="379">
        <v>42786</v>
      </c>
      <c r="T92" s="367">
        <v>0</v>
      </c>
      <c r="U92" s="367">
        <v>0</v>
      </c>
      <c r="V92" s="367">
        <v>0</v>
      </c>
      <c r="W92" s="367">
        <v>0</v>
      </c>
      <c r="X92" s="380"/>
      <c r="Y92" s="933"/>
      <c r="Z92" s="933"/>
      <c r="AA92" s="933"/>
      <c r="AB92" s="933"/>
      <c r="AC92" s="401" t="s">
        <v>725</v>
      </c>
      <c r="AD92" s="402" t="s">
        <v>884</v>
      </c>
      <c r="AE92" s="447" t="s">
        <v>1028</v>
      </c>
      <c r="AF92" s="104" t="s">
        <v>1096</v>
      </c>
    </row>
    <row r="93" spans="1:32" s="354" customFormat="1" ht="81" customHeight="1" x14ac:dyDescent="0.2">
      <c r="A93" s="945"/>
      <c r="B93" s="945"/>
      <c r="C93" s="1001"/>
      <c r="D93" s="978"/>
      <c r="E93" s="1011" t="s">
        <v>487</v>
      </c>
      <c r="F93" s="1005">
        <v>0.05</v>
      </c>
      <c r="G93" s="916" t="s">
        <v>488</v>
      </c>
      <c r="H93" s="980">
        <v>1</v>
      </c>
      <c r="I93" s="997" t="s">
        <v>44</v>
      </c>
      <c r="J93" s="1013">
        <v>0.5</v>
      </c>
      <c r="K93" s="1013">
        <v>0.9</v>
      </c>
      <c r="L93" s="1013">
        <v>1</v>
      </c>
      <c r="M93" s="1013"/>
      <c r="N93" s="942" t="s">
        <v>489</v>
      </c>
      <c r="O93" s="942"/>
      <c r="P93" s="398">
        <f>100%/4</f>
        <v>0.25</v>
      </c>
      <c r="Q93" s="376" t="s">
        <v>490</v>
      </c>
      <c r="R93" s="379">
        <v>42781</v>
      </c>
      <c r="S93" s="379">
        <v>42809</v>
      </c>
      <c r="T93" s="367">
        <v>0</v>
      </c>
      <c r="U93" s="367">
        <v>0</v>
      </c>
      <c r="V93" s="367">
        <v>0</v>
      </c>
      <c r="W93" s="367">
        <v>0</v>
      </c>
      <c r="X93" s="380"/>
      <c r="Y93" s="931">
        <v>0.5</v>
      </c>
      <c r="Z93" s="931">
        <v>0.9</v>
      </c>
      <c r="AA93" s="931">
        <v>1</v>
      </c>
      <c r="AB93" s="931">
        <v>1</v>
      </c>
      <c r="AC93" s="401" t="s">
        <v>726</v>
      </c>
      <c r="AD93" s="402" t="s">
        <v>885</v>
      </c>
      <c r="AE93" s="447" t="s">
        <v>1029</v>
      </c>
      <c r="AF93" s="104" t="s">
        <v>1097</v>
      </c>
    </row>
    <row r="94" spans="1:32" s="354" customFormat="1" ht="75" customHeight="1" x14ac:dyDescent="0.2">
      <c r="A94" s="945"/>
      <c r="B94" s="945"/>
      <c r="C94" s="1001"/>
      <c r="D94" s="978"/>
      <c r="E94" s="1016"/>
      <c r="F94" s="1006"/>
      <c r="G94" s="916"/>
      <c r="H94" s="980"/>
      <c r="I94" s="997"/>
      <c r="J94" s="1013"/>
      <c r="K94" s="1013"/>
      <c r="L94" s="1013"/>
      <c r="M94" s="1013"/>
      <c r="N94" s="942" t="s">
        <v>491</v>
      </c>
      <c r="O94" s="942"/>
      <c r="P94" s="398">
        <f>100%/4</f>
        <v>0.25</v>
      </c>
      <c r="Q94" s="376" t="s">
        <v>484</v>
      </c>
      <c r="R94" s="379">
        <v>42809</v>
      </c>
      <c r="S94" s="379">
        <v>42824</v>
      </c>
      <c r="T94" s="367">
        <v>0</v>
      </c>
      <c r="U94" s="367">
        <v>0</v>
      </c>
      <c r="V94" s="367">
        <v>0</v>
      </c>
      <c r="W94" s="367">
        <v>0</v>
      </c>
      <c r="X94" s="380"/>
      <c r="Y94" s="932"/>
      <c r="Z94" s="932"/>
      <c r="AA94" s="932"/>
      <c r="AB94" s="932"/>
      <c r="AC94" s="401" t="s">
        <v>724</v>
      </c>
      <c r="AD94" s="402" t="s">
        <v>886</v>
      </c>
      <c r="AE94" s="447" t="s">
        <v>1030</v>
      </c>
      <c r="AF94" s="104" t="s">
        <v>1098</v>
      </c>
    </row>
    <row r="95" spans="1:32" s="354" customFormat="1" ht="147.75" customHeight="1" x14ac:dyDescent="0.2">
      <c r="A95" s="945"/>
      <c r="B95" s="945"/>
      <c r="C95" s="1001"/>
      <c r="D95" s="978"/>
      <c r="E95" s="1016"/>
      <c r="F95" s="1006"/>
      <c r="G95" s="916"/>
      <c r="H95" s="980"/>
      <c r="I95" s="997"/>
      <c r="J95" s="1013"/>
      <c r="K95" s="1013"/>
      <c r="L95" s="1013"/>
      <c r="M95" s="1013"/>
      <c r="N95" s="942" t="s">
        <v>492</v>
      </c>
      <c r="O95" s="942"/>
      <c r="P95" s="398">
        <f>100%/4</f>
        <v>0.25</v>
      </c>
      <c r="Q95" s="376" t="s">
        <v>493</v>
      </c>
      <c r="R95" s="379">
        <v>42826</v>
      </c>
      <c r="S95" s="379">
        <v>42916</v>
      </c>
      <c r="T95" s="367">
        <v>0</v>
      </c>
      <c r="U95" s="367">
        <v>0</v>
      </c>
      <c r="V95" s="367">
        <v>0</v>
      </c>
      <c r="W95" s="367">
        <v>0</v>
      </c>
      <c r="X95" s="380"/>
      <c r="Y95" s="932"/>
      <c r="Z95" s="932"/>
      <c r="AA95" s="932"/>
      <c r="AB95" s="932"/>
      <c r="AC95" s="401" t="s">
        <v>649</v>
      </c>
      <c r="AD95" s="402" t="s">
        <v>887</v>
      </c>
      <c r="AE95" s="447" t="s">
        <v>1031</v>
      </c>
      <c r="AF95" s="104" t="s">
        <v>1099</v>
      </c>
    </row>
    <row r="96" spans="1:32" s="354" customFormat="1" ht="96" customHeight="1" x14ac:dyDescent="0.2">
      <c r="A96" s="945"/>
      <c r="B96" s="945"/>
      <c r="C96" s="1002"/>
      <c r="D96" s="979"/>
      <c r="E96" s="1012"/>
      <c r="F96" s="1007"/>
      <c r="G96" s="916"/>
      <c r="H96" s="980"/>
      <c r="I96" s="997"/>
      <c r="J96" s="1013"/>
      <c r="K96" s="1013"/>
      <c r="L96" s="1013"/>
      <c r="M96" s="1013"/>
      <c r="N96" s="916" t="s">
        <v>494</v>
      </c>
      <c r="O96" s="916"/>
      <c r="P96" s="398">
        <f>100%/4</f>
        <v>0.25</v>
      </c>
      <c r="Q96" s="376" t="s">
        <v>495</v>
      </c>
      <c r="R96" s="379">
        <v>42781</v>
      </c>
      <c r="S96" s="379">
        <v>42917</v>
      </c>
      <c r="T96" s="367">
        <v>0</v>
      </c>
      <c r="U96" s="367">
        <v>0</v>
      </c>
      <c r="V96" s="367">
        <v>0</v>
      </c>
      <c r="W96" s="367">
        <v>0</v>
      </c>
      <c r="X96" s="380"/>
      <c r="Y96" s="933"/>
      <c r="Z96" s="933"/>
      <c r="AA96" s="933"/>
      <c r="AB96" s="933"/>
      <c r="AC96" s="401"/>
      <c r="AD96" s="402" t="s">
        <v>888</v>
      </c>
      <c r="AE96" s="447" t="s">
        <v>1032</v>
      </c>
      <c r="AF96" s="104" t="s">
        <v>1100</v>
      </c>
    </row>
    <row r="97" spans="1:32" s="354" customFormat="1" ht="10.5" customHeight="1" x14ac:dyDescent="0.2">
      <c r="A97" s="353"/>
      <c r="B97" s="353"/>
      <c r="C97" s="353"/>
      <c r="D97" s="353"/>
      <c r="E97" s="353"/>
      <c r="F97" s="353"/>
      <c r="G97" s="353"/>
      <c r="H97" s="353"/>
      <c r="I97" s="353"/>
      <c r="J97" s="353"/>
      <c r="K97" s="353"/>
      <c r="L97" s="353"/>
      <c r="M97" s="353"/>
      <c r="N97" s="353"/>
      <c r="O97" s="353"/>
      <c r="P97" s="353"/>
      <c r="Q97" s="353"/>
      <c r="R97" s="353"/>
      <c r="S97" s="353"/>
      <c r="T97" s="353"/>
      <c r="U97" s="353"/>
      <c r="V97" s="353"/>
      <c r="W97" s="353"/>
      <c r="X97" s="353"/>
      <c r="Y97" s="353"/>
      <c r="Z97" s="353"/>
      <c r="AA97" s="353"/>
      <c r="AD97" s="355"/>
    </row>
    <row r="98" spans="1:32" s="355" customFormat="1" ht="30" customHeight="1" x14ac:dyDescent="0.2">
      <c r="A98" s="458" t="s">
        <v>140</v>
      </c>
      <c r="B98" s="944" t="s">
        <v>235</v>
      </c>
      <c r="C98" s="944"/>
      <c r="D98" s="944"/>
      <c r="E98" s="944"/>
      <c r="F98" s="944"/>
      <c r="G98" s="944"/>
      <c r="H98" s="944"/>
      <c r="I98" s="944"/>
      <c r="J98" s="944"/>
      <c r="K98" s="944"/>
      <c r="L98" s="944"/>
      <c r="M98" s="944"/>
      <c r="N98" s="944"/>
      <c r="O98" s="944"/>
      <c r="P98" s="944"/>
      <c r="Q98" s="944"/>
      <c r="R98" s="944"/>
      <c r="S98" s="944"/>
      <c r="T98" s="944"/>
      <c r="U98" s="944"/>
      <c r="V98" s="944"/>
      <c r="W98" s="944"/>
      <c r="X98" s="944"/>
      <c r="Y98" s="944"/>
      <c r="Z98" s="944"/>
      <c r="AA98" s="944"/>
      <c r="AB98" s="944"/>
      <c r="AC98" s="944"/>
      <c r="AD98" s="944"/>
      <c r="AE98" s="944"/>
      <c r="AF98" s="944"/>
    </row>
    <row r="99" spans="1:32" s="354" customFormat="1" ht="6" customHeight="1" x14ac:dyDescent="0.2">
      <c r="A99" s="403"/>
      <c r="B99" s="404"/>
      <c r="C99" s="404"/>
      <c r="D99" s="404"/>
      <c r="E99" s="404"/>
      <c r="F99" s="404"/>
      <c r="G99" s="405"/>
      <c r="H99" s="405"/>
      <c r="I99" s="405"/>
      <c r="J99" s="405"/>
      <c r="K99" s="405"/>
      <c r="L99" s="405"/>
      <c r="M99" s="405"/>
      <c r="N99" s="405"/>
      <c r="O99" s="405"/>
      <c r="P99" s="405"/>
      <c r="Q99" s="405"/>
      <c r="R99" s="406"/>
      <c r="S99" s="406"/>
      <c r="T99" s="406"/>
      <c r="U99" s="406"/>
      <c r="V99" s="406"/>
      <c r="W99" s="406"/>
      <c r="X99" s="407"/>
      <c r="Y99" s="353"/>
      <c r="Z99" s="353"/>
      <c r="AA99" s="353"/>
      <c r="AD99" s="355"/>
    </row>
    <row r="100" spans="1:32" s="354" customFormat="1" ht="48" customHeight="1" x14ac:dyDescent="0.2">
      <c r="A100" s="920" t="s">
        <v>3</v>
      </c>
      <c r="B100" s="920" t="s">
        <v>4</v>
      </c>
      <c r="C100" s="920" t="s">
        <v>5</v>
      </c>
      <c r="D100" s="972" t="s">
        <v>6</v>
      </c>
      <c r="E100" s="972" t="s">
        <v>7</v>
      </c>
      <c r="F100" s="920" t="s">
        <v>8</v>
      </c>
      <c r="G100" s="920" t="s">
        <v>9</v>
      </c>
      <c r="H100" s="920" t="s">
        <v>10</v>
      </c>
      <c r="I100" s="920" t="s">
        <v>11</v>
      </c>
      <c r="J100" s="922" t="s">
        <v>12</v>
      </c>
      <c r="K100" s="923"/>
      <c r="L100" s="923"/>
      <c r="M100" s="924"/>
      <c r="N100" s="925" t="s">
        <v>13</v>
      </c>
      <c r="O100" s="926"/>
      <c r="P100" s="920" t="s">
        <v>14</v>
      </c>
      <c r="Q100" s="920" t="s">
        <v>15</v>
      </c>
      <c r="R100" s="946" t="s">
        <v>16</v>
      </c>
      <c r="S100" s="924"/>
      <c r="T100" s="946" t="s">
        <v>17</v>
      </c>
      <c r="U100" s="923"/>
      <c r="V100" s="923"/>
      <c r="W100" s="923"/>
      <c r="X100" s="923"/>
      <c r="Y100" s="917" t="s">
        <v>634</v>
      </c>
      <c r="Z100" s="917"/>
      <c r="AA100" s="917"/>
      <c r="AB100" s="917"/>
      <c r="AC100" s="917"/>
      <c r="AD100" s="917"/>
      <c r="AE100" s="917"/>
      <c r="AF100" s="917"/>
    </row>
    <row r="101" spans="1:32" s="354" customFormat="1" ht="75" customHeight="1" x14ac:dyDescent="0.2">
      <c r="A101" s="921"/>
      <c r="B101" s="921"/>
      <c r="C101" s="921"/>
      <c r="D101" s="921"/>
      <c r="E101" s="921"/>
      <c r="F101" s="921"/>
      <c r="G101" s="921"/>
      <c r="H101" s="921"/>
      <c r="I101" s="921"/>
      <c r="J101" s="356" t="s">
        <v>18</v>
      </c>
      <c r="K101" s="356" t="s">
        <v>19</v>
      </c>
      <c r="L101" s="356" t="s">
        <v>20</v>
      </c>
      <c r="M101" s="356" t="s">
        <v>21</v>
      </c>
      <c r="N101" s="927"/>
      <c r="O101" s="928"/>
      <c r="P101" s="921"/>
      <c r="Q101" s="921"/>
      <c r="R101" s="356" t="s">
        <v>22</v>
      </c>
      <c r="S101" s="356" t="s">
        <v>23</v>
      </c>
      <c r="T101" s="357" t="s">
        <v>24</v>
      </c>
      <c r="U101" s="357" t="s">
        <v>25</v>
      </c>
      <c r="V101" s="358" t="s">
        <v>26</v>
      </c>
      <c r="W101" s="357" t="s">
        <v>27</v>
      </c>
      <c r="X101" s="356" t="s">
        <v>28</v>
      </c>
      <c r="Y101" s="359" t="s">
        <v>18</v>
      </c>
      <c r="Z101" s="360" t="s">
        <v>19</v>
      </c>
      <c r="AA101" s="360" t="s">
        <v>20</v>
      </c>
      <c r="AB101" s="360" t="s">
        <v>21</v>
      </c>
      <c r="AC101" s="359" t="s">
        <v>636</v>
      </c>
      <c r="AD101" s="359" t="s">
        <v>767</v>
      </c>
      <c r="AE101" s="359" t="s">
        <v>913</v>
      </c>
      <c r="AF101" s="120" t="s">
        <v>1044</v>
      </c>
    </row>
    <row r="102" spans="1:32" s="354" customFormat="1" ht="152.25" customHeight="1" x14ac:dyDescent="0.2">
      <c r="A102" s="1014" t="s">
        <v>234</v>
      </c>
      <c r="B102" s="1014" t="s">
        <v>234</v>
      </c>
      <c r="C102" s="1014" t="s">
        <v>234</v>
      </c>
      <c r="D102" s="1014" t="s">
        <v>758</v>
      </c>
      <c r="E102" s="945" t="s">
        <v>593</v>
      </c>
      <c r="F102" s="1015">
        <v>0.1</v>
      </c>
      <c r="G102" s="1014" t="s">
        <v>590</v>
      </c>
      <c r="H102" s="1015">
        <v>1</v>
      </c>
      <c r="I102" s="1014" t="s">
        <v>44</v>
      </c>
      <c r="J102" s="1015">
        <v>0.25</v>
      </c>
      <c r="K102" s="1015">
        <v>0.5</v>
      </c>
      <c r="L102" s="1015">
        <v>0.75</v>
      </c>
      <c r="M102" s="1015">
        <v>1</v>
      </c>
      <c r="N102" s="1017" t="s">
        <v>1101</v>
      </c>
      <c r="O102" s="1014"/>
      <c r="P102" s="430">
        <v>0.2</v>
      </c>
      <c r="Q102" s="431"/>
      <c r="R102" s="432">
        <v>42736</v>
      </c>
      <c r="S102" s="432">
        <v>42750</v>
      </c>
      <c r="T102" s="367">
        <v>0</v>
      </c>
      <c r="U102" s="367">
        <v>0</v>
      </c>
      <c r="V102" s="367">
        <v>0</v>
      </c>
      <c r="W102" s="367">
        <v>0</v>
      </c>
      <c r="X102" s="1028"/>
      <c r="Y102" s="939">
        <v>0.78320000000000001</v>
      </c>
      <c r="Z102" s="939">
        <v>0.88919999999999999</v>
      </c>
      <c r="AA102" s="939">
        <v>0.92859999999999998</v>
      </c>
      <c r="AB102" s="939">
        <v>1</v>
      </c>
      <c r="AC102" s="500" t="s">
        <v>764</v>
      </c>
      <c r="AD102" s="500" t="s">
        <v>889</v>
      </c>
      <c r="AE102" s="494" t="s">
        <v>1040</v>
      </c>
      <c r="AF102" s="494" t="s">
        <v>1161</v>
      </c>
    </row>
    <row r="103" spans="1:32" s="354" customFormat="1" ht="55.5" customHeight="1" x14ac:dyDescent="0.2">
      <c r="A103" s="1014"/>
      <c r="B103" s="1014"/>
      <c r="C103" s="1014"/>
      <c r="D103" s="1014"/>
      <c r="E103" s="945"/>
      <c r="F103" s="1014"/>
      <c r="G103" s="1014"/>
      <c r="H103" s="1015"/>
      <c r="I103" s="1014"/>
      <c r="J103" s="1015"/>
      <c r="K103" s="1015"/>
      <c r="L103" s="1015"/>
      <c r="M103" s="1015"/>
      <c r="N103" s="1018" t="s">
        <v>591</v>
      </c>
      <c r="O103" s="1018"/>
      <c r="P103" s="433">
        <v>0.2</v>
      </c>
      <c r="Q103" s="434" t="s">
        <v>594</v>
      </c>
      <c r="R103" s="435">
        <v>42751</v>
      </c>
      <c r="S103" s="435">
        <v>43100</v>
      </c>
      <c r="T103" s="367">
        <v>0</v>
      </c>
      <c r="U103" s="367">
        <v>0</v>
      </c>
      <c r="V103" s="367">
        <v>0</v>
      </c>
      <c r="W103" s="367">
        <v>0</v>
      </c>
      <c r="X103" s="1028"/>
      <c r="Y103" s="940"/>
      <c r="Z103" s="940"/>
      <c r="AA103" s="940"/>
      <c r="AB103" s="940"/>
      <c r="AC103" s="500" t="s">
        <v>763</v>
      </c>
      <c r="AD103" s="500" t="s">
        <v>763</v>
      </c>
      <c r="AE103" s="494" t="s">
        <v>1041</v>
      </c>
      <c r="AF103" s="494" t="s">
        <v>1162</v>
      </c>
    </row>
    <row r="104" spans="1:32" s="354" customFormat="1" ht="51" customHeight="1" x14ac:dyDescent="0.2">
      <c r="A104" s="1014"/>
      <c r="B104" s="1014"/>
      <c r="C104" s="1014"/>
      <c r="D104" s="1014"/>
      <c r="E104" s="945"/>
      <c r="F104" s="1014"/>
      <c r="G104" s="1014"/>
      <c r="H104" s="1015"/>
      <c r="I104" s="1014"/>
      <c r="J104" s="1015"/>
      <c r="K104" s="1015"/>
      <c r="L104" s="1015"/>
      <c r="M104" s="1015"/>
      <c r="N104" s="1018" t="s">
        <v>592</v>
      </c>
      <c r="O104" s="1018"/>
      <c r="P104" s="433">
        <v>0.3</v>
      </c>
      <c r="Q104" s="434" t="s">
        <v>595</v>
      </c>
      <c r="R104" s="435">
        <v>42766</v>
      </c>
      <c r="S104" s="435">
        <v>43100</v>
      </c>
      <c r="T104" s="367">
        <v>0</v>
      </c>
      <c r="U104" s="367">
        <v>0</v>
      </c>
      <c r="V104" s="367">
        <v>0</v>
      </c>
      <c r="W104" s="367">
        <v>0</v>
      </c>
      <c r="X104" s="1028"/>
      <c r="Y104" s="940"/>
      <c r="Z104" s="940"/>
      <c r="AA104" s="940"/>
      <c r="AB104" s="940"/>
      <c r="AC104" s="500" t="s">
        <v>765</v>
      </c>
      <c r="AD104" s="500" t="s">
        <v>765</v>
      </c>
      <c r="AE104" s="494" t="s">
        <v>765</v>
      </c>
      <c r="AF104" s="494" t="s">
        <v>1163</v>
      </c>
    </row>
    <row r="105" spans="1:32" s="354" customFormat="1" ht="55.5" customHeight="1" x14ac:dyDescent="0.2">
      <c r="A105" s="1014"/>
      <c r="B105" s="1014"/>
      <c r="C105" s="1014"/>
      <c r="D105" s="1014"/>
      <c r="E105" s="945"/>
      <c r="F105" s="1014"/>
      <c r="G105" s="1014"/>
      <c r="H105" s="1015"/>
      <c r="I105" s="1014"/>
      <c r="J105" s="1015"/>
      <c r="K105" s="1015"/>
      <c r="L105" s="1015"/>
      <c r="M105" s="1015"/>
      <c r="N105" s="1018" t="s">
        <v>597</v>
      </c>
      <c r="O105" s="1018"/>
      <c r="P105" s="433">
        <v>0.3</v>
      </c>
      <c r="Q105" s="434" t="s">
        <v>596</v>
      </c>
      <c r="R105" s="435">
        <v>42766</v>
      </c>
      <c r="S105" s="435">
        <v>43100</v>
      </c>
      <c r="T105" s="367">
        <v>0</v>
      </c>
      <c r="U105" s="367">
        <v>0</v>
      </c>
      <c r="V105" s="367">
        <v>0</v>
      </c>
      <c r="W105" s="367">
        <v>0</v>
      </c>
      <c r="X105" s="1028"/>
      <c r="Y105" s="941"/>
      <c r="Z105" s="941"/>
      <c r="AA105" s="941"/>
      <c r="AB105" s="941"/>
      <c r="AC105" s="500" t="s">
        <v>766</v>
      </c>
      <c r="AD105" s="500" t="s">
        <v>766</v>
      </c>
      <c r="AE105" s="494" t="s">
        <v>1042</v>
      </c>
      <c r="AF105" s="494" t="s">
        <v>1164</v>
      </c>
    </row>
    <row r="106" spans="1:32" s="354" customFormat="1" ht="10.5" customHeight="1" x14ac:dyDescent="0.2">
      <c r="A106" s="353"/>
      <c r="B106" s="353"/>
      <c r="C106" s="353"/>
      <c r="D106" s="353"/>
      <c r="E106" s="353"/>
      <c r="F106" s="353"/>
      <c r="G106" s="353"/>
      <c r="H106" s="353"/>
      <c r="I106" s="353"/>
      <c r="J106" s="353"/>
      <c r="K106" s="353"/>
      <c r="L106" s="353"/>
      <c r="M106" s="353"/>
      <c r="N106" s="353"/>
      <c r="O106" s="353"/>
      <c r="P106" s="353"/>
      <c r="Q106" s="353"/>
      <c r="R106" s="353"/>
      <c r="S106" s="353"/>
      <c r="T106" s="353"/>
      <c r="U106" s="353"/>
      <c r="V106" s="353"/>
      <c r="W106" s="353"/>
      <c r="X106" s="353"/>
      <c r="Y106" s="353"/>
      <c r="Z106" s="353"/>
      <c r="AA106" s="353"/>
      <c r="AD106" s="355"/>
    </row>
    <row r="107" spans="1:32" s="355" customFormat="1" ht="30" customHeight="1" x14ac:dyDescent="0.2">
      <c r="A107" s="458" t="s">
        <v>154</v>
      </c>
      <c r="B107" s="944" t="s">
        <v>589</v>
      </c>
      <c r="C107" s="944"/>
      <c r="D107" s="944"/>
      <c r="E107" s="944"/>
      <c r="F107" s="944"/>
      <c r="G107" s="944"/>
      <c r="H107" s="944"/>
      <c r="I107" s="944"/>
      <c r="J107" s="944"/>
      <c r="K107" s="944"/>
      <c r="L107" s="944"/>
      <c r="M107" s="944"/>
      <c r="N107" s="944"/>
      <c r="O107" s="944"/>
      <c r="P107" s="944"/>
      <c r="Q107" s="944"/>
      <c r="R107" s="944"/>
      <c r="S107" s="944"/>
      <c r="T107" s="944"/>
      <c r="U107" s="944"/>
      <c r="V107" s="944"/>
      <c r="W107" s="944"/>
      <c r="X107" s="944"/>
      <c r="Y107" s="944"/>
      <c r="Z107" s="944"/>
      <c r="AA107" s="944"/>
      <c r="AB107" s="944"/>
      <c r="AC107" s="944"/>
      <c r="AD107" s="944"/>
      <c r="AE107" s="944"/>
      <c r="AF107" s="944"/>
    </row>
    <row r="108" spans="1:32" s="354" customFormat="1" ht="6" customHeight="1" x14ac:dyDescent="0.2">
      <c r="A108" s="403"/>
      <c r="B108" s="404"/>
      <c r="C108" s="404"/>
      <c r="D108" s="404"/>
      <c r="E108" s="404"/>
      <c r="F108" s="404"/>
      <c r="G108" s="405"/>
      <c r="H108" s="405"/>
      <c r="I108" s="405"/>
      <c r="J108" s="405"/>
      <c r="K108" s="405"/>
      <c r="L108" s="405"/>
      <c r="M108" s="405"/>
      <c r="N108" s="405"/>
      <c r="O108" s="405"/>
      <c r="P108" s="405"/>
      <c r="Q108" s="405"/>
      <c r="R108" s="406"/>
      <c r="S108" s="406"/>
      <c r="T108" s="406"/>
      <c r="U108" s="406"/>
      <c r="V108" s="406"/>
      <c r="W108" s="406"/>
      <c r="X108" s="407"/>
      <c r="Y108" s="353"/>
      <c r="Z108" s="353"/>
      <c r="AA108" s="353"/>
      <c r="AD108" s="355"/>
    </row>
    <row r="109" spans="1:32" s="354" customFormat="1" ht="42" customHeight="1" x14ac:dyDescent="0.2">
      <c r="A109" s="920" t="s">
        <v>3</v>
      </c>
      <c r="B109" s="920" t="s">
        <v>4</v>
      </c>
      <c r="C109" s="920" t="s">
        <v>5</v>
      </c>
      <c r="D109" s="972" t="s">
        <v>6</v>
      </c>
      <c r="E109" s="972" t="s">
        <v>7</v>
      </c>
      <c r="F109" s="920" t="s">
        <v>8</v>
      </c>
      <c r="G109" s="920" t="s">
        <v>9</v>
      </c>
      <c r="H109" s="920" t="s">
        <v>10</v>
      </c>
      <c r="I109" s="920" t="s">
        <v>11</v>
      </c>
      <c r="J109" s="922" t="s">
        <v>12</v>
      </c>
      <c r="K109" s="923"/>
      <c r="L109" s="923"/>
      <c r="M109" s="924"/>
      <c r="N109" s="925" t="s">
        <v>13</v>
      </c>
      <c r="O109" s="926"/>
      <c r="P109" s="920" t="s">
        <v>14</v>
      </c>
      <c r="Q109" s="920" t="s">
        <v>15</v>
      </c>
      <c r="R109" s="946" t="s">
        <v>16</v>
      </c>
      <c r="S109" s="924"/>
      <c r="T109" s="946" t="s">
        <v>17</v>
      </c>
      <c r="U109" s="923"/>
      <c r="V109" s="923"/>
      <c r="W109" s="923"/>
      <c r="X109" s="923"/>
      <c r="Y109" s="917" t="s">
        <v>634</v>
      </c>
      <c r="Z109" s="917"/>
      <c r="AA109" s="917"/>
      <c r="AB109" s="917"/>
      <c r="AC109" s="917"/>
      <c r="AD109" s="917"/>
      <c r="AE109" s="917"/>
      <c r="AF109" s="917"/>
    </row>
    <row r="110" spans="1:32" s="354" customFormat="1" ht="79.5" customHeight="1" x14ac:dyDescent="0.2">
      <c r="A110" s="921"/>
      <c r="B110" s="921"/>
      <c r="C110" s="921"/>
      <c r="D110" s="921"/>
      <c r="E110" s="921"/>
      <c r="F110" s="921"/>
      <c r="G110" s="921"/>
      <c r="H110" s="921"/>
      <c r="I110" s="921"/>
      <c r="J110" s="356" t="s">
        <v>18</v>
      </c>
      <c r="K110" s="356" t="s">
        <v>19</v>
      </c>
      <c r="L110" s="356" t="s">
        <v>20</v>
      </c>
      <c r="M110" s="356" t="s">
        <v>21</v>
      </c>
      <c r="N110" s="927"/>
      <c r="O110" s="928"/>
      <c r="P110" s="921"/>
      <c r="Q110" s="921"/>
      <c r="R110" s="356" t="s">
        <v>22</v>
      </c>
      <c r="S110" s="356" t="s">
        <v>23</v>
      </c>
      <c r="T110" s="357" t="s">
        <v>24</v>
      </c>
      <c r="U110" s="357" t="s">
        <v>25</v>
      </c>
      <c r="V110" s="358" t="s">
        <v>26</v>
      </c>
      <c r="W110" s="357" t="s">
        <v>27</v>
      </c>
      <c r="X110" s="356" t="s">
        <v>28</v>
      </c>
      <c r="Y110" s="359" t="s">
        <v>18</v>
      </c>
      <c r="Z110" s="360" t="s">
        <v>19</v>
      </c>
      <c r="AA110" s="360" t="s">
        <v>20</v>
      </c>
      <c r="AB110" s="360" t="s">
        <v>21</v>
      </c>
      <c r="AC110" s="359" t="s">
        <v>636</v>
      </c>
      <c r="AD110" s="359" t="s">
        <v>767</v>
      </c>
      <c r="AE110" s="359" t="s">
        <v>913</v>
      </c>
      <c r="AF110" s="120" t="s">
        <v>1044</v>
      </c>
    </row>
    <row r="111" spans="1:32" s="354" customFormat="1" ht="36" customHeight="1" x14ac:dyDescent="0.2">
      <c r="A111" s="977" t="s">
        <v>183</v>
      </c>
      <c r="B111" s="945" t="s">
        <v>184</v>
      </c>
      <c r="C111" s="945" t="s">
        <v>233</v>
      </c>
      <c r="D111" s="977" t="s">
        <v>185</v>
      </c>
      <c r="E111" s="945" t="s">
        <v>186</v>
      </c>
      <c r="F111" s="980">
        <v>0.1</v>
      </c>
      <c r="G111" s="945" t="s">
        <v>187</v>
      </c>
      <c r="H111" s="982" t="s">
        <v>188</v>
      </c>
      <c r="I111" s="945" t="s">
        <v>189</v>
      </c>
      <c r="J111" s="975">
        <v>0.35</v>
      </c>
      <c r="K111" s="975">
        <v>0.6</v>
      </c>
      <c r="L111" s="975">
        <v>0.75</v>
      </c>
      <c r="M111" s="975">
        <v>1</v>
      </c>
      <c r="N111" s="942" t="s">
        <v>190</v>
      </c>
      <c r="O111" s="943"/>
      <c r="P111" s="365">
        <v>0.25</v>
      </c>
      <c r="Q111" s="436" t="s">
        <v>191</v>
      </c>
      <c r="R111" s="366">
        <v>42737</v>
      </c>
      <c r="S111" s="366">
        <v>42781</v>
      </c>
      <c r="T111" s="367">
        <v>0</v>
      </c>
      <c r="U111" s="367">
        <v>0</v>
      </c>
      <c r="V111" s="367">
        <v>0</v>
      </c>
      <c r="W111" s="367">
        <v>0</v>
      </c>
      <c r="X111" s="437"/>
      <c r="Y111" s="1024">
        <v>0.3</v>
      </c>
      <c r="Z111" s="931">
        <v>0.6</v>
      </c>
      <c r="AA111" s="931">
        <v>0.75</v>
      </c>
      <c r="AB111" s="381">
        <v>1</v>
      </c>
      <c r="AC111" s="408" t="s">
        <v>708</v>
      </c>
      <c r="AD111" s="409" t="s">
        <v>708</v>
      </c>
      <c r="AE111" s="444" t="s">
        <v>1033</v>
      </c>
      <c r="AF111" s="461" t="s">
        <v>1033</v>
      </c>
    </row>
    <row r="112" spans="1:32" s="354" customFormat="1" ht="78" customHeight="1" x14ac:dyDescent="0.2">
      <c r="A112" s="978"/>
      <c r="B112" s="945"/>
      <c r="C112" s="945"/>
      <c r="D112" s="978"/>
      <c r="E112" s="958"/>
      <c r="F112" s="981"/>
      <c r="G112" s="958"/>
      <c r="H112" s="983"/>
      <c r="I112" s="958"/>
      <c r="J112" s="976"/>
      <c r="K112" s="976"/>
      <c r="L112" s="976"/>
      <c r="M112" s="1027"/>
      <c r="N112" s="942" t="s">
        <v>192</v>
      </c>
      <c r="O112" s="943"/>
      <c r="P112" s="365">
        <v>0.25</v>
      </c>
      <c r="Q112" s="436" t="s">
        <v>193</v>
      </c>
      <c r="R112" s="366">
        <v>42782</v>
      </c>
      <c r="S112" s="366">
        <v>42825</v>
      </c>
      <c r="T112" s="367">
        <v>0</v>
      </c>
      <c r="U112" s="367">
        <v>0</v>
      </c>
      <c r="V112" s="367">
        <v>0</v>
      </c>
      <c r="W112" s="367">
        <v>0</v>
      </c>
      <c r="X112" s="437"/>
      <c r="Y112" s="1025"/>
      <c r="Z112" s="932"/>
      <c r="AA112" s="932"/>
      <c r="AB112" s="381">
        <v>1</v>
      </c>
      <c r="AC112" s="408" t="s">
        <v>709</v>
      </c>
      <c r="AD112" s="409" t="s">
        <v>890</v>
      </c>
      <c r="AE112" s="444" t="s">
        <v>890</v>
      </c>
      <c r="AF112" s="461" t="s">
        <v>1125</v>
      </c>
    </row>
    <row r="113" spans="1:32" s="354" customFormat="1" ht="72" customHeight="1" x14ac:dyDescent="0.2">
      <c r="A113" s="978"/>
      <c r="B113" s="945"/>
      <c r="C113" s="945"/>
      <c r="D113" s="978"/>
      <c r="E113" s="958"/>
      <c r="F113" s="981"/>
      <c r="G113" s="958"/>
      <c r="H113" s="983"/>
      <c r="I113" s="958"/>
      <c r="J113" s="976"/>
      <c r="K113" s="976"/>
      <c r="L113" s="976"/>
      <c r="M113" s="1027"/>
      <c r="N113" s="942" t="s">
        <v>194</v>
      </c>
      <c r="O113" s="943"/>
      <c r="P113" s="365">
        <v>0.1</v>
      </c>
      <c r="Q113" s="436" t="s">
        <v>195</v>
      </c>
      <c r="R113" s="366">
        <v>42795</v>
      </c>
      <c r="S113" s="366">
        <v>42886</v>
      </c>
      <c r="T113" s="367">
        <v>0</v>
      </c>
      <c r="U113" s="367">
        <v>0</v>
      </c>
      <c r="V113" s="367">
        <v>0</v>
      </c>
      <c r="W113" s="367">
        <v>0</v>
      </c>
      <c r="X113" s="437"/>
      <c r="Y113" s="1025"/>
      <c r="Z113" s="932"/>
      <c r="AA113" s="932"/>
      <c r="AB113" s="381">
        <v>1</v>
      </c>
      <c r="AC113" s="408" t="s">
        <v>710</v>
      </c>
      <c r="AD113" s="409" t="s">
        <v>891</v>
      </c>
      <c r="AE113" s="444" t="s">
        <v>1034</v>
      </c>
      <c r="AF113" s="461" t="s">
        <v>1126</v>
      </c>
    </row>
    <row r="114" spans="1:32" s="354" customFormat="1" ht="66.75" customHeight="1" x14ac:dyDescent="0.2">
      <c r="A114" s="978"/>
      <c r="B114" s="945"/>
      <c r="C114" s="945"/>
      <c r="D114" s="978"/>
      <c r="E114" s="958"/>
      <c r="F114" s="981"/>
      <c r="G114" s="958"/>
      <c r="H114" s="983"/>
      <c r="I114" s="958"/>
      <c r="J114" s="976"/>
      <c r="K114" s="976"/>
      <c r="L114" s="976"/>
      <c r="M114" s="1027"/>
      <c r="N114" s="942" t="s">
        <v>196</v>
      </c>
      <c r="O114" s="943"/>
      <c r="P114" s="365">
        <v>0.2</v>
      </c>
      <c r="Q114" s="436" t="s">
        <v>197</v>
      </c>
      <c r="R114" s="366">
        <v>43009</v>
      </c>
      <c r="S114" s="366">
        <v>43069</v>
      </c>
      <c r="T114" s="367">
        <v>0</v>
      </c>
      <c r="U114" s="367">
        <v>0</v>
      </c>
      <c r="V114" s="367">
        <v>0</v>
      </c>
      <c r="W114" s="367">
        <v>0</v>
      </c>
      <c r="X114" s="437"/>
      <c r="Y114" s="1025"/>
      <c r="Z114" s="932"/>
      <c r="AA114" s="932"/>
      <c r="AB114" s="381">
        <v>1</v>
      </c>
      <c r="AC114" s="396" t="s">
        <v>705</v>
      </c>
      <c r="AD114" s="397" t="s">
        <v>705</v>
      </c>
      <c r="AE114" s="445" t="s">
        <v>705</v>
      </c>
      <c r="AF114" s="461" t="s">
        <v>1127</v>
      </c>
    </row>
    <row r="115" spans="1:32" s="354" customFormat="1" ht="57" customHeight="1" x14ac:dyDescent="0.2">
      <c r="A115" s="978"/>
      <c r="B115" s="945"/>
      <c r="C115" s="945"/>
      <c r="D115" s="978"/>
      <c r="E115" s="958"/>
      <c r="F115" s="981"/>
      <c r="G115" s="958"/>
      <c r="H115" s="983"/>
      <c r="I115" s="958"/>
      <c r="J115" s="976"/>
      <c r="K115" s="976"/>
      <c r="L115" s="976"/>
      <c r="M115" s="1027"/>
      <c r="N115" s="942" t="s">
        <v>198</v>
      </c>
      <c r="O115" s="943"/>
      <c r="P115" s="365">
        <v>0.15</v>
      </c>
      <c r="Q115" s="436" t="s">
        <v>199</v>
      </c>
      <c r="R115" s="366">
        <v>42768</v>
      </c>
      <c r="S115" s="366">
        <v>43100</v>
      </c>
      <c r="T115" s="367">
        <v>0</v>
      </c>
      <c r="U115" s="367">
        <v>0</v>
      </c>
      <c r="V115" s="367">
        <v>0</v>
      </c>
      <c r="W115" s="367">
        <v>0</v>
      </c>
      <c r="X115" s="437"/>
      <c r="Y115" s="1025"/>
      <c r="Z115" s="932"/>
      <c r="AA115" s="932"/>
      <c r="AB115" s="381">
        <v>1</v>
      </c>
      <c r="AC115" s="438"/>
      <c r="AD115" s="397" t="s">
        <v>892</v>
      </c>
      <c r="AE115" s="446" t="s">
        <v>1035</v>
      </c>
      <c r="AF115" s="477" t="s">
        <v>1128</v>
      </c>
    </row>
    <row r="116" spans="1:32" s="354" customFormat="1" ht="142.5" customHeight="1" x14ac:dyDescent="0.2">
      <c r="A116" s="979"/>
      <c r="B116" s="945"/>
      <c r="C116" s="945"/>
      <c r="D116" s="979"/>
      <c r="E116" s="958"/>
      <c r="F116" s="981"/>
      <c r="G116" s="958"/>
      <c r="H116" s="983"/>
      <c r="I116" s="958"/>
      <c r="J116" s="976"/>
      <c r="K116" s="976"/>
      <c r="L116" s="976"/>
      <c r="M116" s="1027"/>
      <c r="N116" s="942" t="s">
        <v>200</v>
      </c>
      <c r="O116" s="943"/>
      <c r="P116" s="365">
        <v>0.05</v>
      </c>
      <c r="Q116" s="436" t="s">
        <v>201</v>
      </c>
      <c r="R116" s="366">
        <v>42795</v>
      </c>
      <c r="S116" s="366">
        <v>43039</v>
      </c>
      <c r="T116" s="367">
        <v>0</v>
      </c>
      <c r="U116" s="367">
        <v>0</v>
      </c>
      <c r="V116" s="367">
        <v>0</v>
      </c>
      <c r="W116" s="367">
        <v>0</v>
      </c>
      <c r="X116" s="437"/>
      <c r="Y116" s="1026"/>
      <c r="Z116" s="933"/>
      <c r="AA116" s="933"/>
      <c r="AB116" s="381">
        <v>0.5</v>
      </c>
      <c r="AC116" s="396" t="s">
        <v>711</v>
      </c>
      <c r="AD116" s="397" t="s">
        <v>893</v>
      </c>
      <c r="AE116" s="446" t="s">
        <v>1036</v>
      </c>
      <c r="AF116" s="477" t="s">
        <v>1129</v>
      </c>
    </row>
    <row r="117" spans="1:32" ht="10.5" customHeight="1" x14ac:dyDescent="0.2">
      <c r="A117" s="353"/>
      <c r="B117" s="353"/>
      <c r="C117" s="353"/>
      <c r="D117" s="353"/>
      <c r="E117" s="353"/>
      <c r="F117" s="353"/>
      <c r="G117" s="353"/>
      <c r="H117" s="353"/>
      <c r="I117" s="353"/>
      <c r="J117" s="353"/>
      <c r="K117" s="353"/>
      <c r="L117" s="353"/>
      <c r="M117" s="353"/>
      <c r="N117" s="353"/>
      <c r="O117" s="353"/>
      <c r="P117" s="353"/>
      <c r="Q117" s="353"/>
      <c r="R117" s="353"/>
      <c r="S117" s="353"/>
      <c r="T117" s="353"/>
      <c r="U117" s="353"/>
      <c r="V117" s="353"/>
      <c r="W117" s="353"/>
      <c r="X117" s="353"/>
      <c r="Y117" s="353"/>
      <c r="Z117" s="353"/>
      <c r="AA117" s="353"/>
    </row>
    <row r="118" spans="1:32" ht="10.5" customHeight="1" x14ac:dyDescent="0.2">
      <c r="A118" s="353"/>
      <c r="B118" s="353"/>
      <c r="C118" s="353"/>
      <c r="D118" s="353"/>
      <c r="E118" s="353"/>
      <c r="F118" s="353"/>
      <c r="G118" s="353"/>
      <c r="H118" s="353"/>
      <c r="I118" s="353"/>
      <c r="J118" s="353"/>
      <c r="K118" s="353"/>
      <c r="L118" s="353"/>
      <c r="M118" s="353"/>
      <c r="N118" s="353"/>
      <c r="O118" s="353"/>
      <c r="P118" s="353"/>
      <c r="Q118" s="353"/>
      <c r="R118" s="353"/>
      <c r="S118" s="353"/>
      <c r="T118" s="353"/>
      <c r="U118" s="353"/>
      <c r="V118" s="353"/>
      <c r="W118" s="353"/>
      <c r="X118" s="353"/>
      <c r="Y118" s="353"/>
      <c r="Z118" s="353"/>
      <c r="AA118" s="353"/>
    </row>
    <row r="119" spans="1:32" ht="10.5" customHeight="1" x14ac:dyDescent="0.2">
      <c r="A119" s="353"/>
      <c r="B119" s="353"/>
      <c r="C119" s="353"/>
      <c r="D119" s="353"/>
      <c r="E119" s="353"/>
      <c r="F119" s="410"/>
      <c r="G119" s="353"/>
      <c r="H119" s="353"/>
      <c r="I119" s="353"/>
      <c r="J119" s="353"/>
      <c r="K119" s="353"/>
      <c r="L119" s="353"/>
      <c r="M119" s="353"/>
      <c r="N119" s="353"/>
      <c r="O119" s="353"/>
      <c r="P119" s="353"/>
      <c r="Q119" s="353"/>
      <c r="R119" s="353"/>
      <c r="S119" s="353"/>
      <c r="T119" s="353"/>
      <c r="U119" s="353"/>
      <c r="V119" s="353"/>
      <c r="W119" s="353"/>
      <c r="X119" s="353"/>
      <c r="Y119" s="353"/>
      <c r="Z119" s="353"/>
      <c r="AA119" s="353"/>
    </row>
    <row r="120" spans="1:32" ht="10.5" customHeight="1" x14ac:dyDescent="0.2">
      <c r="A120" s="353"/>
      <c r="B120" s="353"/>
      <c r="C120" s="353"/>
      <c r="D120" s="353"/>
      <c r="E120" s="353"/>
      <c r="F120" s="353"/>
      <c r="G120" s="353"/>
      <c r="H120" s="353"/>
      <c r="I120" s="353"/>
      <c r="J120" s="353"/>
      <c r="K120" s="353"/>
      <c r="L120" s="353"/>
      <c r="M120" s="353"/>
      <c r="N120" s="353"/>
      <c r="O120" s="353"/>
      <c r="P120" s="353"/>
      <c r="Q120" s="353"/>
      <c r="R120" s="353"/>
      <c r="S120" s="353"/>
      <c r="T120" s="353"/>
      <c r="U120" s="353"/>
      <c r="V120" s="353"/>
      <c r="W120" s="353"/>
      <c r="X120" s="353"/>
      <c r="Y120" s="353"/>
      <c r="Z120" s="353"/>
      <c r="AA120" s="353"/>
    </row>
    <row r="121" spans="1:32" ht="10.5" customHeight="1" x14ac:dyDescent="0.2">
      <c r="A121" s="353"/>
      <c r="B121" s="353"/>
      <c r="C121" s="353"/>
      <c r="D121" s="353"/>
      <c r="E121" s="353"/>
      <c r="F121" s="353"/>
      <c r="G121" s="353"/>
      <c r="H121" s="353"/>
      <c r="I121" s="353"/>
      <c r="J121" s="353"/>
      <c r="K121" s="353"/>
      <c r="L121" s="353"/>
      <c r="M121" s="353"/>
      <c r="N121" s="353"/>
      <c r="O121" s="353"/>
      <c r="P121" s="353"/>
      <c r="Q121" s="353"/>
      <c r="R121" s="353"/>
      <c r="S121" s="353"/>
      <c r="T121" s="353"/>
      <c r="U121" s="353"/>
      <c r="V121" s="353"/>
      <c r="W121" s="353"/>
      <c r="X121" s="353"/>
      <c r="Y121" s="353"/>
      <c r="Z121" s="353"/>
      <c r="AA121" s="353"/>
    </row>
    <row r="122" spans="1:32" ht="10.5" customHeight="1" x14ac:dyDescent="0.2">
      <c r="A122" s="353"/>
      <c r="B122" s="353"/>
      <c r="C122" s="353"/>
      <c r="D122" s="353"/>
      <c r="E122" s="353"/>
      <c r="F122" s="353"/>
      <c r="G122" s="353"/>
      <c r="H122" s="353"/>
      <c r="I122" s="353"/>
      <c r="J122" s="353"/>
      <c r="K122" s="353"/>
      <c r="L122" s="353"/>
      <c r="M122" s="353"/>
      <c r="N122" s="353"/>
      <c r="O122" s="353"/>
      <c r="P122" s="353"/>
      <c r="Q122" s="353"/>
      <c r="R122" s="353"/>
      <c r="S122" s="353"/>
      <c r="T122" s="353"/>
      <c r="U122" s="353"/>
      <c r="V122" s="353"/>
      <c r="W122" s="353"/>
      <c r="X122" s="353"/>
      <c r="Y122" s="353"/>
      <c r="Z122" s="353"/>
      <c r="AA122" s="353"/>
    </row>
    <row r="123" spans="1:32" ht="10.5" customHeight="1" x14ac:dyDescent="0.2">
      <c r="A123" s="353"/>
      <c r="B123" s="353"/>
      <c r="C123" s="353"/>
      <c r="D123" s="353"/>
      <c r="E123" s="353"/>
      <c r="F123" s="353"/>
      <c r="G123" s="353"/>
      <c r="H123" s="353"/>
      <c r="I123" s="353"/>
      <c r="J123" s="353"/>
      <c r="K123" s="353"/>
      <c r="L123" s="353"/>
      <c r="M123" s="353"/>
      <c r="N123" s="353"/>
      <c r="O123" s="353"/>
      <c r="P123" s="353"/>
      <c r="Q123" s="353"/>
      <c r="R123" s="353"/>
      <c r="S123" s="353"/>
      <c r="T123" s="353"/>
      <c r="U123" s="353"/>
      <c r="V123" s="353"/>
      <c r="W123" s="353"/>
      <c r="X123" s="353"/>
      <c r="Y123" s="353"/>
      <c r="Z123" s="353"/>
      <c r="AA123" s="353"/>
    </row>
    <row r="124" spans="1:32" ht="10.5" customHeight="1" x14ac:dyDescent="0.2">
      <c r="A124" s="353"/>
      <c r="B124" s="353"/>
      <c r="C124" s="353"/>
      <c r="D124" s="353"/>
      <c r="E124" s="353"/>
      <c r="F124" s="353"/>
      <c r="G124" s="353"/>
      <c r="H124" s="353"/>
      <c r="I124" s="353"/>
      <c r="J124" s="353"/>
      <c r="K124" s="353"/>
      <c r="L124" s="353"/>
      <c r="M124" s="353"/>
      <c r="N124" s="353"/>
      <c r="O124" s="353"/>
      <c r="P124" s="353"/>
      <c r="Q124" s="353"/>
      <c r="R124" s="353"/>
      <c r="S124" s="353"/>
      <c r="T124" s="353"/>
      <c r="U124" s="353"/>
      <c r="V124" s="353"/>
      <c r="W124" s="353"/>
      <c r="X124" s="353"/>
      <c r="Y124" s="353"/>
      <c r="Z124" s="353"/>
      <c r="AA124" s="353"/>
    </row>
    <row r="125" spans="1:32" ht="10.5" customHeight="1" x14ac:dyDescent="0.2">
      <c r="A125" s="353"/>
      <c r="B125" s="353"/>
      <c r="C125" s="353"/>
      <c r="D125" s="353"/>
      <c r="E125" s="353"/>
      <c r="F125" s="353"/>
      <c r="G125" s="353"/>
      <c r="H125" s="353"/>
      <c r="I125" s="353"/>
      <c r="J125" s="353"/>
      <c r="K125" s="353"/>
      <c r="L125" s="353"/>
      <c r="M125" s="353"/>
      <c r="N125" s="353"/>
      <c r="O125" s="353"/>
      <c r="P125" s="353"/>
      <c r="Q125" s="353"/>
      <c r="R125" s="353"/>
      <c r="S125" s="353"/>
      <c r="T125" s="353"/>
      <c r="U125" s="353"/>
      <c r="V125" s="353"/>
      <c r="W125" s="353"/>
      <c r="X125" s="353"/>
      <c r="Y125" s="353"/>
      <c r="Z125" s="353"/>
      <c r="AA125" s="353"/>
    </row>
    <row r="126" spans="1:32" ht="10.5" customHeight="1" x14ac:dyDescent="0.2">
      <c r="A126" s="353"/>
      <c r="B126" s="353"/>
      <c r="C126" s="353"/>
      <c r="D126" s="353"/>
      <c r="E126" s="353"/>
      <c r="F126" s="353"/>
      <c r="G126" s="353"/>
      <c r="H126" s="353"/>
      <c r="I126" s="353"/>
      <c r="J126" s="353"/>
      <c r="K126" s="353"/>
      <c r="L126" s="353"/>
      <c r="M126" s="353"/>
      <c r="N126" s="353"/>
      <c r="O126" s="353"/>
      <c r="P126" s="353"/>
      <c r="Q126" s="353"/>
      <c r="R126" s="353"/>
      <c r="S126" s="353"/>
      <c r="T126" s="353"/>
      <c r="U126" s="353"/>
      <c r="V126" s="353"/>
      <c r="W126" s="353"/>
      <c r="X126" s="353"/>
      <c r="Y126" s="353"/>
      <c r="Z126" s="353"/>
      <c r="AA126" s="353"/>
    </row>
    <row r="127" spans="1:32" ht="10.5" customHeight="1" x14ac:dyDescent="0.2">
      <c r="A127" s="353"/>
      <c r="B127" s="353"/>
      <c r="C127" s="353"/>
      <c r="D127" s="353"/>
      <c r="E127" s="353"/>
      <c r="F127" s="353"/>
      <c r="G127" s="353"/>
      <c r="H127" s="353"/>
      <c r="I127" s="353"/>
      <c r="J127" s="353"/>
      <c r="K127" s="353"/>
      <c r="L127" s="353"/>
      <c r="M127" s="353"/>
      <c r="N127" s="353"/>
      <c r="O127" s="353"/>
      <c r="P127" s="353"/>
      <c r="Q127" s="353"/>
      <c r="R127" s="353"/>
      <c r="S127" s="353"/>
      <c r="T127" s="353"/>
      <c r="U127" s="353"/>
      <c r="V127" s="353"/>
      <c r="W127" s="353"/>
      <c r="X127" s="353"/>
      <c r="Y127" s="353"/>
      <c r="Z127" s="353"/>
      <c r="AA127" s="353"/>
    </row>
    <row r="128" spans="1:32" ht="10.5" customHeight="1" x14ac:dyDescent="0.2">
      <c r="A128" s="353"/>
      <c r="B128" s="353"/>
      <c r="C128" s="353"/>
      <c r="D128" s="353"/>
      <c r="E128" s="353"/>
      <c r="F128" s="353"/>
      <c r="G128" s="353"/>
      <c r="H128" s="353"/>
      <c r="I128" s="353"/>
      <c r="J128" s="353"/>
      <c r="K128" s="353"/>
      <c r="L128" s="353"/>
      <c r="M128" s="353"/>
      <c r="N128" s="353"/>
      <c r="O128" s="353"/>
      <c r="P128" s="353"/>
      <c r="Q128" s="353"/>
      <c r="R128" s="353"/>
      <c r="S128" s="353"/>
      <c r="T128" s="353"/>
      <c r="U128" s="353"/>
      <c r="V128" s="353"/>
      <c r="W128" s="353"/>
      <c r="X128" s="353"/>
      <c r="Y128" s="353"/>
      <c r="Z128" s="353"/>
      <c r="AA128" s="353"/>
    </row>
    <row r="129" spans="1:27" ht="10.5" customHeight="1" x14ac:dyDescent="0.2">
      <c r="A129" s="353"/>
      <c r="B129" s="353"/>
      <c r="C129" s="353"/>
      <c r="D129" s="353"/>
      <c r="E129" s="353"/>
      <c r="F129" s="353"/>
      <c r="G129" s="353"/>
      <c r="H129" s="353"/>
      <c r="I129" s="353"/>
      <c r="J129" s="353"/>
      <c r="K129" s="353"/>
      <c r="L129" s="353"/>
      <c r="M129" s="353"/>
      <c r="N129" s="353"/>
      <c r="O129" s="353"/>
      <c r="P129" s="353"/>
      <c r="Q129" s="353"/>
      <c r="R129" s="353"/>
      <c r="S129" s="353"/>
      <c r="T129" s="353"/>
      <c r="U129" s="353"/>
      <c r="V129" s="353"/>
      <c r="W129" s="353"/>
      <c r="X129" s="353"/>
      <c r="Y129" s="353"/>
      <c r="Z129" s="353"/>
      <c r="AA129" s="353"/>
    </row>
    <row r="130" spans="1:27" ht="10.5" customHeight="1" x14ac:dyDescent="0.2">
      <c r="A130" s="353"/>
      <c r="B130" s="353"/>
      <c r="C130" s="353"/>
      <c r="D130" s="353"/>
      <c r="E130" s="353"/>
      <c r="F130" s="353"/>
      <c r="G130" s="353"/>
      <c r="H130" s="353"/>
      <c r="I130" s="353"/>
      <c r="J130" s="353"/>
      <c r="K130" s="353"/>
      <c r="L130" s="353"/>
      <c r="M130" s="353"/>
      <c r="N130" s="353"/>
      <c r="O130" s="353"/>
      <c r="P130" s="353"/>
      <c r="Q130" s="353"/>
      <c r="R130" s="353"/>
      <c r="S130" s="353"/>
      <c r="T130" s="353"/>
      <c r="U130" s="353"/>
      <c r="V130" s="353"/>
      <c r="W130" s="353"/>
      <c r="X130" s="353"/>
      <c r="Y130" s="353"/>
      <c r="Z130" s="353"/>
      <c r="AA130" s="353"/>
    </row>
    <row r="131" spans="1:27" ht="10.5" customHeight="1" x14ac:dyDescent="0.2">
      <c r="A131" s="353"/>
      <c r="B131" s="353"/>
      <c r="C131" s="353"/>
      <c r="D131" s="353"/>
      <c r="E131" s="353"/>
      <c r="F131" s="353"/>
      <c r="G131" s="353"/>
      <c r="H131" s="353"/>
      <c r="I131" s="353"/>
      <c r="J131" s="353"/>
      <c r="K131" s="353"/>
      <c r="L131" s="353"/>
      <c r="M131" s="353"/>
      <c r="N131" s="353"/>
      <c r="O131" s="353"/>
      <c r="P131" s="353"/>
      <c r="Q131" s="353"/>
      <c r="R131" s="353"/>
      <c r="S131" s="353"/>
      <c r="T131" s="353"/>
      <c r="U131" s="353"/>
      <c r="V131" s="353"/>
      <c r="W131" s="353"/>
      <c r="X131" s="353"/>
      <c r="Y131" s="353"/>
      <c r="Z131" s="353"/>
      <c r="AA131" s="353"/>
    </row>
    <row r="132" spans="1:27" ht="10.5" customHeight="1" x14ac:dyDescent="0.2">
      <c r="A132" s="353"/>
      <c r="B132" s="353"/>
      <c r="C132" s="353"/>
      <c r="D132" s="353"/>
      <c r="E132" s="353"/>
      <c r="F132" s="353"/>
      <c r="G132" s="353"/>
      <c r="H132" s="353"/>
      <c r="I132" s="353"/>
      <c r="J132" s="353"/>
      <c r="K132" s="353"/>
      <c r="L132" s="353"/>
      <c r="M132" s="353"/>
      <c r="N132" s="353"/>
      <c r="O132" s="353"/>
      <c r="P132" s="353"/>
      <c r="Q132" s="353"/>
      <c r="R132" s="353"/>
      <c r="S132" s="353"/>
      <c r="T132" s="353"/>
      <c r="U132" s="353"/>
      <c r="V132" s="353"/>
      <c r="W132" s="353"/>
      <c r="X132" s="353"/>
      <c r="Y132" s="353"/>
      <c r="Z132" s="353"/>
      <c r="AA132" s="353"/>
    </row>
    <row r="133" spans="1:27" ht="10.5" customHeight="1" x14ac:dyDescent="0.2">
      <c r="A133" s="353"/>
      <c r="B133" s="353"/>
      <c r="C133" s="353"/>
      <c r="D133" s="353"/>
      <c r="E133" s="353"/>
      <c r="F133" s="353"/>
      <c r="G133" s="353"/>
      <c r="H133" s="353"/>
      <c r="I133" s="353"/>
      <c r="J133" s="353"/>
      <c r="K133" s="353"/>
      <c r="L133" s="353"/>
      <c r="M133" s="353"/>
      <c r="N133" s="353"/>
      <c r="O133" s="353"/>
      <c r="P133" s="353"/>
      <c r="Q133" s="353"/>
      <c r="R133" s="353"/>
      <c r="S133" s="353"/>
      <c r="T133" s="353"/>
      <c r="U133" s="353"/>
      <c r="V133" s="353"/>
      <c r="W133" s="353"/>
      <c r="X133" s="353"/>
      <c r="Y133" s="353"/>
      <c r="Z133" s="353"/>
      <c r="AA133" s="353"/>
    </row>
    <row r="134" spans="1:27" ht="10.5" customHeight="1" x14ac:dyDescent="0.2">
      <c r="A134" s="353"/>
      <c r="B134" s="353"/>
      <c r="C134" s="353"/>
      <c r="D134" s="353"/>
      <c r="E134" s="353"/>
      <c r="F134" s="353"/>
      <c r="G134" s="353"/>
      <c r="H134" s="353"/>
      <c r="I134" s="353"/>
      <c r="J134" s="353"/>
      <c r="K134" s="353"/>
      <c r="L134" s="353"/>
      <c r="M134" s="353"/>
      <c r="N134" s="353"/>
      <c r="O134" s="353"/>
      <c r="P134" s="353"/>
      <c r="Q134" s="353"/>
      <c r="R134" s="353"/>
      <c r="S134" s="353"/>
      <c r="T134" s="353"/>
      <c r="U134" s="353"/>
      <c r="V134" s="353"/>
      <c r="W134" s="353"/>
      <c r="X134" s="353"/>
      <c r="Y134" s="353"/>
      <c r="Z134" s="353"/>
      <c r="AA134" s="353"/>
    </row>
    <row r="135" spans="1:27" ht="10.5" customHeight="1" x14ac:dyDescent="0.2">
      <c r="A135" s="353"/>
      <c r="B135" s="353"/>
      <c r="C135" s="353"/>
      <c r="D135" s="353"/>
      <c r="E135" s="353"/>
      <c r="F135" s="353"/>
      <c r="G135" s="353"/>
      <c r="H135" s="353"/>
      <c r="I135" s="353"/>
      <c r="J135" s="353"/>
      <c r="K135" s="353"/>
      <c r="L135" s="353"/>
      <c r="M135" s="353"/>
      <c r="N135" s="353"/>
      <c r="O135" s="353"/>
      <c r="P135" s="353"/>
      <c r="Q135" s="353"/>
      <c r="R135" s="353"/>
      <c r="S135" s="353"/>
      <c r="T135" s="353"/>
      <c r="U135" s="353"/>
      <c r="V135" s="353"/>
      <c r="W135" s="353"/>
      <c r="X135" s="353"/>
      <c r="Y135" s="353"/>
      <c r="Z135" s="353"/>
      <c r="AA135" s="353"/>
    </row>
    <row r="136" spans="1:27" ht="10.5" customHeight="1" x14ac:dyDescent="0.2">
      <c r="A136" s="353"/>
      <c r="B136" s="353"/>
      <c r="C136" s="353"/>
      <c r="D136" s="353"/>
      <c r="E136" s="353"/>
      <c r="F136" s="353"/>
      <c r="G136" s="353"/>
      <c r="H136" s="353"/>
      <c r="I136" s="353"/>
      <c r="J136" s="353"/>
      <c r="K136" s="353"/>
      <c r="L136" s="353"/>
      <c r="M136" s="353"/>
      <c r="N136" s="353"/>
      <c r="O136" s="353"/>
      <c r="P136" s="353"/>
      <c r="Q136" s="353"/>
      <c r="R136" s="353"/>
      <c r="S136" s="353"/>
      <c r="T136" s="353"/>
      <c r="U136" s="353"/>
      <c r="V136" s="353"/>
      <c r="W136" s="353"/>
      <c r="X136" s="353"/>
      <c r="Y136" s="353"/>
      <c r="Z136" s="353"/>
      <c r="AA136" s="353"/>
    </row>
    <row r="137" spans="1:27" ht="10.5" customHeight="1" x14ac:dyDescent="0.2">
      <c r="A137" s="353"/>
      <c r="B137" s="353"/>
      <c r="C137" s="353"/>
      <c r="D137" s="353"/>
      <c r="E137" s="353"/>
      <c r="F137" s="353"/>
      <c r="G137" s="353"/>
      <c r="H137" s="353"/>
      <c r="I137" s="353"/>
      <c r="J137" s="353"/>
      <c r="K137" s="353"/>
      <c r="L137" s="353"/>
      <c r="M137" s="353"/>
      <c r="N137" s="353"/>
      <c r="O137" s="353"/>
      <c r="P137" s="353"/>
      <c r="Q137" s="353"/>
      <c r="R137" s="353"/>
      <c r="S137" s="353"/>
      <c r="T137" s="353"/>
      <c r="U137" s="353"/>
      <c r="V137" s="353"/>
      <c r="W137" s="353"/>
      <c r="X137" s="353"/>
      <c r="Y137" s="353"/>
      <c r="Z137" s="353"/>
      <c r="AA137" s="353"/>
    </row>
    <row r="138" spans="1:27" ht="10.5" customHeight="1" x14ac:dyDescent="0.2">
      <c r="A138" s="353"/>
      <c r="B138" s="353"/>
      <c r="C138" s="353"/>
      <c r="D138" s="353"/>
      <c r="E138" s="353"/>
      <c r="F138" s="353"/>
      <c r="G138" s="353"/>
      <c r="H138" s="353"/>
      <c r="I138" s="353"/>
      <c r="J138" s="353"/>
      <c r="K138" s="353"/>
      <c r="L138" s="353"/>
      <c r="M138" s="353"/>
      <c r="N138" s="353"/>
      <c r="O138" s="353"/>
      <c r="P138" s="353"/>
      <c r="Q138" s="353"/>
      <c r="R138" s="353"/>
      <c r="S138" s="353"/>
      <c r="T138" s="353"/>
      <c r="U138" s="353"/>
      <c r="V138" s="353"/>
      <c r="W138" s="353"/>
      <c r="X138" s="353"/>
      <c r="Y138" s="353"/>
      <c r="Z138" s="353"/>
      <c r="AA138" s="353"/>
    </row>
    <row r="139" spans="1:27" ht="10.5" customHeight="1" x14ac:dyDescent="0.2">
      <c r="A139" s="353"/>
      <c r="B139" s="353"/>
      <c r="C139" s="353"/>
      <c r="D139" s="353"/>
      <c r="E139" s="353"/>
      <c r="F139" s="353"/>
      <c r="G139" s="353"/>
      <c r="H139" s="353"/>
      <c r="I139" s="353"/>
      <c r="J139" s="353"/>
      <c r="K139" s="353"/>
      <c r="L139" s="353"/>
      <c r="M139" s="353"/>
      <c r="N139" s="353"/>
      <c r="O139" s="353"/>
      <c r="P139" s="353"/>
      <c r="Q139" s="353"/>
      <c r="R139" s="353"/>
      <c r="S139" s="353"/>
      <c r="T139" s="353"/>
      <c r="U139" s="353"/>
      <c r="V139" s="353"/>
      <c r="W139" s="353"/>
      <c r="X139" s="353"/>
      <c r="Y139" s="353"/>
      <c r="Z139" s="353"/>
      <c r="AA139" s="353"/>
    </row>
    <row r="140" spans="1:27" ht="10.5" customHeight="1" x14ac:dyDescent="0.2">
      <c r="A140" s="353"/>
      <c r="B140" s="353"/>
      <c r="C140" s="353"/>
      <c r="D140" s="353"/>
      <c r="E140" s="353"/>
      <c r="F140" s="353"/>
      <c r="G140" s="353"/>
      <c r="H140" s="353"/>
      <c r="I140" s="353"/>
      <c r="J140" s="353"/>
      <c r="K140" s="353"/>
      <c r="L140" s="353"/>
      <c r="M140" s="353"/>
      <c r="N140" s="353"/>
      <c r="O140" s="353"/>
      <c r="P140" s="353"/>
      <c r="Q140" s="353"/>
      <c r="R140" s="353"/>
      <c r="S140" s="353"/>
      <c r="T140" s="353"/>
      <c r="U140" s="353"/>
      <c r="V140" s="353"/>
      <c r="W140" s="353"/>
      <c r="X140" s="353"/>
      <c r="Y140" s="353"/>
      <c r="Z140" s="353"/>
      <c r="AA140" s="353"/>
    </row>
    <row r="141" spans="1:27" ht="10.5" customHeight="1" x14ac:dyDescent="0.2">
      <c r="A141" s="353"/>
      <c r="B141" s="353"/>
      <c r="C141" s="353"/>
      <c r="D141" s="353"/>
      <c r="E141" s="353"/>
      <c r="F141" s="353"/>
      <c r="G141" s="353"/>
      <c r="H141" s="353"/>
      <c r="I141" s="353"/>
      <c r="J141" s="353"/>
      <c r="K141" s="353"/>
      <c r="L141" s="353"/>
      <c r="M141" s="353"/>
      <c r="N141" s="353"/>
      <c r="O141" s="353"/>
      <c r="P141" s="353"/>
      <c r="Q141" s="353"/>
      <c r="R141" s="353"/>
      <c r="S141" s="353"/>
      <c r="T141" s="353"/>
      <c r="U141" s="353"/>
      <c r="V141" s="353"/>
      <c r="W141" s="353"/>
      <c r="X141" s="353"/>
      <c r="Y141" s="353"/>
      <c r="Z141" s="353"/>
      <c r="AA141" s="353"/>
    </row>
    <row r="142" spans="1:27" ht="10.5" customHeight="1" x14ac:dyDescent="0.2">
      <c r="A142" s="353"/>
      <c r="B142" s="353"/>
      <c r="C142" s="353"/>
      <c r="D142" s="353"/>
      <c r="E142" s="353"/>
      <c r="F142" s="353"/>
      <c r="G142" s="353"/>
      <c r="H142" s="353"/>
      <c r="I142" s="353"/>
      <c r="J142" s="353"/>
      <c r="K142" s="353"/>
      <c r="L142" s="353"/>
      <c r="M142" s="353"/>
      <c r="N142" s="353"/>
      <c r="O142" s="353"/>
      <c r="P142" s="353"/>
      <c r="Q142" s="353"/>
      <c r="R142" s="353"/>
      <c r="S142" s="353"/>
      <c r="T142" s="353"/>
      <c r="U142" s="353"/>
      <c r="V142" s="353"/>
      <c r="W142" s="353"/>
      <c r="X142" s="353"/>
      <c r="Y142" s="353"/>
      <c r="Z142" s="353"/>
      <c r="AA142" s="353"/>
    </row>
    <row r="143" spans="1:27" ht="10.5" customHeight="1" x14ac:dyDescent="0.2">
      <c r="A143" s="353"/>
      <c r="B143" s="353"/>
      <c r="C143" s="353"/>
      <c r="D143" s="353"/>
      <c r="E143" s="353"/>
      <c r="F143" s="353"/>
      <c r="G143" s="353"/>
      <c r="H143" s="353"/>
      <c r="I143" s="353"/>
      <c r="J143" s="353"/>
      <c r="K143" s="353"/>
      <c r="L143" s="353"/>
      <c r="M143" s="353"/>
      <c r="N143" s="353"/>
      <c r="O143" s="353"/>
      <c r="P143" s="353"/>
      <c r="Q143" s="353"/>
      <c r="R143" s="353"/>
      <c r="S143" s="353"/>
      <c r="T143" s="353"/>
      <c r="U143" s="353"/>
      <c r="V143" s="353"/>
      <c r="W143" s="353"/>
      <c r="X143" s="353"/>
      <c r="Y143" s="353"/>
      <c r="Z143" s="353"/>
      <c r="AA143" s="353"/>
    </row>
    <row r="144" spans="1:27" ht="10.5" customHeight="1" x14ac:dyDescent="0.2">
      <c r="A144" s="353"/>
      <c r="B144" s="353"/>
      <c r="C144" s="353"/>
      <c r="D144" s="353"/>
      <c r="E144" s="353"/>
      <c r="F144" s="353"/>
      <c r="G144" s="353"/>
      <c r="H144" s="353"/>
      <c r="I144" s="353"/>
      <c r="J144" s="353"/>
      <c r="K144" s="353"/>
      <c r="L144" s="353"/>
      <c r="M144" s="353"/>
      <c r="N144" s="353"/>
      <c r="O144" s="353"/>
      <c r="P144" s="353"/>
      <c r="Q144" s="353"/>
      <c r="R144" s="353"/>
      <c r="S144" s="353"/>
      <c r="T144" s="353"/>
      <c r="U144" s="353"/>
      <c r="V144" s="353"/>
      <c r="W144" s="353"/>
      <c r="X144" s="353"/>
      <c r="Y144" s="353"/>
      <c r="Z144" s="353"/>
      <c r="AA144" s="353"/>
    </row>
    <row r="145" spans="1:27" ht="10.5" customHeight="1" x14ac:dyDescent="0.2">
      <c r="A145" s="353"/>
      <c r="B145" s="353"/>
      <c r="C145" s="353"/>
      <c r="D145" s="353"/>
      <c r="E145" s="353"/>
      <c r="F145" s="353"/>
      <c r="G145" s="353"/>
      <c r="H145" s="353"/>
      <c r="I145" s="353"/>
      <c r="J145" s="353"/>
      <c r="K145" s="353"/>
      <c r="L145" s="353"/>
      <c r="M145" s="353"/>
      <c r="N145" s="353"/>
      <c r="O145" s="353"/>
      <c r="P145" s="353"/>
      <c r="Q145" s="353"/>
      <c r="R145" s="353"/>
      <c r="S145" s="353"/>
      <c r="T145" s="353"/>
      <c r="U145" s="353"/>
      <c r="V145" s="353"/>
      <c r="W145" s="353"/>
      <c r="X145" s="353"/>
      <c r="Y145" s="353"/>
      <c r="Z145" s="353"/>
      <c r="AA145" s="353"/>
    </row>
    <row r="146" spans="1:27" ht="10.5" customHeight="1" x14ac:dyDescent="0.2">
      <c r="A146" s="353"/>
      <c r="B146" s="353"/>
      <c r="C146" s="353"/>
      <c r="D146" s="353"/>
      <c r="E146" s="353"/>
      <c r="F146" s="353"/>
      <c r="G146" s="353"/>
      <c r="H146" s="353"/>
      <c r="I146" s="353"/>
      <c r="J146" s="353"/>
      <c r="K146" s="353"/>
      <c r="L146" s="353"/>
      <c r="M146" s="353"/>
      <c r="N146" s="353"/>
      <c r="O146" s="353"/>
      <c r="P146" s="353"/>
      <c r="Q146" s="353"/>
      <c r="R146" s="353"/>
      <c r="S146" s="353"/>
      <c r="T146" s="353"/>
      <c r="U146" s="353"/>
      <c r="V146" s="353"/>
      <c r="W146" s="353"/>
      <c r="X146" s="353"/>
      <c r="Y146" s="353"/>
      <c r="Z146" s="353"/>
      <c r="AA146" s="353"/>
    </row>
    <row r="147" spans="1:27" ht="10.5" customHeight="1" x14ac:dyDescent="0.2">
      <c r="A147" s="353"/>
      <c r="B147" s="353"/>
      <c r="C147" s="353"/>
      <c r="D147" s="353"/>
      <c r="E147" s="353"/>
      <c r="F147" s="353"/>
      <c r="G147" s="353"/>
      <c r="H147" s="353"/>
      <c r="I147" s="353"/>
      <c r="J147" s="353"/>
      <c r="K147" s="353"/>
      <c r="L147" s="353"/>
      <c r="M147" s="353"/>
      <c r="N147" s="353"/>
      <c r="O147" s="353"/>
      <c r="P147" s="353"/>
      <c r="Q147" s="353"/>
      <c r="R147" s="353"/>
      <c r="S147" s="353"/>
      <c r="T147" s="353"/>
      <c r="U147" s="353"/>
      <c r="V147" s="353"/>
      <c r="W147" s="353"/>
      <c r="X147" s="353"/>
      <c r="Y147" s="353"/>
      <c r="Z147" s="353"/>
      <c r="AA147" s="353"/>
    </row>
    <row r="148" spans="1:27" ht="10.5" customHeight="1" x14ac:dyDescent="0.2">
      <c r="A148" s="353"/>
      <c r="B148" s="353"/>
      <c r="C148" s="353"/>
      <c r="D148" s="353"/>
      <c r="E148" s="353"/>
      <c r="F148" s="353"/>
      <c r="G148" s="353"/>
      <c r="H148" s="353"/>
      <c r="I148" s="353"/>
      <c r="J148" s="353"/>
      <c r="K148" s="353"/>
      <c r="L148" s="353"/>
      <c r="M148" s="353"/>
      <c r="N148" s="353"/>
      <c r="O148" s="353"/>
      <c r="P148" s="353"/>
      <c r="Q148" s="353"/>
      <c r="R148" s="353"/>
      <c r="S148" s="353"/>
      <c r="T148" s="353"/>
      <c r="U148" s="353"/>
      <c r="V148" s="353"/>
      <c r="W148" s="353"/>
      <c r="X148" s="353"/>
      <c r="Y148" s="353"/>
      <c r="Z148" s="353"/>
      <c r="AA148" s="353"/>
    </row>
    <row r="149" spans="1:27" ht="10.5" customHeight="1" x14ac:dyDescent="0.2">
      <c r="A149" s="353"/>
      <c r="B149" s="353"/>
      <c r="C149" s="353"/>
      <c r="D149" s="353"/>
      <c r="E149" s="353"/>
      <c r="F149" s="353"/>
      <c r="G149" s="353"/>
      <c r="H149" s="353"/>
      <c r="I149" s="353"/>
      <c r="J149" s="353"/>
      <c r="K149" s="353"/>
      <c r="L149" s="353"/>
      <c r="M149" s="353"/>
      <c r="N149" s="353"/>
      <c r="O149" s="353"/>
      <c r="P149" s="353"/>
      <c r="Q149" s="353"/>
      <c r="R149" s="353"/>
      <c r="S149" s="353"/>
      <c r="T149" s="353"/>
      <c r="U149" s="353"/>
      <c r="V149" s="353"/>
      <c r="W149" s="353"/>
      <c r="X149" s="353"/>
      <c r="Y149" s="353"/>
      <c r="Z149" s="353"/>
      <c r="AA149" s="353"/>
    </row>
    <row r="150" spans="1:27" ht="10.5" customHeight="1" x14ac:dyDescent="0.2">
      <c r="A150" s="353"/>
      <c r="B150" s="353"/>
      <c r="C150" s="353"/>
      <c r="D150" s="353"/>
      <c r="E150" s="353"/>
      <c r="F150" s="353"/>
      <c r="G150" s="353"/>
      <c r="H150" s="353"/>
      <c r="I150" s="353"/>
      <c r="J150" s="353"/>
      <c r="K150" s="353"/>
      <c r="L150" s="353"/>
      <c r="M150" s="353"/>
      <c r="N150" s="353"/>
      <c r="O150" s="353"/>
      <c r="P150" s="353"/>
      <c r="Q150" s="353"/>
      <c r="R150" s="353"/>
      <c r="S150" s="353"/>
      <c r="T150" s="353"/>
      <c r="U150" s="353"/>
      <c r="V150" s="353"/>
      <c r="W150" s="353"/>
      <c r="X150" s="353"/>
      <c r="Y150" s="353"/>
      <c r="Z150" s="353"/>
      <c r="AA150" s="353"/>
    </row>
    <row r="151" spans="1:27" ht="10.5" customHeight="1" x14ac:dyDescent="0.2">
      <c r="A151" s="353"/>
      <c r="B151" s="353"/>
      <c r="C151" s="353"/>
      <c r="D151" s="353"/>
      <c r="E151" s="353"/>
      <c r="F151" s="353"/>
      <c r="G151" s="353"/>
      <c r="H151" s="353"/>
      <c r="I151" s="353"/>
      <c r="J151" s="353"/>
      <c r="K151" s="353"/>
      <c r="L151" s="353"/>
      <c r="M151" s="353"/>
      <c r="N151" s="353"/>
      <c r="O151" s="353"/>
      <c r="P151" s="353"/>
      <c r="Q151" s="353"/>
      <c r="R151" s="353"/>
      <c r="S151" s="353"/>
      <c r="T151" s="353"/>
      <c r="U151" s="353"/>
      <c r="V151" s="353"/>
      <c r="W151" s="353"/>
      <c r="X151" s="353"/>
      <c r="Y151" s="353"/>
      <c r="Z151" s="353"/>
      <c r="AA151" s="353"/>
    </row>
    <row r="152" spans="1:27" ht="10.5" customHeight="1" x14ac:dyDescent="0.2">
      <c r="A152" s="353"/>
      <c r="B152" s="353"/>
      <c r="C152" s="353"/>
      <c r="D152" s="353"/>
      <c r="E152" s="353"/>
      <c r="F152" s="353"/>
      <c r="G152" s="353"/>
      <c r="H152" s="353"/>
      <c r="I152" s="353"/>
      <c r="J152" s="353"/>
      <c r="K152" s="353"/>
      <c r="L152" s="353"/>
      <c r="M152" s="353"/>
      <c r="N152" s="353"/>
      <c r="O152" s="353"/>
      <c r="P152" s="353"/>
      <c r="Q152" s="353"/>
      <c r="R152" s="353"/>
      <c r="S152" s="353"/>
      <c r="T152" s="353"/>
      <c r="U152" s="353"/>
      <c r="V152" s="353"/>
      <c r="W152" s="353"/>
      <c r="X152" s="353"/>
      <c r="Y152" s="353"/>
      <c r="Z152" s="353"/>
      <c r="AA152" s="353"/>
    </row>
    <row r="153" spans="1:27" ht="10.5" customHeight="1" x14ac:dyDescent="0.2">
      <c r="A153" s="353"/>
      <c r="B153" s="353"/>
      <c r="C153" s="353"/>
      <c r="D153" s="353"/>
      <c r="E153" s="353"/>
      <c r="F153" s="353"/>
      <c r="G153" s="353"/>
      <c r="H153" s="353"/>
      <c r="I153" s="353"/>
      <c r="J153" s="353"/>
      <c r="K153" s="353"/>
      <c r="L153" s="353"/>
      <c r="M153" s="353"/>
      <c r="N153" s="353"/>
      <c r="O153" s="353"/>
      <c r="P153" s="353"/>
      <c r="Q153" s="353"/>
      <c r="R153" s="353"/>
      <c r="S153" s="353"/>
      <c r="T153" s="353"/>
      <c r="U153" s="353"/>
      <c r="V153" s="353"/>
      <c r="W153" s="353"/>
      <c r="X153" s="353"/>
      <c r="Y153" s="353"/>
      <c r="Z153" s="353"/>
      <c r="AA153" s="353"/>
    </row>
    <row r="154" spans="1:27" ht="10.5" customHeight="1" x14ac:dyDescent="0.2">
      <c r="A154" s="353"/>
      <c r="B154" s="353"/>
      <c r="C154" s="353"/>
      <c r="D154" s="353"/>
      <c r="E154" s="353"/>
      <c r="F154" s="353"/>
      <c r="G154" s="353"/>
      <c r="H154" s="353"/>
      <c r="I154" s="353"/>
      <c r="J154" s="353"/>
      <c r="K154" s="353"/>
      <c r="L154" s="353"/>
      <c r="M154" s="353"/>
      <c r="N154" s="353"/>
      <c r="O154" s="353"/>
      <c r="P154" s="353"/>
      <c r="Q154" s="353"/>
      <c r="R154" s="353"/>
      <c r="S154" s="353"/>
      <c r="T154" s="353"/>
      <c r="U154" s="353"/>
      <c r="V154" s="353"/>
      <c r="W154" s="353"/>
      <c r="X154" s="353"/>
      <c r="Y154" s="353"/>
      <c r="Z154" s="353"/>
      <c r="AA154" s="353"/>
    </row>
    <row r="155" spans="1:27" ht="10.5" customHeight="1" x14ac:dyDescent="0.2">
      <c r="A155" s="353"/>
      <c r="B155" s="353"/>
      <c r="C155" s="353"/>
      <c r="D155" s="353"/>
      <c r="E155" s="353"/>
      <c r="F155" s="353"/>
      <c r="G155" s="353"/>
      <c r="H155" s="353"/>
      <c r="I155" s="353"/>
      <c r="J155" s="353"/>
      <c r="K155" s="353"/>
      <c r="L155" s="353"/>
      <c r="M155" s="353"/>
      <c r="N155" s="353"/>
      <c r="O155" s="353"/>
      <c r="P155" s="353"/>
      <c r="Q155" s="353"/>
      <c r="R155" s="353"/>
      <c r="S155" s="353"/>
      <c r="T155" s="353"/>
      <c r="U155" s="353"/>
      <c r="V155" s="353"/>
      <c r="W155" s="353"/>
      <c r="X155" s="353"/>
      <c r="Y155" s="353"/>
      <c r="Z155" s="353"/>
      <c r="AA155" s="353"/>
    </row>
    <row r="156" spans="1:27" ht="10.5" customHeight="1" x14ac:dyDescent="0.2">
      <c r="A156" s="353"/>
      <c r="B156" s="353"/>
      <c r="C156" s="353"/>
      <c r="D156" s="353"/>
      <c r="E156" s="353"/>
      <c r="F156" s="353"/>
      <c r="G156" s="353"/>
      <c r="H156" s="353"/>
      <c r="I156" s="353"/>
      <c r="J156" s="353"/>
      <c r="K156" s="353"/>
      <c r="L156" s="353"/>
      <c r="M156" s="353"/>
      <c r="N156" s="353"/>
      <c r="O156" s="353"/>
      <c r="P156" s="353"/>
      <c r="Q156" s="353"/>
      <c r="R156" s="353"/>
      <c r="S156" s="353"/>
      <c r="T156" s="353"/>
      <c r="U156" s="353"/>
      <c r="V156" s="353"/>
      <c r="W156" s="353"/>
      <c r="X156" s="353"/>
      <c r="Y156" s="353"/>
      <c r="Z156" s="353"/>
      <c r="AA156" s="353"/>
    </row>
    <row r="157" spans="1:27" ht="10.5" customHeight="1" x14ac:dyDescent="0.2">
      <c r="A157" s="353"/>
      <c r="B157" s="353"/>
      <c r="C157" s="353"/>
      <c r="D157" s="353"/>
      <c r="E157" s="353"/>
      <c r="F157" s="353"/>
      <c r="G157" s="353"/>
      <c r="H157" s="353"/>
      <c r="I157" s="353"/>
      <c r="J157" s="353"/>
      <c r="K157" s="353"/>
      <c r="L157" s="353"/>
      <c r="M157" s="353"/>
      <c r="N157" s="353"/>
      <c r="O157" s="353"/>
      <c r="P157" s="353"/>
      <c r="Q157" s="353"/>
      <c r="R157" s="353"/>
      <c r="S157" s="353"/>
      <c r="T157" s="353"/>
      <c r="U157" s="353"/>
      <c r="V157" s="353"/>
      <c r="W157" s="353"/>
      <c r="X157" s="353"/>
      <c r="Y157" s="353"/>
      <c r="Z157" s="353"/>
      <c r="AA157" s="353"/>
    </row>
    <row r="158" spans="1:27" ht="10.5" customHeight="1" x14ac:dyDescent="0.2">
      <c r="A158" s="353"/>
      <c r="B158" s="353"/>
      <c r="C158" s="353"/>
      <c r="D158" s="353"/>
      <c r="E158" s="353"/>
      <c r="F158" s="353"/>
      <c r="G158" s="353"/>
      <c r="H158" s="353"/>
      <c r="I158" s="353"/>
      <c r="J158" s="353"/>
      <c r="K158" s="353"/>
      <c r="L158" s="353"/>
      <c r="M158" s="353"/>
      <c r="N158" s="353"/>
      <c r="O158" s="353"/>
      <c r="P158" s="353"/>
      <c r="Q158" s="353"/>
      <c r="R158" s="353"/>
      <c r="S158" s="353"/>
      <c r="T158" s="353"/>
      <c r="U158" s="353"/>
      <c r="V158" s="353"/>
      <c r="W158" s="353"/>
      <c r="X158" s="353"/>
      <c r="Y158" s="353"/>
      <c r="Z158" s="353"/>
      <c r="AA158" s="353"/>
    </row>
    <row r="159" spans="1:27" ht="10.5" customHeight="1" x14ac:dyDescent="0.2">
      <c r="A159" s="353"/>
      <c r="B159" s="353"/>
      <c r="C159" s="353"/>
      <c r="D159" s="353"/>
      <c r="E159" s="353"/>
      <c r="F159" s="353"/>
      <c r="G159" s="353"/>
      <c r="H159" s="353"/>
      <c r="I159" s="353"/>
      <c r="J159" s="353"/>
      <c r="K159" s="353"/>
      <c r="L159" s="353"/>
      <c r="M159" s="353"/>
      <c r="N159" s="353"/>
      <c r="O159" s="353"/>
      <c r="P159" s="353"/>
      <c r="Q159" s="353"/>
      <c r="R159" s="353"/>
      <c r="S159" s="353"/>
      <c r="T159" s="353"/>
      <c r="U159" s="353"/>
      <c r="V159" s="353"/>
      <c r="W159" s="353"/>
      <c r="X159" s="353"/>
      <c r="Y159" s="353"/>
      <c r="Z159" s="353"/>
      <c r="AA159" s="353"/>
    </row>
    <row r="160" spans="1:27" ht="10.5" customHeight="1" x14ac:dyDescent="0.2">
      <c r="A160" s="353"/>
      <c r="B160" s="353"/>
      <c r="C160" s="353"/>
      <c r="D160" s="353"/>
      <c r="E160" s="353"/>
      <c r="F160" s="353"/>
      <c r="G160" s="353"/>
      <c r="H160" s="353"/>
      <c r="I160" s="353"/>
      <c r="J160" s="353"/>
      <c r="K160" s="353"/>
      <c r="L160" s="353"/>
      <c r="M160" s="353"/>
      <c r="N160" s="353"/>
      <c r="O160" s="353"/>
      <c r="P160" s="353"/>
      <c r="Q160" s="353"/>
      <c r="R160" s="353"/>
      <c r="S160" s="353"/>
      <c r="T160" s="353"/>
      <c r="U160" s="353"/>
      <c r="V160" s="353"/>
      <c r="W160" s="353"/>
      <c r="X160" s="353"/>
      <c r="Y160" s="353"/>
      <c r="Z160" s="353"/>
      <c r="AA160" s="353"/>
    </row>
    <row r="161" spans="1:27" ht="10.5" customHeight="1" x14ac:dyDescent="0.2">
      <c r="A161" s="353"/>
      <c r="B161" s="353"/>
      <c r="C161" s="353"/>
      <c r="D161" s="353"/>
      <c r="E161" s="353"/>
      <c r="F161" s="353"/>
      <c r="G161" s="353"/>
      <c r="H161" s="353"/>
      <c r="I161" s="353"/>
      <c r="J161" s="353"/>
      <c r="K161" s="353"/>
      <c r="L161" s="353"/>
      <c r="M161" s="353"/>
      <c r="N161" s="353"/>
      <c r="O161" s="353"/>
      <c r="P161" s="353"/>
      <c r="Q161" s="353"/>
      <c r="R161" s="353"/>
      <c r="S161" s="353"/>
      <c r="T161" s="353"/>
      <c r="U161" s="353"/>
      <c r="V161" s="353"/>
      <c r="W161" s="353"/>
      <c r="X161" s="353"/>
      <c r="Y161" s="353"/>
      <c r="Z161" s="353"/>
      <c r="AA161" s="353"/>
    </row>
    <row r="162" spans="1:27" ht="10.5" customHeight="1" x14ac:dyDescent="0.2">
      <c r="A162" s="353"/>
      <c r="B162" s="353"/>
      <c r="C162" s="353"/>
      <c r="D162" s="353"/>
      <c r="E162" s="353"/>
      <c r="F162" s="353"/>
      <c r="G162" s="353"/>
      <c r="H162" s="353"/>
      <c r="I162" s="353"/>
      <c r="J162" s="353"/>
      <c r="K162" s="353"/>
      <c r="L162" s="353"/>
      <c r="M162" s="353"/>
      <c r="N162" s="353"/>
      <c r="O162" s="353"/>
      <c r="P162" s="353"/>
      <c r="Q162" s="353"/>
      <c r="R162" s="353"/>
      <c r="S162" s="353"/>
      <c r="T162" s="353"/>
      <c r="U162" s="353"/>
      <c r="V162" s="353"/>
      <c r="W162" s="353"/>
      <c r="X162" s="353"/>
      <c r="Y162" s="353"/>
      <c r="Z162" s="353"/>
      <c r="AA162" s="353"/>
    </row>
    <row r="163" spans="1:27" ht="10.5" customHeight="1" x14ac:dyDescent="0.2">
      <c r="A163" s="353"/>
      <c r="B163" s="353"/>
      <c r="C163" s="353"/>
      <c r="D163" s="353"/>
      <c r="E163" s="353"/>
      <c r="F163" s="353"/>
      <c r="G163" s="353"/>
      <c r="H163" s="353"/>
      <c r="I163" s="353"/>
      <c r="J163" s="353"/>
      <c r="K163" s="353"/>
      <c r="L163" s="353"/>
      <c r="M163" s="353"/>
      <c r="N163" s="353"/>
      <c r="O163" s="353"/>
      <c r="P163" s="353"/>
      <c r="Q163" s="353"/>
      <c r="R163" s="353"/>
      <c r="S163" s="353"/>
      <c r="T163" s="353"/>
      <c r="U163" s="353"/>
      <c r="V163" s="353"/>
      <c r="W163" s="353"/>
      <c r="X163" s="353"/>
      <c r="Y163" s="353"/>
      <c r="Z163" s="353"/>
      <c r="AA163" s="353"/>
    </row>
    <row r="164" spans="1:27" ht="10.5" customHeight="1" x14ac:dyDescent="0.2">
      <c r="A164" s="353"/>
      <c r="B164" s="353"/>
      <c r="C164" s="353"/>
      <c r="D164" s="353"/>
      <c r="E164" s="353"/>
      <c r="F164" s="353"/>
      <c r="G164" s="353"/>
      <c r="H164" s="353"/>
      <c r="I164" s="353"/>
      <c r="J164" s="353"/>
      <c r="K164" s="353"/>
      <c r="L164" s="353"/>
      <c r="M164" s="353"/>
      <c r="N164" s="353"/>
      <c r="O164" s="353"/>
      <c r="P164" s="353"/>
      <c r="Q164" s="353"/>
      <c r="R164" s="353"/>
      <c r="S164" s="353"/>
      <c r="T164" s="353"/>
      <c r="U164" s="353"/>
      <c r="V164" s="353"/>
      <c r="W164" s="353"/>
      <c r="X164" s="353"/>
      <c r="Y164" s="353"/>
      <c r="Z164" s="353"/>
      <c r="AA164" s="353"/>
    </row>
    <row r="165" spans="1:27" ht="10.5" customHeight="1" x14ac:dyDescent="0.2">
      <c r="A165" s="353"/>
      <c r="B165" s="353"/>
      <c r="C165" s="353"/>
      <c r="D165" s="353"/>
      <c r="E165" s="353"/>
      <c r="F165" s="353"/>
      <c r="G165" s="353"/>
      <c r="H165" s="353"/>
      <c r="I165" s="353"/>
      <c r="J165" s="353"/>
      <c r="K165" s="353"/>
      <c r="L165" s="353"/>
      <c r="M165" s="353"/>
      <c r="N165" s="353"/>
      <c r="O165" s="353"/>
      <c r="P165" s="353"/>
      <c r="Q165" s="353"/>
      <c r="R165" s="353"/>
      <c r="S165" s="353"/>
      <c r="T165" s="353"/>
      <c r="U165" s="353"/>
      <c r="V165" s="353"/>
      <c r="W165" s="353"/>
      <c r="X165" s="353"/>
      <c r="Y165" s="353"/>
      <c r="Z165" s="353"/>
      <c r="AA165" s="353"/>
    </row>
    <row r="166" spans="1:27" ht="10.5" customHeight="1" x14ac:dyDescent="0.2">
      <c r="A166" s="353"/>
      <c r="B166" s="353"/>
      <c r="C166" s="353"/>
      <c r="D166" s="353"/>
      <c r="E166" s="353"/>
      <c r="F166" s="353"/>
      <c r="G166" s="353"/>
      <c r="H166" s="353"/>
      <c r="I166" s="353"/>
      <c r="J166" s="353"/>
      <c r="K166" s="353"/>
      <c r="L166" s="353"/>
      <c r="M166" s="353"/>
      <c r="N166" s="353"/>
      <c r="O166" s="353"/>
      <c r="P166" s="353"/>
      <c r="Q166" s="353"/>
      <c r="R166" s="353"/>
      <c r="S166" s="353"/>
      <c r="T166" s="353"/>
      <c r="U166" s="353"/>
      <c r="V166" s="353"/>
      <c r="W166" s="353"/>
      <c r="X166" s="353"/>
      <c r="Y166" s="353"/>
      <c r="Z166" s="353"/>
      <c r="AA166" s="353"/>
    </row>
    <row r="167" spans="1:27" ht="10.5" customHeight="1" x14ac:dyDescent="0.2">
      <c r="A167" s="353"/>
      <c r="B167" s="353"/>
      <c r="C167" s="353"/>
      <c r="D167" s="353"/>
      <c r="E167" s="353"/>
      <c r="F167" s="353"/>
      <c r="G167" s="353"/>
      <c r="H167" s="353"/>
      <c r="I167" s="353"/>
      <c r="J167" s="353"/>
      <c r="K167" s="353"/>
      <c r="L167" s="353"/>
      <c r="M167" s="353"/>
      <c r="N167" s="353"/>
      <c r="O167" s="353"/>
      <c r="P167" s="353"/>
      <c r="Q167" s="353"/>
      <c r="R167" s="353"/>
      <c r="S167" s="353"/>
      <c r="T167" s="353"/>
      <c r="U167" s="353"/>
      <c r="V167" s="353"/>
      <c r="W167" s="353"/>
      <c r="X167" s="353"/>
      <c r="Y167" s="353"/>
      <c r="Z167" s="353"/>
      <c r="AA167" s="353"/>
    </row>
    <row r="168" spans="1:27" ht="10.5" customHeight="1" x14ac:dyDescent="0.2">
      <c r="A168" s="353"/>
      <c r="B168" s="353"/>
      <c r="C168" s="353"/>
      <c r="D168" s="353"/>
      <c r="E168" s="353"/>
      <c r="F168" s="353"/>
      <c r="G168" s="353"/>
      <c r="H168" s="353"/>
      <c r="I168" s="353"/>
      <c r="J168" s="353"/>
      <c r="K168" s="353"/>
      <c r="L168" s="353"/>
      <c r="M168" s="353"/>
      <c r="N168" s="353"/>
      <c r="O168" s="353"/>
      <c r="P168" s="353"/>
      <c r="Q168" s="353"/>
      <c r="R168" s="353"/>
      <c r="S168" s="353"/>
      <c r="T168" s="353"/>
      <c r="U168" s="353"/>
      <c r="V168" s="353"/>
      <c r="W168" s="353"/>
      <c r="X168" s="353"/>
      <c r="Y168" s="353"/>
      <c r="Z168" s="353"/>
      <c r="AA168" s="353"/>
    </row>
    <row r="169" spans="1:27" ht="10.5" customHeight="1" x14ac:dyDescent="0.2">
      <c r="A169" s="353"/>
      <c r="B169" s="353"/>
      <c r="C169" s="353"/>
      <c r="D169" s="353"/>
      <c r="E169" s="353"/>
      <c r="F169" s="353"/>
      <c r="G169" s="353"/>
      <c r="H169" s="353"/>
      <c r="I169" s="353"/>
      <c r="J169" s="353"/>
      <c r="K169" s="353"/>
      <c r="L169" s="353"/>
      <c r="M169" s="353"/>
      <c r="N169" s="353"/>
      <c r="O169" s="353"/>
      <c r="P169" s="353"/>
      <c r="Q169" s="353"/>
      <c r="R169" s="353"/>
      <c r="S169" s="353"/>
      <c r="T169" s="353"/>
      <c r="U169" s="353"/>
      <c r="V169" s="353"/>
      <c r="W169" s="353"/>
      <c r="X169" s="353"/>
      <c r="Y169" s="353"/>
      <c r="Z169" s="353"/>
      <c r="AA169" s="353"/>
    </row>
    <row r="170" spans="1:27" ht="10.5" customHeight="1" x14ac:dyDescent="0.2">
      <c r="A170" s="353"/>
      <c r="B170" s="353"/>
      <c r="C170" s="353"/>
      <c r="D170" s="353"/>
      <c r="E170" s="353"/>
      <c r="F170" s="353"/>
      <c r="G170" s="353"/>
      <c r="H170" s="353"/>
      <c r="I170" s="353"/>
      <c r="J170" s="353"/>
      <c r="K170" s="353"/>
      <c r="L170" s="353"/>
      <c r="M170" s="353"/>
      <c r="N170" s="353"/>
      <c r="O170" s="353"/>
      <c r="P170" s="353"/>
      <c r="Q170" s="353"/>
      <c r="R170" s="353"/>
      <c r="S170" s="353"/>
      <c r="T170" s="353"/>
      <c r="U170" s="353"/>
      <c r="V170" s="353"/>
      <c r="W170" s="353"/>
      <c r="X170" s="353"/>
      <c r="Y170" s="353"/>
      <c r="Z170" s="353"/>
      <c r="AA170" s="353"/>
    </row>
    <row r="171" spans="1:27" ht="10.5" customHeight="1" x14ac:dyDescent="0.2">
      <c r="A171" s="353"/>
      <c r="B171" s="353"/>
      <c r="C171" s="353"/>
      <c r="D171" s="353"/>
      <c r="E171" s="353"/>
      <c r="F171" s="353"/>
      <c r="G171" s="353"/>
      <c r="H171" s="353"/>
      <c r="I171" s="353"/>
      <c r="J171" s="353"/>
      <c r="K171" s="353"/>
      <c r="L171" s="353"/>
      <c r="M171" s="353"/>
      <c r="N171" s="353"/>
      <c r="O171" s="353"/>
      <c r="P171" s="353"/>
      <c r="Q171" s="353"/>
      <c r="R171" s="353"/>
      <c r="S171" s="353"/>
      <c r="T171" s="353"/>
      <c r="U171" s="353"/>
      <c r="V171" s="353"/>
      <c r="W171" s="353"/>
      <c r="X171" s="353"/>
      <c r="Y171" s="353"/>
      <c r="Z171" s="353"/>
      <c r="AA171" s="353"/>
    </row>
    <row r="172" spans="1:27" ht="10.5" customHeight="1" x14ac:dyDescent="0.2">
      <c r="A172" s="353"/>
      <c r="B172" s="353"/>
      <c r="C172" s="353"/>
      <c r="D172" s="353"/>
      <c r="E172" s="353"/>
      <c r="F172" s="353"/>
      <c r="G172" s="353"/>
      <c r="H172" s="353"/>
      <c r="I172" s="353"/>
      <c r="J172" s="353"/>
      <c r="K172" s="353"/>
      <c r="L172" s="353"/>
      <c r="M172" s="353"/>
      <c r="N172" s="353"/>
      <c r="O172" s="353"/>
      <c r="P172" s="353"/>
      <c r="Q172" s="353"/>
      <c r="R172" s="353"/>
      <c r="S172" s="353"/>
      <c r="T172" s="353"/>
      <c r="U172" s="353"/>
      <c r="V172" s="353"/>
      <c r="W172" s="353"/>
      <c r="X172" s="353"/>
      <c r="Y172" s="353"/>
      <c r="Z172" s="353"/>
      <c r="AA172" s="353"/>
    </row>
    <row r="173" spans="1:27" ht="10.5" customHeight="1" x14ac:dyDescent="0.2">
      <c r="A173" s="353"/>
      <c r="B173" s="353"/>
      <c r="C173" s="353"/>
      <c r="D173" s="353"/>
      <c r="E173" s="353"/>
      <c r="F173" s="353"/>
      <c r="G173" s="353"/>
      <c r="H173" s="353"/>
      <c r="I173" s="353"/>
      <c r="J173" s="353"/>
      <c r="K173" s="353"/>
      <c r="L173" s="353"/>
      <c r="M173" s="353"/>
      <c r="N173" s="353"/>
      <c r="O173" s="353"/>
      <c r="P173" s="353"/>
      <c r="Q173" s="353"/>
      <c r="R173" s="353"/>
      <c r="S173" s="353"/>
      <c r="T173" s="353"/>
      <c r="U173" s="353"/>
      <c r="V173" s="353"/>
      <c r="W173" s="353"/>
      <c r="X173" s="353"/>
      <c r="Y173" s="353"/>
      <c r="Z173" s="353"/>
      <c r="AA173" s="353"/>
    </row>
    <row r="174" spans="1:27" ht="10.5" customHeight="1" x14ac:dyDescent="0.2">
      <c r="A174" s="353"/>
      <c r="B174" s="353"/>
      <c r="C174" s="353"/>
      <c r="D174" s="353"/>
      <c r="E174" s="353"/>
      <c r="F174" s="353"/>
      <c r="G174" s="353"/>
      <c r="H174" s="353"/>
      <c r="I174" s="353"/>
      <c r="J174" s="353"/>
      <c r="K174" s="353"/>
      <c r="L174" s="353"/>
      <c r="M174" s="353"/>
      <c r="N174" s="353"/>
      <c r="O174" s="353"/>
      <c r="P174" s="353"/>
      <c r="Q174" s="353"/>
      <c r="R174" s="353"/>
      <c r="S174" s="353"/>
      <c r="T174" s="353"/>
      <c r="U174" s="353"/>
      <c r="V174" s="353"/>
      <c r="W174" s="353"/>
      <c r="X174" s="353"/>
      <c r="Y174" s="353"/>
      <c r="Z174" s="353"/>
      <c r="AA174" s="353"/>
    </row>
    <row r="175" spans="1:27" ht="10.5" customHeight="1" x14ac:dyDescent="0.2">
      <c r="A175" s="353"/>
      <c r="B175" s="353"/>
      <c r="C175" s="353"/>
      <c r="D175" s="353"/>
      <c r="E175" s="353"/>
      <c r="F175" s="353"/>
      <c r="G175" s="353"/>
      <c r="H175" s="353"/>
      <c r="I175" s="353"/>
      <c r="J175" s="353"/>
      <c r="K175" s="353"/>
      <c r="L175" s="353"/>
      <c r="M175" s="353"/>
      <c r="N175" s="353"/>
      <c r="O175" s="353"/>
      <c r="P175" s="353"/>
      <c r="Q175" s="353"/>
      <c r="R175" s="353"/>
      <c r="S175" s="353"/>
      <c r="T175" s="353"/>
      <c r="U175" s="353"/>
      <c r="V175" s="353"/>
      <c r="W175" s="353"/>
      <c r="X175" s="353"/>
      <c r="Y175" s="353"/>
      <c r="Z175" s="353"/>
      <c r="AA175" s="353"/>
    </row>
    <row r="176" spans="1:27" ht="10.5" customHeight="1" x14ac:dyDescent="0.2">
      <c r="A176" s="353"/>
      <c r="B176" s="353"/>
      <c r="C176" s="353"/>
      <c r="D176" s="353"/>
      <c r="E176" s="353"/>
      <c r="F176" s="353"/>
      <c r="G176" s="353"/>
      <c r="H176" s="353"/>
      <c r="I176" s="353"/>
      <c r="J176" s="353"/>
      <c r="K176" s="353"/>
      <c r="L176" s="353"/>
      <c r="M176" s="353"/>
      <c r="N176" s="353"/>
      <c r="O176" s="353"/>
      <c r="P176" s="353"/>
      <c r="Q176" s="353"/>
      <c r="R176" s="353"/>
      <c r="S176" s="353"/>
      <c r="T176" s="353"/>
      <c r="U176" s="353"/>
      <c r="V176" s="353"/>
      <c r="W176" s="353"/>
      <c r="X176" s="353"/>
      <c r="Y176" s="353"/>
      <c r="Z176" s="353"/>
      <c r="AA176" s="353"/>
    </row>
    <row r="177" spans="1:27" ht="10.5" customHeight="1" x14ac:dyDescent="0.2">
      <c r="A177" s="353"/>
      <c r="B177" s="353"/>
      <c r="C177" s="353"/>
      <c r="D177" s="353"/>
      <c r="E177" s="353"/>
      <c r="F177" s="353"/>
      <c r="G177" s="353"/>
      <c r="H177" s="353"/>
      <c r="I177" s="353"/>
      <c r="J177" s="353"/>
      <c r="K177" s="353"/>
      <c r="L177" s="353"/>
      <c r="M177" s="353"/>
      <c r="N177" s="353"/>
      <c r="O177" s="353"/>
      <c r="P177" s="353"/>
      <c r="Q177" s="353"/>
      <c r="R177" s="353"/>
      <c r="S177" s="353"/>
      <c r="T177" s="353"/>
      <c r="U177" s="353"/>
      <c r="V177" s="353"/>
      <c r="W177" s="353"/>
      <c r="X177" s="353"/>
      <c r="Y177" s="353"/>
      <c r="Z177" s="353"/>
      <c r="AA177" s="353"/>
    </row>
    <row r="178" spans="1:27" ht="10.5" customHeight="1" x14ac:dyDescent="0.2">
      <c r="A178" s="353"/>
      <c r="B178" s="353"/>
      <c r="C178" s="353"/>
      <c r="D178" s="353"/>
      <c r="E178" s="353"/>
      <c r="F178" s="353"/>
      <c r="G178" s="353"/>
      <c r="H178" s="353"/>
      <c r="I178" s="353"/>
      <c r="J178" s="353"/>
      <c r="K178" s="353"/>
      <c r="L178" s="353"/>
      <c r="M178" s="353"/>
      <c r="N178" s="353"/>
      <c r="O178" s="353"/>
      <c r="P178" s="353"/>
      <c r="Q178" s="353"/>
      <c r="R178" s="353"/>
      <c r="S178" s="353"/>
      <c r="T178" s="353"/>
      <c r="U178" s="353"/>
      <c r="V178" s="353"/>
      <c r="W178" s="353"/>
      <c r="X178" s="353"/>
      <c r="Y178" s="353"/>
      <c r="Z178" s="353"/>
      <c r="AA178" s="353"/>
    </row>
    <row r="179" spans="1:27" ht="10.5" customHeight="1" x14ac:dyDescent="0.2">
      <c r="A179" s="353"/>
      <c r="B179" s="353"/>
      <c r="C179" s="353"/>
      <c r="D179" s="353"/>
      <c r="E179" s="353"/>
      <c r="F179" s="353"/>
      <c r="G179" s="353"/>
      <c r="H179" s="353"/>
      <c r="I179" s="353"/>
      <c r="J179" s="353"/>
      <c r="K179" s="353"/>
      <c r="L179" s="353"/>
      <c r="M179" s="353"/>
      <c r="N179" s="353"/>
      <c r="O179" s="353"/>
      <c r="P179" s="353"/>
      <c r="Q179" s="353"/>
      <c r="R179" s="353"/>
      <c r="S179" s="353"/>
      <c r="T179" s="353"/>
      <c r="U179" s="353"/>
      <c r="V179" s="353"/>
      <c r="W179" s="353"/>
      <c r="X179" s="353"/>
      <c r="Y179" s="353"/>
      <c r="Z179" s="353"/>
      <c r="AA179" s="353"/>
    </row>
    <row r="180" spans="1:27" ht="10.5" customHeight="1" x14ac:dyDescent="0.2">
      <c r="A180" s="353"/>
      <c r="B180" s="353"/>
      <c r="C180" s="353"/>
      <c r="D180" s="353"/>
      <c r="E180" s="353"/>
      <c r="F180" s="353"/>
      <c r="G180" s="353"/>
      <c r="H180" s="353"/>
      <c r="I180" s="353"/>
      <c r="J180" s="353"/>
      <c r="K180" s="353"/>
      <c r="L180" s="353"/>
      <c r="M180" s="353"/>
      <c r="N180" s="353"/>
      <c r="O180" s="353"/>
      <c r="P180" s="353"/>
      <c r="Q180" s="353"/>
      <c r="R180" s="353"/>
      <c r="S180" s="353"/>
      <c r="T180" s="353"/>
      <c r="U180" s="353"/>
      <c r="V180" s="353"/>
      <c r="W180" s="353"/>
      <c r="X180" s="353"/>
      <c r="Y180" s="353"/>
      <c r="Z180" s="353"/>
      <c r="AA180" s="353"/>
    </row>
    <row r="181" spans="1:27" ht="10.5" customHeight="1" x14ac:dyDescent="0.2">
      <c r="A181" s="353"/>
      <c r="B181" s="353"/>
      <c r="C181" s="353"/>
      <c r="D181" s="353"/>
      <c r="E181" s="353"/>
      <c r="F181" s="353"/>
      <c r="G181" s="353"/>
      <c r="H181" s="353"/>
      <c r="I181" s="353"/>
      <c r="J181" s="353"/>
      <c r="K181" s="353"/>
      <c r="L181" s="353"/>
      <c r="M181" s="353"/>
      <c r="N181" s="353"/>
      <c r="O181" s="353"/>
      <c r="P181" s="353"/>
      <c r="Q181" s="353"/>
      <c r="R181" s="353"/>
      <c r="S181" s="353"/>
      <c r="T181" s="353"/>
      <c r="U181" s="353"/>
      <c r="V181" s="353"/>
      <c r="W181" s="353"/>
      <c r="X181" s="353"/>
      <c r="Y181" s="353"/>
      <c r="Z181" s="353"/>
      <c r="AA181" s="353"/>
    </row>
    <row r="182" spans="1:27" ht="10.5" customHeight="1" x14ac:dyDescent="0.2">
      <c r="A182" s="353"/>
      <c r="B182" s="353"/>
      <c r="C182" s="353"/>
      <c r="D182" s="353"/>
      <c r="E182" s="353"/>
      <c r="F182" s="353"/>
      <c r="G182" s="353"/>
      <c r="H182" s="353"/>
      <c r="I182" s="353"/>
      <c r="J182" s="353"/>
      <c r="K182" s="353"/>
      <c r="L182" s="353"/>
      <c r="M182" s="353"/>
      <c r="N182" s="353"/>
      <c r="O182" s="353"/>
      <c r="P182" s="353"/>
      <c r="Q182" s="353"/>
      <c r="R182" s="353"/>
      <c r="S182" s="353"/>
      <c r="T182" s="353"/>
      <c r="U182" s="353"/>
      <c r="V182" s="353"/>
      <c r="W182" s="353"/>
      <c r="X182" s="353"/>
      <c r="Y182" s="353"/>
      <c r="Z182" s="353"/>
      <c r="AA182" s="353"/>
    </row>
    <row r="183" spans="1:27" ht="10.5" customHeight="1" x14ac:dyDescent="0.2">
      <c r="A183" s="353"/>
      <c r="B183" s="353"/>
      <c r="C183" s="353"/>
      <c r="D183" s="353"/>
      <c r="E183" s="353"/>
      <c r="F183" s="353"/>
      <c r="G183" s="353"/>
      <c r="H183" s="353"/>
      <c r="I183" s="353"/>
      <c r="J183" s="353"/>
      <c r="K183" s="353"/>
      <c r="L183" s="353"/>
      <c r="M183" s="353"/>
      <c r="N183" s="353"/>
      <c r="O183" s="353"/>
      <c r="P183" s="353"/>
      <c r="Q183" s="353"/>
      <c r="R183" s="353"/>
      <c r="S183" s="353"/>
      <c r="T183" s="353"/>
      <c r="U183" s="353"/>
      <c r="V183" s="353"/>
      <c r="W183" s="353"/>
      <c r="X183" s="353"/>
      <c r="Y183" s="353"/>
      <c r="Z183" s="353"/>
      <c r="AA183" s="353"/>
    </row>
    <row r="184" spans="1:27" ht="10.5" customHeight="1" x14ac:dyDescent="0.2">
      <c r="A184" s="353"/>
      <c r="B184" s="353"/>
      <c r="C184" s="353"/>
      <c r="D184" s="353"/>
      <c r="E184" s="353"/>
      <c r="F184" s="353"/>
      <c r="G184" s="353"/>
      <c r="H184" s="353"/>
      <c r="I184" s="353"/>
      <c r="J184" s="353"/>
      <c r="K184" s="353"/>
      <c r="L184" s="353"/>
      <c r="M184" s="353"/>
      <c r="N184" s="353"/>
      <c r="O184" s="353"/>
      <c r="P184" s="353"/>
      <c r="Q184" s="353"/>
      <c r="R184" s="353"/>
      <c r="S184" s="353"/>
      <c r="T184" s="353"/>
      <c r="U184" s="353"/>
      <c r="V184" s="353"/>
      <c r="W184" s="353"/>
      <c r="X184" s="353"/>
      <c r="Y184" s="353"/>
      <c r="Z184" s="353"/>
      <c r="AA184" s="353"/>
    </row>
    <row r="185" spans="1:27" ht="10.5" customHeight="1" x14ac:dyDescent="0.2">
      <c r="A185" s="353"/>
      <c r="B185" s="353"/>
      <c r="C185" s="353"/>
      <c r="D185" s="353"/>
      <c r="E185" s="353"/>
      <c r="F185" s="353"/>
      <c r="G185" s="353"/>
      <c r="H185" s="353"/>
      <c r="I185" s="353"/>
      <c r="J185" s="353"/>
      <c r="K185" s="353"/>
      <c r="L185" s="353"/>
      <c r="M185" s="353"/>
      <c r="N185" s="353"/>
      <c r="O185" s="353"/>
      <c r="P185" s="353"/>
      <c r="Q185" s="353"/>
      <c r="R185" s="353"/>
      <c r="S185" s="353"/>
      <c r="T185" s="353"/>
      <c r="U185" s="353"/>
      <c r="V185" s="353"/>
      <c r="W185" s="353"/>
      <c r="X185" s="353"/>
      <c r="Y185" s="353"/>
      <c r="Z185" s="353"/>
      <c r="AA185" s="353"/>
    </row>
    <row r="186" spans="1:27" ht="10.5" customHeight="1" x14ac:dyDescent="0.2">
      <c r="A186" s="353"/>
      <c r="B186" s="353"/>
      <c r="C186" s="353"/>
      <c r="D186" s="353"/>
      <c r="E186" s="353"/>
      <c r="F186" s="353"/>
      <c r="G186" s="353"/>
      <c r="H186" s="353"/>
      <c r="I186" s="353"/>
      <c r="J186" s="353"/>
      <c r="K186" s="353"/>
      <c r="L186" s="353"/>
      <c r="M186" s="353"/>
      <c r="N186" s="353"/>
      <c r="O186" s="353"/>
      <c r="P186" s="353"/>
      <c r="Q186" s="353"/>
      <c r="R186" s="353"/>
      <c r="S186" s="353"/>
      <c r="T186" s="353"/>
      <c r="U186" s="353"/>
      <c r="V186" s="353"/>
      <c r="W186" s="353"/>
      <c r="X186" s="353"/>
      <c r="Y186" s="353"/>
      <c r="Z186" s="353"/>
      <c r="AA186" s="353"/>
    </row>
    <row r="187" spans="1:27" ht="10.5" customHeight="1" x14ac:dyDescent="0.2">
      <c r="A187" s="353"/>
      <c r="B187" s="353"/>
      <c r="C187" s="353"/>
      <c r="D187" s="353"/>
      <c r="E187" s="353"/>
      <c r="F187" s="353"/>
      <c r="G187" s="353"/>
      <c r="H187" s="353"/>
      <c r="I187" s="353"/>
      <c r="J187" s="353"/>
      <c r="K187" s="353"/>
      <c r="L187" s="353"/>
      <c r="M187" s="353"/>
      <c r="N187" s="353"/>
      <c r="O187" s="353"/>
      <c r="P187" s="353"/>
      <c r="Q187" s="353"/>
      <c r="R187" s="353"/>
      <c r="S187" s="353"/>
      <c r="T187" s="353"/>
      <c r="U187" s="353"/>
      <c r="V187" s="353"/>
      <c r="W187" s="353"/>
      <c r="X187" s="353"/>
      <c r="Y187" s="353"/>
      <c r="Z187" s="353"/>
      <c r="AA187" s="353"/>
    </row>
    <row r="188" spans="1:27" ht="10.5" customHeight="1" x14ac:dyDescent="0.2">
      <c r="A188" s="353"/>
      <c r="B188" s="353"/>
      <c r="C188" s="353"/>
      <c r="D188" s="353"/>
      <c r="E188" s="353"/>
      <c r="F188" s="353"/>
      <c r="G188" s="353"/>
      <c r="H188" s="353"/>
      <c r="I188" s="353"/>
      <c r="J188" s="353"/>
      <c r="K188" s="353"/>
      <c r="L188" s="353"/>
      <c r="M188" s="353"/>
      <c r="N188" s="353"/>
      <c r="O188" s="353"/>
      <c r="P188" s="353"/>
      <c r="Q188" s="353"/>
      <c r="R188" s="353"/>
      <c r="S188" s="353"/>
      <c r="T188" s="353"/>
      <c r="U188" s="353"/>
      <c r="V188" s="353"/>
      <c r="W188" s="353"/>
      <c r="X188" s="353"/>
      <c r="Y188" s="353"/>
      <c r="Z188" s="353"/>
      <c r="AA188" s="353"/>
    </row>
    <row r="189" spans="1:27" ht="10.5" customHeight="1" x14ac:dyDescent="0.2">
      <c r="A189" s="353"/>
      <c r="B189" s="353"/>
      <c r="C189" s="353"/>
      <c r="D189" s="353"/>
      <c r="E189" s="353"/>
      <c r="F189" s="353"/>
      <c r="G189" s="353"/>
      <c r="H189" s="353"/>
      <c r="I189" s="353"/>
      <c r="J189" s="353"/>
      <c r="K189" s="353"/>
      <c r="L189" s="353"/>
      <c r="M189" s="353"/>
      <c r="N189" s="353"/>
      <c r="O189" s="353"/>
      <c r="P189" s="353"/>
      <c r="Q189" s="353"/>
      <c r="R189" s="353"/>
      <c r="S189" s="353"/>
      <c r="T189" s="353"/>
      <c r="U189" s="353"/>
      <c r="V189" s="353"/>
      <c r="W189" s="353"/>
      <c r="X189" s="353"/>
      <c r="Y189" s="353"/>
      <c r="Z189" s="353"/>
      <c r="AA189" s="353"/>
    </row>
    <row r="190" spans="1:27" ht="10.5" customHeight="1" x14ac:dyDescent="0.2">
      <c r="A190" s="353"/>
      <c r="B190" s="353"/>
      <c r="C190" s="353"/>
      <c r="D190" s="353"/>
      <c r="E190" s="353"/>
      <c r="F190" s="353"/>
      <c r="G190" s="353"/>
      <c r="H190" s="353"/>
      <c r="I190" s="353"/>
      <c r="J190" s="353"/>
      <c r="K190" s="353"/>
      <c r="L190" s="353"/>
      <c r="M190" s="353"/>
      <c r="N190" s="353"/>
      <c r="O190" s="353"/>
      <c r="P190" s="353"/>
      <c r="Q190" s="353"/>
      <c r="R190" s="353"/>
      <c r="S190" s="353"/>
      <c r="T190" s="353"/>
      <c r="U190" s="353"/>
      <c r="V190" s="353"/>
      <c r="W190" s="353"/>
      <c r="X190" s="353"/>
      <c r="Y190" s="353"/>
      <c r="Z190" s="353"/>
      <c r="AA190" s="353"/>
    </row>
    <row r="191" spans="1:27" ht="10.5" customHeight="1" x14ac:dyDescent="0.2">
      <c r="A191" s="353"/>
      <c r="B191" s="353"/>
      <c r="C191" s="353"/>
      <c r="D191" s="353"/>
      <c r="E191" s="353"/>
      <c r="F191" s="353"/>
      <c r="G191" s="353"/>
      <c r="H191" s="353"/>
      <c r="I191" s="353"/>
      <c r="J191" s="353"/>
      <c r="K191" s="353"/>
      <c r="L191" s="353"/>
      <c r="M191" s="353"/>
      <c r="N191" s="353"/>
      <c r="O191" s="353"/>
      <c r="P191" s="353"/>
      <c r="Q191" s="353"/>
      <c r="R191" s="353"/>
      <c r="S191" s="353"/>
      <c r="T191" s="353"/>
      <c r="U191" s="353"/>
      <c r="V191" s="353"/>
      <c r="W191" s="353"/>
      <c r="X191" s="353"/>
      <c r="Y191" s="353"/>
      <c r="Z191" s="353"/>
      <c r="AA191" s="353"/>
    </row>
    <row r="192" spans="1:27" ht="10.5" customHeight="1" x14ac:dyDescent="0.2">
      <c r="A192" s="353"/>
      <c r="B192" s="353"/>
      <c r="C192" s="353"/>
      <c r="D192" s="353"/>
      <c r="E192" s="353"/>
      <c r="F192" s="353"/>
      <c r="G192" s="353"/>
      <c r="H192" s="353"/>
      <c r="I192" s="353"/>
      <c r="J192" s="353"/>
      <c r="K192" s="353"/>
      <c r="L192" s="353"/>
      <c r="M192" s="353"/>
      <c r="N192" s="353"/>
      <c r="O192" s="353"/>
      <c r="P192" s="353"/>
      <c r="Q192" s="353"/>
      <c r="R192" s="353"/>
      <c r="S192" s="353"/>
      <c r="T192" s="353"/>
      <c r="U192" s="353"/>
      <c r="V192" s="353"/>
      <c r="W192" s="353"/>
      <c r="X192" s="353"/>
      <c r="Y192" s="353"/>
      <c r="Z192" s="353"/>
      <c r="AA192" s="353"/>
    </row>
    <row r="193" spans="1:27" ht="10.5" customHeight="1" x14ac:dyDescent="0.2">
      <c r="A193" s="353"/>
      <c r="B193" s="353"/>
      <c r="C193" s="353"/>
      <c r="D193" s="353"/>
      <c r="E193" s="353"/>
      <c r="F193" s="353"/>
      <c r="G193" s="353"/>
      <c r="H193" s="353"/>
      <c r="I193" s="353"/>
      <c r="J193" s="353"/>
      <c r="K193" s="353"/>
      <c r="L193" s="353"/>
      <c r="M193" s="353"/>
      <c r="N193" s="353"/>
      <c r="O193" s="353"/>
      <c r="P193" s="353"/>
      <c r="Q193" s="353"/>
      <c r="R193" s="353"/>
      <c r="S193" s="353"/>
      <c r="T193" s="353"/>
      <c r="U193" s="353"/>
      <c r="V193" s="353"/>
      <c r="W193" s="353"/>
      <c r="X193" s="353"/>
      <c r="Y193" s="353"/>
      <c r="Z193" s="353"/>
      <c r="AA193" s="353"/>
    </row>
    <row r="194" spans="1:27" ht="10.5" customHeight="1" x14ac:dyDescent="0.2">
      <c r="A194" s="353"/>
      <c r="B194" s="353"/>
      <c r="C194" s="353"/>
      <c r="D194" s="353"/>
      <c r="E194" s="353"/>
      <c r="F194" s="353"/>
      <c r="G194" s="353"/>
      <c r="H194" s="353"/>
      <c r="I194" s="353"/>
      <c r="J194" s="353"/>
      <c r="K194" s="353"/>
      <c r="L194" s="353"/>
      <c r="M194" s="353"/>
      <c r="N194" s="353"/>
      <c r="O194" s="353"/>
      <c r="P194" s="353"/>
      <c r="Q194" s="353"/>
      <c r="R194" s="353"/>
      <c r="S194" s="353"/>
      <c r="T194" s="353"/>
      <c r="U194" s="353"/>
      <c r="V194" s="353"/>
      <c r="W194" s="353"/>
      <c r="X194" s="353"/>
      <c r="Y194" s="353"/>
      <c r="Z194" s="353"/>
      <c r="AA194" s="353"/>
    </row>
    <row r="195" spans="1:27" ht="10.5" customHeight="1" x14ac:dyDescent="0.2">
      <c r="A195" s="353"/>
      <c r="B195" s="353"/>
      <c r="C195" s="353"/>
      <c r="D195" s="353"/>
      <c r="E195" s="353"/>
      <c r="F195" s="353"/>
      <c r="G195" s="353"/>
      <c r="H195" s="353"/>
      <c r="I195" s="353"/>
      <c r="J195" s="353"/>
      <c r="K195" s="353"/>
      <c r="L195" s="353"/>
      <c r="M195" s="353"/>
      <c r="N195" s="353"/>
      <c r="O195" s="353"/>
      <c r="P195" s="353"/>
      <c r="Q195" s="353"/>
      <c r="R195" s="353"/>
      <c r="S195" s="353"/>
      <c r="T195" s="353"/>
      <c r="U195" s="353"/>
      <c r="V195" s="353"/>
      <c r="W195" s="353"/>
      <c r="X195" s="353"/>
      <c r="Y195" s="353"/>
      <c r="Z195" s="353"/>
      <c r="AA195" s="353"/>
    </row>
    <row r="196" spans="1:27" ht="10.5" customHeight="1" x14ac:dyDescent="0.2">
      <c r="A196" s="353"/>
      <c r="B196" s="353"/>
      <c r="C196" s="353"/>
      <c r="D196" s="353"/>
      <c r="E196" s="353"/>
      <c r="F196" s="353"/>
      <c r="G196" s="353"/>
      <c r="H196" s="353"/>
      <c r="I196" s="353"/>
      <c r="J196" s="353"/>
      <c r="K196" s="353"/>
      <c r="L196" s="353"/>
      <c r="M196" s="353"/>
      <c r="N196" s="353"/>
      <c r="O196" s="353"/>
      <c r="P196" s="353"/>
      <c r="Q196" s="353"/>
      <c r="R196" s="353"/>
      <c r="S196" s="353"/>
      <c r="T196" s="353"/>
      <c r="U196" s="353"/>
      <c r="V196" s="353"/>
      <c r="W196" s="353"/>
      <c r="X196" s="353"/>
      <c r="Y196" s="353"/>
      <c r="Z196" s="353"/>
      <c r="AA196" s="353"/>
    </row>
    <row r="197" spans="1:27" ht="10.5" customHeight="1" x14ac:dyDescent="0.2">
      <c r="A197" s="353"/>
      <c r="B197" s="353"/>
      <c r="C197" s="353"/>
      <c r="D197" s="353"/>
      <c r="E197" s="353"/>
      <c r="F197" s="353"/>
      <c r="G197" s="353"/>
      <c r="H197" s="353"/>
      <c r="I197" s="353"/>
      <c r="J197" s="353"/>
      <c r="K197" s="353"/>
      <c r="L197" s="353"/>
      <c r="M197" s="353"/>
      <c r="N197" s="353"/>
      <c r="O197" s="353"/>
      <c r="P197" s="353"/>
      <c r="Q197" s="353"/>
      <c r="R197" s="353"/>
      <c r="S197" s="353"/>
      <c r="T197" s="353"/>
      <c r="U197" s="353"/>
      <c r="V197" s="353"/>
      <c r="W197" s="353"/>
      <c r="X197" s="353"/>
      <c r="Y197" s="353"/>
      <c r="Z197" s="353"/>
      <c r="AA197" s="353"/>
    </row>
    <row r="198" spans="1:27" ht="10.5" customHeight="1" x14ac:dyDescent="0.2">
      <c r="A198" s="353"/>
      <c r="B198" s="353"/>
      <c r="C198" s="353"/>
      <c r="D198" s="353"/>
      <c r="E198" s="353"/>
      <c r="F198" s="353"/>
      <c r="G198" s="353"/>
      <c r="H198" s="353"/>
      <c r="I198" s="353"/>
      <c r="J198" s="353"/>
      <c r="K198" s="353"/>
      <c r="L198" s="353"/>
      <c r="M198" s="353"/>
      <c r="N198" s="353"/>
      <c r="O198" s="353"/>
      <c r="P198" s="353"/>
      <c r="Q198" s="353"/>
      <c r="R198" s="353"/>
      <c r="S198" s="353"/>
      <c r="T198" s="353"/>
      <c r="U198" s="353"/>
      <c r="V198" s="353"/>
      <c r="W198" s="353"/>
      <c r="X198" s="353"/>
      <c r="Y198" s="353"/>
      <c r="Z198" s="353"/>
      <c r="AA198" s="353"/>
    </row>
    <row r="199" spans="1:27" ht="10.5" customHeight="1" x14ac:dyDescent="0.2">
      <c r="A199" s="353"/>
      <c r="B199" s="353"/>
      <c r="C199" s="353"/>
      <c r="D199" s="353"/>
      <c r="E199" s="353"/>
      <c r="F199" s="353"/>
      <c r="G199" s="353"/>
      <c r="H199" s="353"/>
      <c r="I199" s="353"/>
      <c r="J199" s="353"/>
      <c r="K199" s="353"/>
      <c r="L199" s="353"/>
      <c r="M199" s="353"/>
      <c r="N199" s="353"/>
      <c r="O199" s="353"/>
      <c r="P199" s="353"/>
      <c r="Q199" s="353"/>
      <c r="R199" s="353"/>
      <c r="S199" s="353"/>
      <c r="T199" s="353"/>
      <c r="U199" s="353"/>
      <c r="V199" s="353"/>
      <c r="W199" s="353"/>
      <c r="X199" s="353"/>
      <c r="Y199" s="353"/>
      <c r="Z199" s="353"/>
      <c r="AA199" s="353"/>
    </row>
    <row r="200" spans="1:27" ht="10.5" customHeight="1" x14ac:dyDescent="0.2">
      <c r="A200" s="353"/>
      <c r="B200" s="353"/>
      <c r="C200" s="353"/>
      <c r="D200" s="353"/>
      <c r="E200" s="353"/>
      <c r="F200" s="353"/>
      <c r="G200" s="353"/>
      <c r="H200" s="353"/>
      <c r="I200" s="353"/>
      <c r="J200" s="353"/>
      <c r="K200" s="353"/>
      <c r="L200" s="353"/>
      <c r="M200" s="353"/>
      <c r="N200" s="353"/>
      <c r="O200" s="353"/>
      <c r="P200" s="353"/>
      <c r="Q200" s="353"/>
      <c r="R200" s="353"/>
      <c r="S200" s="353"/>
      <c r="T200" s="353"/>
      <c r="U200" s="353"/>
      <c r="V200" s="353"/>
      <c r="W200" s="353"/>
      <c r="X200" s="353"/>
      <c r="Y200" s="353"/>
      <c r="Z200" s="353"/>
      <c r="AA200" s="353"/>
    </row>
    <row r="201" spans="1:27" ht="10.5" customHeight="1" x14ac:dyDescent="0.2">
      <c r="A201" s="353"/>
      <c r="B201" s="353"/>
      <c r="C201" s="353"/>
      <c r="D201" s="353"/>
      <c r="E201" s="353"/>
      <c r="F201" s="353"/>
      <c r="G201" s="353"/>
      <c r="H201" s="353"/>
      <c r="I201" s="353"/>
      <c r="J201" s="353"/>
      <c r="K201" s="353"/>
      <c r="L201" s="353"/>
      <c r="M201" s="353"/>
      <c r="N201" s="353"/>
      <c r="O201" s="353"/>
      <c r="P201" s="353"/>
      <c r="Q201" s="353"/>
      <c r="R201" s="353"/>
      <c r="S201" s="353"/>
      <c r="T201" s="353"/>
      <c r="U201" s="353"/>
      <c r="V201" s="353"/>
      <c r="W201" s="353"/>
      <c r="X201" s="353"/>
      <c r="Y201" s="353"/>
      <c r="Z201" s="353"/>
      <c r="AA201" s="353"/>
    </row>
    <row r="202" spans="1:27" ht="10.5" customHeight="1" x14ac:dyDescent="0.2">
      <c r="A202" s="353"/>
      <c r="B202" s="353"/>
      <c r="C202" s="353"/>
      <c r="D202" s="353"/>
      <c r="E202" s="353"/>
      <c r="F202" s="353"/>
      <c r="G202" s="353"/>
      <c r="H202" s="353"/>
      <c r="I202" s="353"/>
      <c r="J202" s="353"/>
      <c r="K202" s="353"/>
      <c r="L202" s="353"/>
      <c r="M202" s="353"/>
      <c r="N202" s="353"/>
      <c r="O202" s="353"/>
      <c r="P202" s="353"/>
      <c r="Q202" s="353"/>
      <c r="R202" s="353"/>
      <c r="S202" s="353"/>
      <c r="T202" s="353"/>
      <c r="U202" s="353"/>
      <c r="V202" s="353"/>
      <c r="W202" s="353"/>
      <c r="X202" s="353"/>
      <c r="Y202" s="353"/>
      <c r="Z202" s="353"/>
      <c r="AA202" s="353"/>
    </row>
    <row r="203" spans="1:27" ht="10.5" customHeight="1" x14ac:dyDescent="0.2">
      <c r="A203" s="353"/>
      <c r="B203" s="353"/>
      <c r="C203" s="353"/>
      <c r="D203" s="353"/>
      <c r="E203" s="353"/>
      <c r="F203" s="353"/>
      <c r="G203" s="353"/>
      <c r="H203" s="353"/>
      <c r="I203" s="353"/>
      <c r="J203" s="353"/>
      <c r="K203" s="353"/>
      <c r="L203" s="353"/>
      <c r="M203" s="353"/>
      <c r="N203" s="353"/>
      <c r="O203" s="353"/>
      <c r="P203" s="353"/>
      <c r="Q203" s="353"/>
      <c r="R203" s="353"/>
      <c r="S203" s="353"/>
      <c r="T203" s="353"/>
      <c r="U203" s="353"/>
      <c r="V203" s="353"/>
      <c r="W203" s="353"/>
      <c r="X203" s="353"/>
      <c r="Y203" s="353"/>
      <c r="Z203" s="353"/>
      <c r="AA203" s="353"/>
    </row>
    <row r="204" spans="1:27" ht="10.5" customHeight="1" x14ac:dyDescent="0.2">
      <c r="A204" s="353"/>
      <c r="B204" s="353"/>
      <c r="C204" s="353"/>
      <c r="D204" s="353"/>
      <c r="E204" s="353"/>
      <c r="F204" s="353"/>
      <c r="G204" s="353"/>
      <c r="H204" s="353"/>
      <c r="I204" s="353"/>
      <c r="J204" s="353"/>
      <c r="K204" s="353"/>
      <c r="L204" s="353"/>
      <c r="M204" s="353"/>
      <c r="N204" s="353"/>
      <c r="O204" s="353"/>
      <c r="P204" s="353"/>
      <c r="Q204" s="353"/>
      <c r="R204" s="353"/>
      <c r="S204" s="353"/>
      <c r="T204" s="353"/>
      <c r="U204" s="353"/>
      <c r="V204" s="353"/>
      <c r="W204" s="353"/>
      <c r="X204" s="353"/>
      <c r="Y204" s="353"/>
      <c r="Z204" s="353"/>
      <c r="AA204" s="353"/>
    </row>
    <row r="205" spans="1:27" ht="10.5" customHeight="1" x14ac:dyDescent="0.2">
      <c r="A205" s="353"/>
      <c r="B205" s="353"/>
      <c r="C205" s="353"/>
      <c r="D205" s="353"/>
      <c r="E205" s="353"/>
      <c r="F205" s="353"/>
      <c r="G205" s="353"/>
      <c r="H205" s="353"/>
      <c r="I205" s="353"/>
      <c r="J205" s="353"/>
      <c r="K205" s="353"/>
      <c r="L205" s="353"/>
      <c r="M205" s="353"/>
      <c r="N205" s="353"/>
      <c r="O205" s="353"/>
      <c r="P205" s="353"/>
      <c r="Q205" s="353"/>
      <c r="R205" s="353"/>
      <c r="S205" s="353"/>
      <c r="T205" s="353"/>
      <c r="U205" s="353"/>
      <c r="V205" s="353"/>
      <c r="W205" s="353"/>
      <c r="X205" s="353"/>
      <c r="Y205" s="353"/>
      <c r="Z205" s="353"/>
      <c r="AA205" s="353"/>
    </row>
    <row r="206" spans="1:27" ht="10.5" customHeight="1" x14ac:dyDescent="0.2">
      <c r="A206" s="353"/>
      <c r="B206" s="353"/>
      <c r="C206" s="353"/>
      <c r="D206" s="353"/>
      <c r="E206" s="353"/>
      <c r="F206" s="353"/>
      <c r="G206" s="353"/>
      <c r="H206" s="353"/>
      <c r="I206" s="353"/>
      <c r="J206" s="353"/>
      <c r="K206" s="353"/>
      <c r="L206" s="353"/>
      <c r="M206" s="353"/>
      <c r="N206" s="353"/>
      <c r="O206" s="353"/>
      <c r="P206" s="353"/>
      <c r="Q206" s="353"/>
      <c r="R206" s="353"/>
      <c r="S206" s="353"/>
      <c r="T206" s="353"/>
      <c r="U206" s="353"/>
      <c r="V206" s="353"/>
      <c r="W206" s="353"/>
      <c r="X206" s="353"/>
      <c r="Y206" s="353"/>
      <c r="Z206" s="353"/>
      <c r="AA206" s="353"/>
    </row>
    <row r="207" spans="1:27" ht="10.5" customHeight="1" x14ac:dyDescent="0.2">
      <c r="A207" s="353"/>
      <c r="B207" s="353"/>
      <c r="C207" s="353"/>
      <c r="D207" s="353"/>
      <c r="E207" s="353"/>
      <c r="F207" s="353"/>
      <c r="G207" s="353"/>
      <c r="H207" s="353"/>
      <c r="I207" s="353"/>
      <c r="J207" s="353"/>
      <c r="K207" s="353"/>
      <c r="L207" s="353"/>
      <c r="M207" s="353"/>
      <c r="N207" s="353"/>
      <c r="O207" s="353"/>
      <c r="P207" s="353"/>
      <c r="Q207" s="353"/>
      <c r="R207" s="353"/>
      <c r="S207" s="353"/>
      <c r="T207" s="353"/>
      <c r="U207" s="353"/>
      <c r="V207" s="353"/>
      <c r="W207" s="353"/>
      <c r="X207" s="353"/>
      <c r="Y207" s="353"/>
      <c r="Z207" s="353"/>
      <c r="AA207" s="353"/>
    </row>
    <row r="208" spans="1:27" ht="10.5" customHeight="1" x14ac:dyDescent="0.2">
      <c r="A208" s="353"/>
      <c r="B208" s="353"/>
      <c r="C208" s="353"/>
      <c r="D208" s="353"/>
      <c r="E208" s="353"/>
      <c r="F208" s="353"/>
      <c r="G208" s="353"/>
      <c r="H208" s="353"/>
      <c r="I208" s="353"/>
      <c r="J208" s="353"/>
      <c r="K208" s="353"/>
      <c r="L208" s="353"/>
      <c r="M208" s="353"/>
      <c r="N208" s="353"/>
      <c r="O208" s="353"/>
      <c r="P208" s="353"/>
      <c r="Q208" s="353"/>
      <c r="R208" s="353"/>
      <c r="S208" s="353"/>
      <c r="T208" s="353"/>
      <c r="U208" s="353"/>
      <c r="V208" s="353"/>
      <c r="W208" s="353"/>
      <c r="X208" s="353"/>
      <c r="Y208" s="353"/>
      <c r="Z208" s="353"/>
      <c r="AA208" s="353"/>
    </row>
    <row r="209" spans="1:27" ht="10.5" customHeight="1" x14ac:dyDescent="0.2">
      <c r="A209" s="353"/>
      <c r="B209" s="353"/>
      <c r="C209" s="353"/>
      <c r="D209" s="353"/>
      <c r="E209" s="353"/>
      <c r="F209" s="353"/>
      <c r="G209" s="353"/>
      <c r="H209" s="353"/>
      <c r="I209" s="353"/>
      <c r="J209" s="353"/>
      <c r="K209" s="353"/>
      <c r="L209" s="353"/>
      <c r="M209" s="353"/>
      <c r="N209" s="353"/>
      <c r="O209" s="353"/>
      <c r="P209" s="353"/>
      <c r="Q209" s="353"/>
      <c r="R209" s="353"/>
      <c r="S209" s="353"/>
      <c r="T209" s="353"/>
      <c r="U209" s="353"/>
      <c r="V209" s="353"/>
      <c r="W209" s="353"/>
      <c r="X209" s="353"/>
      <c r="Y209" s="353"/>
      <c r="Z209" s="353"/>
      <c r="AA209" s="353"/>
    </row>
    <row r="210" spans="1:27" ht="10.5" customHeight="1" x14ac:dyDescent="0.2">
      <c r="A210" s="353"/>
      <c r="B210" s="353"/>
      <c r="C210" s="353"/>
      <c r="D210" s="353"/>
      <c r="E210" s="353"/>
      <c r="F210" s="353"/>
      <c r="G210" s="353"/>
      <c r="H210" s="353"/>
      <c r="I210" s="353"/>
      <c r="J210" s="353"/>
      <c r="K210" s="353"/>
      <c r="L210" s="353"/>
      <c r="M210" s="353"/>
      <c r="N210" s="353"/>
      <c r="O210" s="353"/>
      <c r="P210" s="353"/>
      <c r="Q210" s="353"/>
      <c r="R210" s="353"/>
      <c r="S210" s="353"/>
      <c r="T210" s="353"/>
      <c r="U210" s="353"/>
      <c r="V210" s="353"/>
      <c r="W210" s="353"/>
      <c r="X210" s="353"/>
      <c r="Y210" s="353"/>
      <c r="Z210" s="353"/>
      <c r="AA210" s="353"/>
    </row>
    <row r="211" spans="1:27" ht="10.5" customHeight="1" x14ac:dyDescent="0.2">
      <c r="A211" s="353"/>
      <c r="B211" s="353"/>
      <c r="C211" s="353"/>
      <c r="D211" s="353"/>
      <c r="E211" s="353"/>
      <c r="F211" s="353"/>
      <c r="G211" s="353"/>
      <c r="H211" s="353"/>
      <c r="I211" s="353"/>
      <c r="J211" s="353"/>
      <c r="K211" s="353"/>
      <c r="L211" s="353"/>
      <c r="M211" s="353"/>
      <c r="N211" s="353"/>
      <c r="O211" s="353"/>
      <c r="P211" s="353"/>
      <c r="Q211" s="353"/>
      <c r="R211" s="353"/>
      <c r="S211" s="353"/>
      <c r="T211" s="353"/>
      <c r="U211" s="353"/>
      <c r="V211" s="353"/>
      <c r="W211" s="353"/>
      <c r="X211" s="353"/>
      <c r="Y211" s="353"/>
      <c r="Z211" s="353"/>
      <c r="AA211" s="353"/>
    </row>
    <row r="212" spans="1:27" ht="10.5" customHeight="1" x14ac:dyDescent="0.2">
      <c r="A212" s="353"/>
      <c r="B212" s="353"/>
      <c r="C212" s="353"/>
      <c r="D212" s="353"/>
      <c r="E212" s="353"/>
      <c r="F212" s="353"/>
      <c r="G212" s="353"/>
      <c r="H212" s="353"/>
      <c r="I212" s="353"/>
      <c r="J212" s="353"/>
      <c r="K212" s="353"/>
      <c r="L212" s="353"/>
      <c r="M212" s="353"/>
      <c r="N212" s="353"/>
      <c r="O212" s="353"/>
      <c r="P212" s="353"/>
      <c r="Q212" s="353"/>
      <c r="R212" s="353"/>
      <c r="S212" s="353"/>
      <c r="T212" s="353"/>
      <c r="U212" s="353"/>
      <c r="V212" s="353"/>
      <c r="W212" s="353"/>
      <c r="X212" s="353"/>
      <c r="Y212" s="353"/>
      <c r="Z212" s="353"/>
      <c r="AA212" s="353"/>
    </row>
    <row r="213" spans="1:27" ht="10.5" customHeight="1" x14ac:dyDescent="0.2">
      <c r="A213" s="353"/>
      <c r="B213" s="353"/>
      <c r="C213" s="353"/>
      <c r="D213" s="353"/>
      <c r="E213" s="353"/>
      <c r="F213" s="353"/>
      <c r="G213" s="353"/>
      <c r="H213" s="353"/>
      <c r="I213" s="353"/>
      <c r="J213" s="353"/>
      <c r="K213" s="353"/>
      <c r="L213" s="353"/>
      <c r="M213" s="353"/>
      <c r="N213" s="353"/>
      <c r="O213" s="353"/>
      <c r="P213" s="353"/>
      <c r="Q213" s="353"/>
      <c r="R213" s="353"/>
      <c r="S213" s="353"/>
      <c r="T213" s="353"/>
      <c r="U213" s="353"/>
      <c r="V213" s="353"/>
      <c r="W213" s="353"/>
      <c r="X213" s="353"/>
      <c r="Y213" s="353"/>
      <c r="Z213" s="353"/>
      <c r="AA213" s="353"/>
    </row>
    <row r="214" spans="1:27" ht="10.5" customHeight="1" x14ac:dyDescent="0.2">
      <c r="A214" s="353"/>
      <c r="B214" s="353"/>
      <c r="C214" s="353"/>
      <c r="D214" s="353"/>
      <c r="E214" s="353"/>
      <c r="F214" s="353"/>
      <c r="G214" s="353"/>
      <c r="H214" s="353"/>
      <c r="I214" s="353"/>
      <c r="J214" s="353"/>
      <c r="K214" s="353"/>
      <c r="L214" s="353"/>
      <c r="M214" s="353"/>
      <c r="N214" s="353"/>
      <c r="O214" s="353"/>
      <c r="P214" s="353"/>
      <c r="Q214" s="353"/>
      <c r="R214" s="353"/>
      <c r="S214" s="353"/>
      <c r="T214" s="353"/>
      <c r="U214" s="353"/>
      <c r="V214" s="353"/>
      <c r="W214" s="353"/>
      <c r="X214" s="353"/>
      <c r="Y214" s="353"/>
      <c r="Z214" s="353"/>
      <c r="AA214" s="353"/>
    </row>
    <row r="215" spans="1:27" ht="10.5" customHeight="1" x14ac:dyDescent="0.2">
      <c r="A215" s="353"/>
      <c r="B215" s="353"/>
      <c r="C215" s="353"/>
      <c r="D215" s="353"/>
      <c r="E215" s="353"/>
      <c r="F215" s="353"/>
      <c r="G215" s="353"/>
      <c r="H215" s="353"/>
      <c r="I215" s="353"/>
      <c r="J215" s="353"/>
      <c r="K215" s="353"/>
      <c r="L215" s="353"/>
      <c r="M215" s="353"/>
      <c r="N215" s="353"/>
      <c r="O215" s="353"/>
      <c r="P215" s="353"/>
      <c r="Q215" s="353"/>
      <c r="R215" s="353"/>
      <c r="S215" s="353"/>
      <c r="T215" s="353"/>
      <c r="U215" s="353"/>
      <c r="V215" s="353"/>
      <c r="W215" s="353"/>
      <c r="X215" s="353"/>
      <c r="Y215" s="353"/>
      <c r="Z215" s="353"/>
      <c r="AA215" s="353"/>
    </row>
    <row r="216" spans="1:27" ht="10.5" customHeight="1" x14ac:dyDescent="0.2">
      <c r="A216" s="353"/>
      <c r="B216" s="353"/>
      <c r="C216" s="353"/>
      <c r="D216" s="353"/>
      <c r="E216" s="353"/>
      <c r="F216" s="353"/>
      <c r="G216" s="353"/>
      <c r="H216" s="353"/>
      <c r="I216" s="353"/>
      <c r="J216" s="353"/>
      <c r="K216" s="353"/>
      <c r="L216" s="353"/>
      <c r="M216" s="353"/>
      <c r="N216" s="353"/>
      <c r="O216" s="353"/>
      <c r="P216" s="353"/>
      <c r="Q216" s="353"/>
      <c r="R216" s="353"/>
      <c r="S216" s="353"/>
      <c r="T216" s="353"/>
      <c r="U216" s="353"/>
      <c r="V216" s="353"/>
      <c r="W216" s="353"/>
      <c r="X216" s="353"/>
      <c r="Y216" s="353"/>
      <c r="Z216" s="353"/>
      <c r="AA216" s="353"/>
    </row>
    <row r="217" spans="1:27" ht="10.5" customHeight="1" x14ac:dyDescent="0.2">
      <c r="A217" s="353"/>
      <c r="B217" s="353"/>
      <c r="C217" s="353"/>
      <c r="D217" s="353"/>
      <c r="E217" s="353"/>
      <c r="F217" s="353"/>
      <c r="G217" s="353"/>
      <c r="H217" s="353"/>
      <c r="I217" s="353"/>
      <c r="J217" s="353"/>
      <c r="K217" s="353"/>
      <c r="L217" s="353"/>
      <c r="M217" s="353"/>
      <c r="N217" s="353"/>
      <c r="O217" s="353"/>
      <c r="P217" s="353"/>
      <c r="Q217" s="353"/>
      <c r="R217" s="353"/>
      <c r="S217" s="353"/>
      <c r="T217" s="353"/>
      <c r="U217" s="353"/>
      <c r="V217" s="353"/>
      <c r="W217" s="353"/>
      <c r="X217" s="353"/>
      <c r="Y217" s="353"/>
      <c r="Z217" s="353"/>
      <c r="AA217" s="353"/>
    </row>
    <row r="218" spans="1:27" ht="10.5" customHeight="1" x14ac:dyDescent="0.2">
      <c r="A218" s="353"/>
      <c r="B218" s="353"/>
      <c r="C218" s="353"/>
      <c r="D218" s="353"/>
      <c r="E218" s="353"/>
      <c r="F218" s="353"/>
      <c r="G218" s="353"/>
      <c r="H218" s="353"/>
      <c r="I218" s="353"/>
      <c r="J218" s="353"/>
      <c r="K218" s="353"/>
      <c r="L218" s="353"/>
      <c r="M218" s="353"/>
      <c r="N218" s="353"/>
      <c r="O218" s="353"/>
      <c r="P218" s="353"/>
      <c r="Q218" s="353"/>
      <c r="R218" s="353"/>
      <c r="S218" s="353"/>
      <c r="T218" s="353"/>
      <c r="U218" s="353"/>
      <c r="V218" s="353"/>
      <c r="W218" s="353"/>
      <c r="X218" s="353"/>
      <c r="Y218" s="353"/>
      <c r="Z218" s="353"/>
      <c r="AA218" s="353"/>
    </row>
    <row r="219" spans="1:27" ht="10.5" customHeight="1" x14ac:dyDescent="0.2">
      <c r="A219" s="353"/>
      <c r="B219" s="353"/>
      <c r="C219" s="353"/>
      <c r="D219" s="353"/>
      <c r="E219" s="353"/>
      <c r="F219" s="353"/>
      <c r="G219" s="353"/>
      <c r="H219" s="353"/>
      <c r="I219" s="353"/>
      <c r="J219" s="353"/>
      <c r="K219" s="353"/>
      <c r="L219" s="353"/>
      <c r="M219" s="353"/>
      <c r="N219" s="353"/>
      <c r="O219" s="353"/>
      <c r="P219" s="353"/>
      <c r="Q219" s="353"/>
      <c r="R219" s="353"/>
      <c r="S219" s="353"/>
      <c r="T219" s="353"/>
      <c r="U219" s="353"/>
      <c r="V219" s="353"/>
      <c r="W219" s="353"/>
      <c r="X219" s="353"/>
      <c r="Y219" s="353"/>
      <c r="Z219" s="353"/>
      <c r="AA219" s="353"/>
    </row>
    <row r="220" spans="1:27" ht="10.5" customHeight="1" x14ac:dyDescent="0.2">
      <c r="A220" s="353"/>
      <c r="B220" s="353"/>
      <c r="C220" s="353"/>
      <c r="D220" s="353"/>
      <c r="E220" s="353"/>
      <c r="F220" s="353"/>
      <c r="G220" s="353"/>
      <c r="H220" s="353"/>
      <c r="I220" s="353"/>
      <c r="J220" s="353"/>
      <c r="K220" s="353"/>
      <c r="L220" s="353"/>
      <c r="M220" s="353"/>
      <c r="N220" s="353"/>
      <c r="O220" s="353"/>
      <c r="P220" s="353"/>
      <c r="Q220" s="353"/>
      <c r="R220" s="353"/>
      <c r="S220" s="353"/>
      <c r="T220" s="353"/>
      <c r="U220" s="353"/>
      <c r="V220" s="353"/>
      <c r="W220" s="353"/>
      <c r="X220" s="353"/>
      <c r="Y220" s="353"/>
      <c r="Z220" s="353"/>
      <c r="AA220" s="353"/>
    </row>
    <row r="221" spans="1:27" ht="10.5" customHeight="1" x14ac:dyDescent="0.2">
      <c r="A221" s="353"/>
      <c r="B221" s="353"/>
      <c r="C221" s="353"/>
      <c r="D221" s="353"/>
      <c r="E221" s="353"/>
      <c r="F221" s="353"/>
      <c r="G221" s="353"/>
      <c r="H221" s="353"/>
      <c r="I221" s="353"/>
      <c r="J221" s="353"/>
      <c r="K221" s="353"/>
      <c r="L221" s="353"/>
      <c r="M221" s="353"/>
      <c r="N221" s="353"/>
      <c r="O221" s="353"/>
      <c r="P221" s="353"/>
      <c r="Q221" s="353"/>
      <c r="R221" s="353"/>
      <c r="S221" s="353"/>
      <c r="T221" s="353"/>
      <c r="U221" s="353"/>
      <c r="V221" s="353"/>
      <c r="W221" s="353"/>
      <c r="X221" s="353"/>
      <c r="Y221" s="353"/>
      <c r="Z221" s="353"/>
      <c r="AA221" s="353"/>
    </row>
    <row r="222" spans="1:27" ht="10.5" customHeight="1" x14ac:dyDescent="0.2">
      <c r="A222" s="353"/>
      <c r="B222" s="353"/>
      <c r="C222" s="353"/>
      <c r="D222" s="353"/>
      <c r="E222" s="353"/>
      <c r="F222" s="353"/>
      <c r="G222" s="353"/>
      <c r="H222" s="353"/>
      <c r="I222" s="353"/>
      <c r="J222" s="353"/>
      <c r="K222" s="353"/>
      <c r="L222" s="353"/>
      <c r="M222" s="353"/>
      <c r="N222" s="353"/>
      <c r="O222" s="353"/>
      <c r="P222" s="353"/>
      <c r="Q222" s="353"/>
      <c r="R222" s="353"/>
      <c r="S222" s="353"/>
      <c r="T222" s="353"/>
      <c r="U222" s="353"/>
      <c r="V222" s="353"/>
      <c r="W222" s="353"/>
      <c r="X222" s="353"/>
      <c r="Y222" s="353"/>
      <c r="Z222" s="353"/>
      <c r="AA222" s="353"/>
    </row>
    <row r="223" spans="1:27" ht="10.5" customHeight="1" x14ac:dyDescent="0.2">
      <c r="A223" s="353"/>
      <c r="B223" s="353"/>
      <c r="C223" s="353"/>
      <c r="D223" s="353"/>
      <c r="E223" s="353"/>
      <c r="F223" s="353"/>
      <c r="G223" s="353"/>
      <c r="H223" s="353"/>
      <c r="I223" s="353"/>
      <c r="J223" s="353"/>
      <c r="K223" s="353"/>
      <c r="L223" s="353"/>
      <c r="M223" s="353"/>
      <c r="N223" s="353"/>
      <c r="O223" s="353"/>
      <c r="P223" s="353"/>
      <c r="Q223" s="353"/>
      <c r="R223" s="353"/>
      <c r="S223" s="353"/>
      <c r="T223" s="353"/>
      <c r="U223" s="353"/>
      <c r="V223" s="353"/>
      <c r="W223" s="353"/>
      <c r="X223" s="353"/>
      <c r="Y223" s="353"/>
      <c r="Z223" s="353"/>
      <c r="AA223" s="353"/>
    </row>
    <row r="224" spans="1:27" ht="10.5" customHeight="1" x14ac:dyDescent="0.2">
      <c r="A224" s="353"/>
      <c r="B224" s="353"/>
      <c r="C224" s="353"/>
      <c r="D224" s="353"/>
      <c r="E224" s="353"/>
      <c r="F224" s="353"/>
      <c r="G224" s="353"/>
      <c r="H224" s="353"/>
      <c r="I224" s="353"/>
      <c r="J224" s="353"/>
      <c r="K224" s="353"/>
      <c r="L224" s="353"/>
      <c r="M224" s="353"/>
      <c r="N224" s="353"/>
      <c r="O224" s="353"/>
      <c r="P224" s="353"/>
      <c r="Q224" s="353"/>
      <c r="R224" s="353"/>
      <c r="S224" s="353"/>
      <c r="T224" s="353"/>
      <c r="U224" s="353"/>
      <c r="V224" s="353"/>
      <c r="W224" s="353"/>
      <c r="X224" s="353"/>
      <c r="Y224" s="353"/>
      <c r="Z224" s="353"/>
      <c r="AA224" s="353"/>
    </row>
    <row r="225" spans="1:27" ht="10.5" customHeight="1" x14ac:dyDescent="0.2">
      <c r="A225" s="353"/>
      <c r="B225" s="353"/>
      <c r="C225" s="353"/>
      <c r="D225" s="353"/>
      <c r="E225" s="353"/>
      <c r="F225" s="353"/>
      <c r="G225" s="353"/>
      <c r="H225" s="353"/>
      <c r="I225" s="353"/>
      <c r="J225" s="353"/>
      <c r="K225" s="353"/>
      <c r="L225" s="353"/>
      <c r="M225" s="353"/>
      <c r="N225" s="353"/>
      <c r="O225" s="353"/>
      <c r="P225" s="353"/>
      <c r="Q225" s="353"/>
      <c r="R225" s="353"/>
      <c r="S225" s="353"/>
      <c r="T225" s="353"/>
      <c r="U225" s="353"/>
      <c r="V225" s="353"/>
      <c r="W225" s="353"/>
      <c r="X225" s="353"/>
      <c r="Y225" s="353"/>
      <c r="Z225" s="353"/>
      <c r="AA225" s="353"/>
    </row>
    <row r="226" spans="1:27" ht="10.5" customHeight="1" x14ac:dyDescent="0.2">
      <c r="A226" s="353"/>
      <c r="B226" s="353"/>
      <c r="C226" s="353"/>
      <c r="D226" s="353"/>
      <c r="E226" s="353"/>
      <c r="F226" s="353"/>
      <c r="G226" s="353"/>
      <c r="H226" s="353"/>
      <c r="I226" s="353"/>
      <c r="J226" s="353"/>
      <c r="K226" s="353"/>
      <c r="L226" s="353"/>
      <c r="M226" s="353"/>
      <c r="N226" s="353"/>
      <c r="O226" s="353"/>
      <c r="P226" s="353"/>
      <c r="Q226" s="353"/>
      <c r="R226" s="353"/>
      <c r="S226" s="353"/>
      <c r="T226" s="353"/>
      <c r="U226" s="353"/>
      <c r="V226" s="353"/>
      <c r="W226" s="353"/>
      <c r="X226" s="353"/>
      <c r="Y226" s="353"/>
      <c r="Z226" s="353"/>
      <c r="AA226" s="353"/>
    </row>
    <row r="227" spans="1:27" ht="10.5" customHeight="1" x14ac:dyDescent="0.2">
      <c r="A227" s="353"/>
      <c r="B227" s="353"/>
      <c r="C227" s="353"/>
      <c r="D227" s="353"/>
      <c r="E227" s="353"/>
      <c r="F227" s="353"/>
      <c r="G227" s="353"/>
      <c r="H227" s="353"/>
      <c r="I227" s="353"/>
      <c r="J227" s="353"/>
      <c r="K227" s="353"/>
      <c r="L227" s="353"/>
      <c r="M227" s="353"/>
      <c r="N227" s="353"/>
      <c r="O227" s="353"/>
      <c r="P227" s="353"/>
      <c r="Q227" s="353"/>
      <c r="R227" s="353"/>
      <c r="S227" s="353"/>
      <c r="T227" s="353"/>
      <c r="U227" s="353"/>
      <c r="V227" s="353"/>
      <c r="W227" s="353"/>
      <c r="X227" s="353"/>
      <c r="Y227" s="353"/>
      <c r="Z227" s="353"/>
      <c r="AA227" s="353"/>
    </row>
    <row r="228" spans="1:27" ht="10.5" customHeight="1" x14ac:dyDescent="0.2">
      <c r="A228" s="353"/>
      <c r="B228" s="353"/>
      <c r="C228" s="353"/>
      <c r="D228" s="353"/>
      <c r="E228" s="353"/>
      <c r="F228" s="353"/>
      <c r="G228" s="353"/>
      <c r="H228" s="353"/>
      <c r="I228" s="353"/>
      <c r="J228" s="353"/>
      <c r="K228" s="353"/>
      <c r="L228" s="353"/>
      <c r="M228" s="353"/>
      <c r="N228" s="353"/>
      <c r="O228" s="353"/>
      <c r="P228" s="353"/>
      <c r="Q228" s="353"/>
      <c r="R228" s="353"/>
      <c r="S228" s="353"/>
      <c r="T228" s="353"/>
      <c r="U228" s="353"/>
      <c r="V228" s="353"/>
      <c r="W228" s="353"/>
      <c r="X228" s="353"/>
      <c r="Y228" s="353"/>
      <c r="Z228" s="353"/>
      <c r="AA228" s="353"/>
    </row>
    <row r="229" spans="1:27" ht="10.5" customHeight="1" x14ac:dyDescent="0.2">
      <c r="A229" s="353"/>
      <c r="B229" s="353"/>
      <c r="C229" s="353"/>
      <c r="D229" s="353"/>
      <c r="E229" s="353"/>
      <c r="F229" s="353"/>
      <c r="G229" s="353"/>
      <c r="H229" s="353"/>
      <c r="I229" s="353"/>
      <c r="J229" s="353"/>
      <c r="K229" s="353"/>
      <c r="L229" s="353"/>
      <c r="M229" s="353"/>
      <c r="N229" s="353"/>
      <c r="O229" s="353"/>
      <c r="P229" s="353"/>
      <c r="Q229" s="353"/>
      <c r="R229" s="353"/>
      <c r="S229" s="353"/>
      <c r="T229" s="353"/>
      <c r="U229" s="353"/>
      <c r="V229" s="353"/>
      <c r="W229" s="353"/>
      <c r="X229" s="353"/>
      <c r="Y229" s="353"/>
      <c r="Z229" s="353"/>
      <c r="AA229" s="353"/>
    </row>
    <row r="230" spans="1:27" ht="10.5" customHeight="1" x14ac:dyDescent="0.2">
      <c r="A230" s="353"/>
      <c r="B230" s="353"/>
      <c r="C230" s="353"/>
      <c r="D230" s="353"/>
      <c r="E230" s="353"/>
      <c r="F230" s="353"/>
      <c r="G230" s="353"/>
      <c r="H230" s="353"/>
      <c r="I230" s="353"/>
      <c r="J230" s="353"/>
      <c r="K230" s="353"/>
      <c r="L230" s="353"/>
      <c r="M230" s="353"/>
      <c r="N230" s="353"/>
      <c r="O230" s="353"/>
      <c r="P230" s="353"/>
      <c r="Q230" s="353"/>
      <c r="R230" s="353"/>
      <c r="S230" s="353"/>
      <c r="T230" s="353"/>
      <c r="U230" s="353"/>
      <c r="V230" s="353"/>
      <c r="W230" s="353"/>
      <c r="X230" s="353"/>
      <c r="Y230" s="353"/>
      <c r="Z230" s="353"/>
      <c r="AA230" s="353"/>
    </row>
    <row r="231" spans="1:27" ht="10.5" customHeight="1" x14ac:dyDescent="0.2">
      <c r="A231" s="353"/>
      <c r="B231" s="353"/>
      <c r="C231" s="353"/>
      <c r="D231" s="353"/>
      <c r="E231" s="353"/>
      <c r="F231" s="353"/>
      <c r="G231" s="353"/>
      <c r="H231" s="353"/>
      <c r="I231" s="353"/>
      <c r="J231" s="353"/>
      <c r="K231" s="353"/>
      <c r="L231" s="353"/>
      <c r="M231" s="353"/>
      <c r="N231" s="353"/>
      <c r="O231" s="353"/>
      <c r="P231" s="353"/>
      <c r="Q231" s="353"/>
      <c r="R231" s="353"/>
      <c r="S231" s="353"/>
      <c r="T231" s="353"/>
      <c r="U231" s="353"/>
      <c r="V231" s="353"/>
      <c r="W231" s="353"/>
      <c r="X231" s="353"/>
      <c r="Y231" s="353"/>
      <c r="Z231" s="353"/>
      <c r="AA231" s="353"/>
    </row>
    <row r="232" spans="1:27" ht="10.5" customHeight="1" x14ac:dyDescent="0.2">
      <c r="A232" s="353"/>
      <c r="B232" s="353"/>
      <c r="C232" s="353"/>
      <c r="D232" s="353"/>
      <c r="E232" s="353"/>
      <c r="F232" s="353"/>
      <c r="G232" s="353"/>
      <c r="H232" s="353"/>
      <c r="I232" s="353"/>
      <c r="J232" s="353"/>
      <c r="K232" s="353"/>
      <c r="L232" s="353"/>
      <c r="M232" s="353"/>
      <c r="N232" s="353"/>
      <c r="O232" s="353"/>
      <c r="P232" s="353"/>
      <c r="Q232" s="353"/>
      <c r="R232" s="353"/>
      <c r="S232" s="353"/>
      <c r="T232" s="353"/>
      <c r="U232" s="353"/>
      <c r="V232" s="353"/>
      <c r="W232" s="353"/>
      <c r="X232" s="353"/>
      <c r="Y232" s="353"/>
      <c r="Z232" s="353"/>
      <c r="AA232" s="353"/>
    </row>
    <row r="233" spans="1:27" ht="10.5" customHeight="1" x14ac:dyDescent="0.2">
      <c r="A233" s="353"/>
      <c r="B233" s="353"/>
      <c r="C233" s="353"/>
      <c r="D233" s="353"/>
      <c r="E233" s="353"/>
      <c r="F233" s="353"/>
      <c r="G233" s="353"/>
      <c r="H233" s="353"/>
      <c r="I233" s="353"/>
      <c r="J233" s="353"/>
      <c r="K233" s="353"/>
      <c r="L233" s="353"/>
      <c r="M233" s="353"/>
      <c r="N233" s="353"/>
      <c r="O233" s="353"/>
      <c r="P233" s="353"/>
      <c r="Q233" s="353"/>
      <c r="R233" s="353"/>
      <c r="S233" s="353"/>
      <c r="T233" s="353"/>
      <c r="U233" s="353"/>
      <c r="V233" s="353"/>
      <c r="W233" s="353"/>
      <c r="X233" s="353"/>
      <c r="Y233" s="353"/>
      <c r="Z233" s="353"/>
      <c r="AA233" s="353"/>
    </row>
    <row r="234" spans="1:27" ht="10.5" customHeight="1" x14ac:dyDescent="0.2">
      <c r="A234" s="353"/>
      <c r="B234" s="353"/>
      <c r="C234" s="353"/>
      <c r="D234" s="353"/>
      <c r="E234" s="353"/>
      <c r="F234" s="353"/>
      <c r="G234" s="353"/>
      <c r="H234" s="353"/>
      <c r="I234" s="353"/>
      <c r="J234" s="353"/>
      <c r="K234" s="353"/>
      <c r="L234" s="353"/>
      <c r="M234" s="353"/>
      <c r="N234" s="353"/>
      <c r="O234" s="353"/>
      <c r="P234" s="353"/>
      <c r="Q234" s="353"/>
      <c r="R234" s="353"/>
      <c r="S234" s="353"/>
      <c r="T234" s="353"/>
      <c r="U234" s="353"/>
      <c r="V234" s="353"/>
      <c r="W234" s="353"/>
      <c r="X234" s="353"/>
      <c r="Y234" s="353"/>
      <c r="Z234" s="353"/>
      <c r="AA234" s="353"/>
    </row>
    <row r="235" spans="1:27" ht="10.5" customHeight="1" x14ac:dyDescent="0.2">
      <c r="A235" s="353"/>
      <c r="B235" s="353"/>
      <c r="C235" s="353"/>
      <c r="D235" s="353"/>
      <c r="E235" s="353"/>
      <c r="F235" s="353"/>
      <c r="G235" s="353"/>
      <c r="H235" s="353"/>
      <c r="I235" s="353"/>
      <c r="J235" s="353"/>
      <c r="K235" s="353"/>
      <c r="L235" s="353"/>
      <c r="M235" s="353"/>
      <c r="N235" s="353"/>
      <c r="O235" s="353"/>
      <c r="P235" s="353"/>
      <c r="Q235" s="353"/>
      <c r="R235" s="353"/>
      <c r="S235" s="353"/>
      <c r="T235" s="353"/>
      <c r="U235" s="353"/>
      <c r="V235" s="353"/>
      <c r="W235" s="353"/>
      <c r="X235" s="353"/>
      <c r="Y235" s="353"/>
      <c r="Z235" s="353"/>
      <c r="AA235" s="353"/>
    </row>
    <row r="236" spans="1:27" ht="10.5" customHeight="1" x14ac:dyDescent="0.2">
      <c r="A236" s="353"/>
      <c r="B236" s="353"/>
      <c r="C236" s="353"/>
      <c r="D236" s="353"/>
      <c r="E236" s="353"/>
      <c r="F236" s="353"/>
      <c r="G236" s="353"/>
      <c r="H236" s="353"/>
      <c r="I236" s="353"/>
      <c r="J236" s="353"/>
      <c r="K236" s="353"/>
      <c r="L236" s="353"/>
      <c r="M236" s="353"/>
      <c r="N236" s="353"/>
      <c r="O236" s="353"/>
      <c r="P236" s="353"/>
      <c r="Q236" s="353"/>
      <c r="R236" s="353"/>
      <c r="S236" s="353"/>
      <c r="T236" s="353"/>
      <c r="U236" s="353"/>
      <c r="V236" s="353"/>
      <c r="W236" s="353"/>
      <c r="X236" s="353"/>
      <c r="Y236" s="353"/>
      <c r="Z236" s="353"/>
      <c r="AA236" s="353"/>
    </row>
    <row r="237" spans="1:27" ht="10.5" customHeight="1" x14ac:dyDescent="0.2">
      <c r="A237" s="353"/>
      <c r="B237" s="353"/>
      <c r="C237" s="353"/>
      <c r="D237" s="353"/>
      <c r="E237" s="353"/>
      <c r="F237" s="353"/>
      <c r="G237" s="353"/>
      <c r="H237" s="353"/>
      <c r="I237" s="353"/>
      <c r="J237" s="353"/>
      <c r="K237" s="353"/>
      <c r="L237" s="353"/>
      <c r="M237" s="353"/>
      <c r="N237" s="353"/>
      <c r="O237" s="353"/>
      <c r="P237" s="353"/>
      <c r="Q237" s="353"/>
      <c r="R237" s="353"/>
      <c r="S237" s="353"/>
      <c r="T237" s="353"/>
      <c r="U237" s="353"/>
      <c r="V237" s="353"/>
      <c r="W237" s="353"/>
      <c r="X237" s="353"/>
      <c r="Y237" s="353"/>
      <c r="Z237" s="353"/>
      <c r="AA237" s="353"/>
    </row>
    <row r="238" spans="1:27" ht="10.5" customHeight="1" x14ac:dyDescent="0.2">
      <c r="A238" s="353"/>
      <c r="B238" s="353"/>
      <c r="C238" s="353"/>
      <c r="D238" s="353"/>
      <c r="E238" s="353"/>
      <c r="F238" s="353"/>
      <c r="G238" s="353"/>
      <c r="H238" s="353"/>
      <c r="I238" s="353"/>
      <c r="J238" s="353"/>
      <c r="K238" s="353"/>
      <c r="L238" s="353"/>
      <c r="M238" s="353"/>
      <c r="N238" s="353"/>
      <c r="O238" s="353"/>
      <c r="P238" s="353"/>
      <c r="Q238" s="353"/>
      <c r="R238" s="353"/>
      <c r="S238" s="353"/>
      <c r="T238" s="353"/>
      <c r="U238" s="353"/>
      <c r="V238" s="353"/>
      <c r="W238" s="353"/>
      <c r="X238" s="353"/>
      <c r="Y238" s="353"/>
      <c r="Z238" s="353"/>
      <c r="AA238" s="353"/>
    </row>
    <row r="239" spans="1:27" ht="10.5" customHeight="1" x14ac:dyDescent="0.2">
      <c r="A239" s="353"/>
      <c r="B239" s="353"/>
      <c r="C239" s="353"/>
      <c r="D239" s="353"/>
      <c r="E239" s="353"/>
      <c r="F239" s="353"/>
      <c r="G239" s="353"/>
      <c r="H239" s="353"/>
      <c r="I239" s="353"/>
      <c r="J239" s="353"/>
      <c r="K239" s="353"/>
      <c r="L239" s="353"/>
      <c r="M239" s="353"/>
      <c r="N239" s="353"/>
      <c r="O239" s="353"/>
      <c r="P239" s="353"/>
      <c r="Q239" s="353"/>
      <c r="R239" s="353"/>
      <c r="S239" s="353"/>
      <c r="T239" s="353"/>
      <c r="U239" s="353"/>
      <c r="V239" s="353"/>
      <c r="W239" s="353"/>
      <c r="X239" s="353"/>
      <c r="Y239" s="353"/>
      <c r="Z239" s="353"/>
      <c r="AA239" s="353"/>
    </row>
    <row r="240" spans="1:27" ht="10.5" customHeight="1" x14ac:dyDescent="0.2">
      <c r="A240" s="353"/>
      <c r="B240" s="353"/>
      <c r="C240" s="353"/>
      <c r="D240" s="353"/>
      <c r="E240" s="353"/>
      <c r="F240" s="353"/>
      <c r="G240" s="353"/>
      <c r="H240" s="353"/>
      <c r="I240" s="353"/>
      <c r="J240" s="353"/>
      <c r="K240" s="353"/>
      <c r="L240" s="353"/>
      <c r="M240" s="353"/>
      <c r="N240" s="353"/>
      <c r="O240" s="353"/>
      <c r="P240" s="353"/>
      <c r="Q240" s="353"/>
      <c r="R240" s="353"/>
      <c r="S240" s="353"/>
      <c r="T240" s="353"/>
      <c r="U240" s="353"/>
      <c r="V240" s="353"/>
      <c r="W240" s="353"/>
      <c r="X240" s="353"/>
      <c r="Y240" s="353"/>
      <c r="Z240" s="353"/>
      <c r="AA240" s="353"/>
    </row>
    <row r="241" spans="1:27" ht="10.5" customHeight="1" x14ac:dyDescent="0.2">
      <c r="A241" s="353"/>
      <c r="B241" s="353"/>
      <c r="C241" s="353"/>
      <c r="D241" s="353"/>
      <c r="E241" s="353"/>
      <c r="F241" s="353"/>
      <c r="G241" s="353"/>
      <c r="H241" s="353"/>
      <c r="I241" s="353"/>
      <c r="J241" s="353"/>
      <c r="K241" s="353"/>
      <c r="L241" s="353"/>
      <c r="M241" s="353"/>
      <c r="N241" s="353"/>
      <c r="O241" s="353"/>
      <c r="P241" s="353"/>
      <c r="Q241" s="353"/>
      <c r="R241" s="353"/>
      <c r="S241" s="353"/>
      <c r="T241" s="353"/>
      <c r="U241" s="353"/>
      <c r="V241" s="353"/>
      <c r="W241" s="353"/>
      <c r="X241" s="353"/>
      <c r="Y241" s="353"/>
      <c r="Z241" s="353"/>
      <c r="AA241" s="353"/>
    </row>
    <row r="242" spans="1:27" ht="10.5" customHeight="1" x14ac:dyDescent="0.2">
      <c r="A242" s="353"/>
      <c r="B242" s="353"/>
      <c r="C242" s="353"/>
      <c r="D242" s="353"/>
      <c r="E242" s="353"/>
      <c r="F242" s="353"/>
      <c r="G242" s="353"/>
      <c r="H242" s="353"/>
      <c r="I242" s="353"/>
      <c r="J242" s="353"/>
      <c r="K242" s="353"/>
      <c r="L242" s="353"/>
      <c r="M242" s="353"/>
      <c r="N242" s="353"/>
      <c r="O242" s="353"/>
      <c r="P242" s="353"/>
      <c r="Q242" s="353"/>
      <c r="R242" s="353"/>
      <c r="S242" s="353"/>
      <c r="T242" s="353"/>
      <c r="U242" s="353"/>
      <c r="V242" s="353"/>
      <c r="W242" s="353"/>
      <c r="X242" s="353"/>
      <c r="Y242" s="353"/>
      <c r="Z242" s="353"/>
      <c r="AA242" s="353"/>
    </row>
    <row r="243" spans="1:27" ht="10.5" customHeight="1" x14ac:dyDescent="0.2">
      <c r="A243" s="353"/>
      <c r="B243" s="353"/>
      <c r="C243" s="353"/>
      <c r="D243" s="353"/>
      <c r="E243" s="353"/>
      <c r="F243" s="353"/>
      <c r="G243" s="353"/>
      <c r="H243" s="353"/>
      <c r="I243" s="353"/>
      <c r="J243" s="353"/>
      <c r="K243" s="353"/>
      <c r="L243" s="353"/>
      <c r="M243" s="353"/>
      <c r="N243" s="353"/>
      <c r="O243" s="353"/>
      <c r="P243" s="353"/>
      <c r="Q243" s="353"/>
      <c r="R243" s="353"/>
      <c r="S243" s="353"/>
      <c r="T243" s="353"/>
      <c r="U243" s="353"/>
      <c r="V243" s="353"/>
      <c r="W243" s="353"/>
      <c r="X243" s="353"/>
      <c r="Y243" s="353"/>
      <c r="Z243" s="353"/>
      <c r="AA243" s="353"/>
    </row>
    <row r="244" spans="1:27" ht="10.5" customHeight="1" x14ac:dyDescent="0.2">
      <c r="A244" s="353"/>
      <c r="B244" s="353"/>
      <c r="C244" s="353"/>
      <c r="D244" s="353"/>
      <c r="E244" s="353"/>
      <c r="F244" s="353"/>
      <c r="G244" s="353"/>
      <c r="H244" s="353"/>
      <c r="I244" s="353"/>
      <c r="J244" s="353"/>
      <c r="K244" s="353"/>
      <c r="L244" s="353"/>
      <c r="M244" s="353"/>
      <c r="N244" s="353"/>
      <c r="O244" s="353"/>
      <c r="P244" s="353"/>
      <c r="Q244" s="353"/>
      <c r="R244" s="353"/>
      <c r="S244" s="353"/>
      <c r="T244" s="353"/>
      <c r="U244" s="353"/>
      <c r="V244" s="353"/>
      <c r="W244" s="353"/>
      <c r="X244" s="353"/>
      <c r="Y244" s="353"/>
      <c r="Z244" s="353"/>
      <c r="AA244" s="353"/>
    </row>
    <row r="245" spans="1:27" ht="10.5" customHeight="1" x14ac:dyDescent="0.2">
      <c r="A245" s="353"/>
      <c r="B245" s="353"/>
      <c r="C245" s="353"/>
      <c r="D245" s="353"/>
      <c r="E245" s="353"/>
      <c r="F245" s="353"/>
      <c r="G245" s="353"/>
      <c r="H245" s="353"/>
      <c r="I245" s="353"/>
      <c r="J245" s="353"/>
      <c r="K245" s="353"/>
      <c r="L245" s="353"/>
      <c r="M245" s="353"/>
      <c r="N245" s="353"/>
      <c r="O245" s="353"/>
      <c r="P245" s="353"/>
      <c r="Q245" s="353"/>
      <c r="R245" s="353"/>
      <c r="S245" s="353"/>
      <c r="T245" s="353"/>
      <c r="U245" s="353"/>
      <c r="V245" s="353"/>
      <c r="W245" s="353"/>
      <c r="X245" s="353"/>
      <c r="Y245" s="353"/>
      <c r="Z245" s="353"/>
      <c r="AA245" s="353"/>
    </row>
    <row r="246" spans="1:27" ht="10.5" customHeight="1" x14ac:dyDescent="0.2">
      <c r="A246" s="353"/>
      <c r="B246" s="353"/>
      <c r="C246" s="353"/>
      <c r="D246" s="353"/>
      <c r="E246" s="353"/>
      <c r="F246" s="353"/>
      <c r="G246" s="353"/>
      <c r="H246" s="353"/>
      <c r="I246" s="353"/>
      <c r="J246" s="353"/>
      <c r="K246" s="353"/>
      <c r="L246" s="353"/>
      <c r="M246" s="353"/>
      <c r="N246" s="353"/>
      <c r="O246" s="353"/>
      <c r="P246" s="353"/>
      <c r="Q246" s="353"/>
      <c r="R246" s="353"/>
      <c r="S246" s="353"/>
      <c r="T246" s="353"/>
      <c r="U246" s="353"/>
      <c r="V246" s="353"/>
      <c r="W246" s="353"/>
      <c r="X246" s="353"/>
      <c r="Y246" s="353"/>
      <c r="Z246" s="353"/>
      <c r="AA246" s="353"/>
    </row>
    <row r="247" spans="1:27" ht="10.5" customHeight="1" x14ac:dyDescent="0.2">
      <c r="A247" s="353"/>
      <c r="B247" s="353"/>
      <c r="C247" s="353"/>
      <c r="D247" s="353"/>
      <c r="E247" s="353"/>
      <c r="F247" s="353"/>
      <c r="G247" s="353"/>
      <c r="H247" s="353"/>
      <c r="I247" s="353"/>
      <c r="J247" s="353"/>
      <c r="K247" s="353"/>
      <c r="L247" s="353"/>
      <c r="M247" s="353"/>
      <c r="N247" s="353"/>
      <c r="O247" s="353"/>
      <c r="P247" s="353"/>
      <c r="Q247" s="353"/>
      <c r="R247" s="353"/>
      <c r="S247" s="353"/>
      <c r="T247" s="353"/>
      <c r="U247" s="353"/>
      <c r="V247" s="353"/>
      <c r="W247" s="353"/>
      <c r="X247" s="353"/>
      <c r="Y247" s="353"/>
      <c r="Z247" s="353"/>
      <c r="AA247" s="353"/>
    </row>
    <row r="248" spans="1:27" ht="10.5" customHeight="1" x14ac:dyDescent="0.2">
      <c r="A248" s="353"/>
      <c r="B248" s="353"/>
      <c r="C248" s="353"/>
      <c r="D248" s="353"/>
      <c r="E248" s="353"/>
      <c r="F248" s="353"/>
      <c r="G248" s="353"/>
      <c r="H248" s="353"/>
      <c r="I248" s="353"/>
      <c r="J248" s="353"/>
      <c r="K248" s="353"/>
      <c r="L248" s="353"/>
      <c r="M248" s="353"/>
      <c r="N248" s="353"/>
      <c r="O248" s="353"/>
      <c r="P248" s="353"/>
      <c r="Q248" s="353"/>
      <c r="R248" s="353"/>
      <c r="S248" s="353"/>
      <c r="T248" s="353"/>
      <c r="U248" s="353"/>
      <c r="V248" s="353"/>
      <c r="W248" s="353"/>
      <c r="X248" s="353"/>
      <c r="Y248" s="353"/>
      <c r="Z248" s="353"/>
      <c r="AA248" s="353"/>
    </row>
    <row r="249" spans="1:27" ht="10.5" customHeight="1" x14ac:dyDescent="0.2">
      <c r="A249" s="353"/>
      <c r="B249" s="353"/>
      <c r="C249" s="353"/>
      <c r="D249" s="353"/>
      <c r="E249" s="353"/>
      <c r="F249" s="353"/>
      <c r="G249" s="353"/>
      <c r="H249" s="353"/>
      <c r="I249" s="353"/>
      <c r="J249" s="353"/>
      <c r="K249" s="353"/>
      <c r="L249" s="353"/>
      <c r="M249" s="353"/>
      <c r="N249" s="353"/>
      <c r="O249" s="353"/>
      <c r="P249" s="353"/>
      <c r="Q249" s="353"/>
      <c r="R249" s="353"/>
      <c r="S249" s="353"/>
      <c r="T249" s="353"/>
      <c r="U249" s="353"/>
      <c r="V249" s="353"/>
      <c r="W249" s="353"/>
      <c r="X249" s="353"/>
      <c r="Y249" s="353"/>
      <c r="Z249" s="353"/>
      <c r="AA249" s="353"/>
    </row>
    <row r="250" spans="1:27" ht="10.5" customHeight="1" x14ac:dyDescent="0.2">
      <c r="A250" s="353"/>
      <c r="B250" s="353"/>
      <c r="C250" s="353"/>
      <c r="D250" s="353"/>
      <c r="E250" s="353"/>
      <c r="F250" s="353"/>
      <c r="G250" s="353"/>
      <c r="H250" s="353"/>
      <c r="I250" s="353"/>
      <c r="J250" s="353"/>
      <c r="K250" s="353"/>
      <c r="L250" s="353"/>
      <c r="M250" s="353"/>
      <c r="N250" s="353"/>
      <c r="O250" s="353"/>
      <c r="P250" s="353"/>
      <c r="Q250" s="353"/>
      <c r="R250" s="353"/>
      <c r="S250" s="353"/>
      <c r="T250" s="353"/>
      <c r="U250" s="353"/>
      <c r="V250" s="353"/>
      <c r="W250" s="353"/>
      <c r="X250" s="353"/>
      <c r="Y250" s="353"/>
      <c r="Z250" s="353"/>
      <c r="AA250" s="353"/>
    </row>
    <row r="251" spans="1:27" ht="10.5" customHeight="1" x14ac:dyDescent="0.2">
      <c r="A251" s="353"/>
      <c r="B251" s="353"/>
      <c r="C251" s="353"/>
      <c r="D251" s="353"/>
      <c r="E251" s="353"/>
      <c r="F251" s="353"/>
      <c r="G251" s="353"/>
      <c r="H251" s="353"/>
      <c r="I251" s="353"/>
      <c r="J251" s="353"/>
      <c r="K251" s="353"/>
      <c r="L251" s="353"/>
      <c r="M251" s="353"/>
      <c r="N251" s="353"/>
      <c r="O251" s="353"/>
      <c r="P251" s="353"/>
      <c r="Q251" s="353"/>
      <c r="R251" s="353"/>
      <c r="S251" s="353"/>
      <c r="T251" s="353"/>
      <c r="U251" s="353"/>
      <c r="V251" s="353"/>
      <c r="W251" s="353"/>
      <c r="X251" s="353"/>
      <c r="Y251" s="353"/>
      <c r="Z251" s="353"/>
      <c r="AA251" s="353"/>
    </row>
    <row r="252" spans="1:27" ht="10.5" customHeight="1" x14ac:dyDescent="0.2">
      <c r="A252" s="353"/>
      <c r="B252" s="353"/>
      <c r="C252" s="353"/>
      <c r="D252" s="353"/>
      <c r="E252" s="353"/>
      <c r="F252" s="353"/>
      <c r="G252" s="353"/>
      <c r="H252" s="353"/>
      <c r="I252" s="353"/>
      <c r="J252" s="353"/>
      <c r="K252" s="353"/>
      <c r="L252" s="353"/>
      <c r="M252" s="353"/>
      <c r="N252" s="353"/>
      <c r="O252" s="353"/>
      <c r="P252" s="353"/>
      <c r="Q252" s="353"/>
      <c r="R252" s="353"/>
      <c r="S252" s="353"/>
      <c r="T252" s="353"/>
      <c r="U252" s="353"/>
      <c r="V252" s="353"/>
      <c r="W252" s="353"/>
      <c r="X252" s="353"/>
      <c r="Y252" s="353"/>
      <c r="Z252" s="353"/>
      <c r="AA252" s="353"/>
    </row>
    <row r="253" spans="1:27" ht="10.5" customHeight="1" x14ac:dyDescent="0.2">
      <c r="A253" s="353"/>
      <c r="B253" s="353"/>
      <c r="C253" s="353"/>
      <c r="D253" s="353"/>
      <c r="E253" s="353"/>
      <c r="F253" s="353"/>
      <c r="G253" s="353"/>
      <c r="H253" s="353"/>
      <c r="I253" s="353"/>
      <c r="J253" s="353"/>
      <c r="K253" s="353"/>
      <c r="L253" s="353"/>
      <c r="M253" s="353"/>
      <c r="N253" s="353"/>
      <c r="O253" s="353"/>
      <c r="P253" s="353"/>
      <c r="Q253" s="353"/>
      <c r="R253" s="353"/>
      <c r="S253" s="353"/>
      <c r="T253" s="353"/>
      <c r="U253" s="353"/>
      <c r="V253" s="353"/>
      <c r="W253" s="353"/>
      <c r="X253" s="353"/>
      <c r="Y253" s="353"/>
      <c r="Z253" s="353"/>
      <c r="AA253" s="353"/>
    </row>
    <row r="254" spans="1:27" ht="10.5" customHeight="1" x14ac:dyDescent="0.2">
      <c r="A254" s="353"/>
      <c r="B254" s="353"/>
      <c r="C254" s="353"/>
      <c r="D254" s="353"/>
      <c r="E254" s="353"/>
      <c r="F254" s="353"/>
      <c r="G254" s="353"/>
      <c r="H254" s="353"/>
      <c r="I254" s="353"/>
      <c r="J254" s="353"/>
      <c r="K254" s="353"/>
      <c r="L254" s="353"/>
      <c r="M254" s="353"/>
      <c r="N254" s="353"/>
      <c r="O254" s="353"/>
      <c r="P254" s="353"/>
      <c r="Q254" s="353"/>
      <c r="R254" s="353"/>
      <c r="S254" s="353"/>
      <c r="T254" s="353"/>
      <c r="U254" s="353"/>
      <c r="V254" s="353"/>
      <c r="W254" s="353"/>
      <c r="X254" s="353"/>
      <c r="Y254" s="353"/>
      <c r="Z254" s="353"/>
      <c r="AA254" s="353"/>
    </row>
    <row r="255" spans="1:27" ht="10.5" customHeight="1" x14ac:dyDescent="0.2">
      <c r="A255" s="353"/>
      <c r="B255" s="353"/>
      <c r="C255" s="353"/>
      <c r="D255" s="353"/>
      <c r="E255" s="353"/>
      <c r="F255" s="353"/>
      <c r="G255" s="353"/>
      <c r="H255" s="353"/>
      <c r="I255" s="353"/>
      <c r="J255" s="353"/>
      <c r="K255" s="353"/>
      <c r="L255" s="353"/>
      <c r="M255" s="353"/>
      <c r="N255" s="353"/>
      <c r="O255" s="353"/>
      <c r="P255" s="353"/>
      <c r="Q255" s="353"/>
      <c r="R255" s="353"/>
      <c r="S255" s="353"/>
      <c r="T255" s="353"/>
      <c r="U255" s="353"/>
      <c r="V255" s="353"/>
      <c r="W255" s="353"/>
      <c r="X255" s="353"/>
      <c r="Y255" s="353"/>
      <c r="Z255" s="353"/>
      <c r="AA255" s="353"/>
    </row>
    <row r="256" spans="1:27" ht="10.5" customHeight="1" x14ac:dyDescent="0.2">
      <c r="A256" s="353"/>
      <c r="B256" s="353"/>
      <c r="C256" s="353"/>
      <c r="D256" s="353"/>
      <c r="E256" s="353"/>
      <c r="F256" s="353"/>
      <c r="G256" s="353"/>
      <c r="H256" s="353"/>
      <c r="I256" s="353"/>
      <c r="J256" s="353"/>
      <c r="K256" s="353"/>
      <c r="L256" s="353"/>
      <c r="M256" s="353"/>
      <c r="N256" s="353"/>
      <c r="O256" s="353"/>
      <c r="P256" s="353"/>
      <c r="Q256" s="353"/>
      <c r="R256" s="353"/>
      <c r="S256" s="353"/>
      <c r="T256" s="353"/>
      <c r="U256" s="353"/>
      <c r="V256" s="353"/>
      <c r="W256" s="353"/>
      <c r="X256" s="353"/>
      <c r="Y256" s="353"/>
      <c r="Z256" s="353"/>
      <c r="AA256" s="353"/>
    </row>
    <row r="257" spans="1:27" ht="10.5" customHeight="1" x14ac:dyDescent="0.2">
      <c r="A257" s="353"/>
      <c r="B257" s="353"/>
      <c r="C257" s="353"/>
      <c r="D257" s="353"/>
      <c r="E257" s="353"/>
      <c r="F257" s="353"/>
      <c r="G257" s="353"/>
      <c r="H257" s="353"/>
      <c r="I257" s="353"/>
      <c r="J257" s="353"/>
      <c r="K257" s="353"/>
      <c r="L257" s="353"/>
      <c r="M257" s="353"/>
      <c r="N257" s="353"/>
      <c r="O257" s="353"/>
      <c r="P257" s="353"/>
      <c r="Q257" s="353"/>
      <c r="R257" s="353"/>
      <c r="S257" s="353"/>
      <c r="T257" s="353"/>
      <c r="U257" s="353"/>
      <c r="V257" s="353"/>
      <c r="W257" s="353"/>
      <c r="X257" s="353"/>
      <c r="Y257" s="353"/>
      <c r="Z257" s="353"/>
      <c r="AA257" s="353"/>
    </row>
    <row r="258" spans="1:27" ht="10.5" customHeight="1" x14ac:dyDescent="0.2">
      <c r="A258" s="353"/>
      <c r="B258" s="353"/>
      <c r="C258" s="353"/>
      <c r="D258" s="353"/>
      <c r="E258" s="353"/>
      <c r="F258" s="353"/>
      <c r="G258" s="353"/>
      <c r="H258" s="353"/>
      <c r="I258" s="353"/>
      <c r="J258" s="353"/>
      <c r="K258" s="353"/>
      <c r="L258" s="353"/>
      <c r="M258" s="353"/>
      <c r="N258" s="353"/>
      <c r="O258" s="353"/>
      <c r="P258" s="353"/>
      <c r="Q258" s="353"/>
      <c r="R258" s="353"/>
      <c r="S258" s="353"/>
      <c r="T258" s="353"/>
      <c r="U258" s="353"/>
      <c r="V258" s="353"/>
      <c r="W258" s="353"/>
      <c r="X258" s="353"/>
      <c r="Y258" s="353"/>
      <c r="Z258" s="353"/>
      <c r="AA258" s="353"/>
    </row>
    <row r="259" spans="1:27" ht="10.5" customHeight="1" x14ac:dyDescent="0.2">
      <c r="A259" s="353"/>
      <c r="B259" s="353"/>
      <c r="C259" s="353"/>
      <c r="D259" s="353"/>
      <c r="E259" s="353"/>
      <c r="F259" s="353"/>
      <c r="G259" s="353"/>
      <c r="H259" s="353"/>
      <c r="I259" s="353"/>
      <c r="J259" s="353"/>
      <c r="K259" s="353"/>
      <c r="L259" s="353"/>
      <c r="M259" s="353"/>
      <c r="N259" s="353"/>
      <c r="O259" s="353"/>
      <c r="P259" s="353"/>
      <c r="Q259" s="353"/>
      <c r="R259" s="353"/>
      <c r="S259" s="353"/>
      <c r="T259" s="353"/>
      <c r="U259" s="353"/>
      <c r="V259" s="353"/>
      <c r="W259" s="353"/>
      <c r="X259" s="353"/>
      <c r="Y259" s="353"/>
      <c r="Z259" s="353"/>
      <c r="AA259" s="353"/>
    </row>
    <row r="260" spans="1:27" ht="10.5" customHeight="1" x14ac:dyDescent="0.2">
      <c r="A260" s="353"/>
      <c r="B260" s="353"/>
      <c r="C260" s="353"/>
      <c r="D260" s="353"/>
      <c r="E260" s="353"/>
      <c r="F260" s="353"/>
      <c r="G260" s="353"/>
      <c r="H260" s="353"/>
      <c r="I260" s="353"/>
      <c r="J260" s="353"/>
      <c r="K260" s="353"/>
      <c r="L260" s="353"/>
      <c r="M260" s="353"/>
      <c r="N260" s="353"/>
      <c r="O260" s="353"/>
      <c r="P260" s="353"/>
      <c r="Q260" s="353"/>
      <c r="R260" s="353"/>
      <c r="S260" s="353"/>
      <c r="T260" s="353"/>
      <c r="U260" s="353"/>
      <c r="V260" s="353"/>
      <c r="W260" s="353"/>
      <c r="X260" s="353"/>
      <c r="Y260" s="353"/>
      <c r="Z260" s="353"/>
      <c r="AA260" s="353"/>
    </row>
    <row r="261" spans="1:27" ht="10.5" customHeight="1" x14ac:dyDescent="0.2">
      <c r="A261" s="353"/>
      <c r="B261" s="353"/>
      <c r="C261" s="353"/>
      <c r="D261" s="353"/>
      <c r="E261" s="353"/>
      <c r="F261" s="353"/>
      <c r="G261" s="353"/>
      <c r="H261" s="353"/>
      <c r="I261" s="353"/>
      <c r="J261" s="353"/>
      <c r="K261" s="353"/>
      <c r="L261" s="353"/>
      <c r="M261" s="353"/>
      <c r="N261" s="353"/>
      <c r="O261" s="353"/>
      <c r="P261" s="353"/>
      <c r="Q261" s="353"/>
      <c r="R261" s="353"/>
      <c r="S261" s="353"/>
      <c r="T261" s="353"/>
      <c r="U261" s="353"/>
      <c r="V261" s="353"/>
      <c r="W261" s="353"/>
      <c r="X261" s="353"/>
      <c r="Y261" s="353"/>
      <c r="Z261" s="353"/>
      <c r="AA261" s="353"/>
    </row>
    <row r="262" spans="1:27" ht="10.5" customHeight="1" x14ac:dyDescent="0.2">
      <c r="A262" s="353"/>
      <c r="B262" s="353"/>
      <c r="C262" s="353"/>
      <c r="D262" s="353"/>
      <c r="E262" s="353"/>
      <c r="F262" s="353"/>
      <c r="G262" s="353"/>
      <c r="H262" s="353"/>
      <c r="I262" s="353"/>
      <c r="J262" s="353"/>
      <c r="K262" s="353"/>
      <c r="L262" s="353"/>
      <c r="M262" s="353"/>
      <c r="N262" s="353"/>
      <c r="O262" s="353"/>
      <c r="P262" s="353"/>
      <c r="Q262" s="353"/>
      <c r="R262" s="353"/>
      <c r="S262" s="353"/>
      <c r="T262" s="353"/>
      <c r="U262" s="353"/>
      <c r="V262" s="353"/>
      <c r="W262" s="353"/>
      <c r="X262" s="353"/>
      <c r="Y262" s="353"/>
      <c r="Z262" s="353"/>
      <c r="AA262" s="353"/>
    </row>
    <row r="263" spans="1:27" ht="10.5" customHeight="1" x14ac:dyDescent="0.2">
      <c r="A263" s="353"/>
      <c r="B263" s="353"/>
      <c r="C263" s="353"/>
      <c r="D263" s="353"/>
      <c r="E263" s="353"/>
      <c r="F263" s="353"/>
      <c r="G263" s="353"/>
      <c r="H263" s="353"/>
      <c r="I263" s="353"/>
      <c r="J263" s="353"/>
      <c r="K263" s="353"/>
      <c r="L263" s="353"/>
      <c r="M263" s="353"/>
      <c r="N263" s="353"/>
      <c r="O263" s="353"/>
      <c r="P263" s="353"/>
      <c r="Q263" s="353"/>
      <c r="R263" s="353"/>
      <c r="S263" s="353"/>
      <c r="T263" s="353"/>
      <c r="U263" s="353"/>
      <c r="V263" s="353"/>
      <c r="W263" s="353"/>
      <c r="X263" s="353"/>
      <c r="Y263" s="353"/>
      <c r="Z263" s="353"/>
      <c r="AA263" s="353"/>
    </row>
    <row r="264" spans="1:27" ht="10.5" customHeight="1" x14ac:dyDescent="0.2">
      <c r="A264" s="353"/>
      <c r="B264" s="353"/>
      <c r="C264" s="353"/>
      <c r="D264" s="353"/>
      <c r="E264" s="353"/>
      <c r="F264" s="353"/>
      <c r="G264" s="353"/>
      <c r="H264" s="353"/>
      <c r="I264" s="353"/>
      <c r="J264" s="353"/>
      <c r="K264" s="353"/>
      <c r="L264" s="353"/>
      <c r="M264" s="353"/>
      <c r="N264" s="353"/>
      <c r="O264" s="353"/>
      <c r="P264" s="353"/>
      <c r="Q264" s="353"/>
      <c r="R264" s="353"/>
      <c r="S264" s="353"/>
      <c r="T264" s="353"/>
      <c r="U264" s="353"/>
      <c r="V264" s="353"/>
      <c r="W264" s="353"/>
      <c r="X264" s="353"/>
      <c r="Y264" s="353"/>
      <c r="Z264" s="353"/>
      <c r="AA264" s="353"/>
    </row>
    <row r="265" spans="1:27" ht="10.5" customHeight="1" x14ac:dyDescent="0.2">
      <c r="A265" s="353"/>
      <c r="B265" s="353"/>
      <c r="C265" s="353"/>
      <c r="D265" s="353"/>
      <c r="E265" s="353"/>
      <c r="F265" s="353"/>
      <c r="G265" s="353"/>
      <c r="H265" s="353"/>
      <c r="I265" s="353"/>
      <c r="J265" s="353"/>
      <c r="K265" s="353"/>
      <c r="L265" s="353"/>
      <c r="M265" s="353"/>
      <c r="N265" s="353"/>
      <c r="O265" s="353"/>
      <c r="P265" s="353"/>
      <c r="Q265" s="353"/>
      <c r="R265" s="353"/>
      <c r="S265" s="353"/>
      <c r="T265" s="353"/>
      <c r="U265" s="353"/>
      <c r="V265" s="353"/>
      <c r="W265" s="353"/>
      <c r="X265" s="353"/>
      <c r="Y265" s="353"/>
      <c r="Z265" s="353"/>
      <c r="AA265" s="353"/>
    </row>
    <row r="266" spans="1:27" ht="10.5" customHeight="1" x14ac:dyDescent="0.2">
      <c r="A266" s="353"/>
      <c r="B266" s="353"/>
      <c r="C266" s="353"/>
      <c r="D266" s="353"/>
      <c r="E266" s="353"/>
      <c r="F266" s="353"/>
      <c r="G266" s="353"/>
      <c r="H266" s="353"/>
      <c r="I266" s="353"/>
      <c r="J266" s="353"/>
      <c r="K266" s="353"/>
      <c r="L266" s="353"/>
      <c r="M266" s="353"/>
      <c r="N266" s="353"/>
      <c r="O266" s="353"/>
      <c r="P266" s="353"/>
      <c r="Q266" s="353"/>
      <c r="R266" s="353"/>
      <c r="S266" s="353"/>
      <c r="T266" s="353"/>
      <c r="U266" s="353"/>
      <c r="V266" s="353"/>
      <c r="W266" s="353"/>
      <c r="X266" s="353"/>
      <c r="Y266" s="353"/>
      <c r="Z266" s="353"/>
      <c r="AA266" s="353"/>
    </row>
    <row r="267" spans="1:27" ht="10.5" customHeight="1" x14ac:dyDescent="0.2">
      <c r="A267" s="353"/>
      <c r="B267" s="353"/>
      <c r="C267" s="353"/>
      <c r="D267" s="353"/>
      <c r="E267" s="353"/>
      <c r="F267" s="353"/>
      <c r="G267" s="353"/>
      <c r="H267" s="353"/>
      <c r="I267" s="353"/>
      <c r="J267" s="353"/>
      <c r="K267" s="353"/>
      <c r="L267" s="353"/>
      <c r="M267" s="353"/>
      <c r="N267" s="353"/>
      <c r="O267" s="353"/>
      <c r="P267" s="353"/>
      <c r="Q267" s="353"/>
      <c r="R267" s="353"/>
      <c r="S267" s="353"/>
      <c r="T267" s="353"/>
      <c r="U267" s="353"/>
      <c r="V267" s="353"/>
      <c r="W267" s="353"/>
      <c r="X267" s="353"/>
      <c r="Y267" s="353"/>
      <c r="Z267" s="353"/>
      <c r="AA267" s="353"/>
    </row>
    <row r="268" spans="1:27" ht="10.5" customHeight="1" x14ac:dyDescent="0.2">
      <c r="A268" s="353"/>
      <c r="B268" s="353"/>
      <c r="C268" s="353"/>
      <c r="D268" s="353"/>
      <c r="E268" s="353"/>
      <c r="F268" s="353"/>
      <c r="G268" s="353"/>
      <c r="H268" s="353"/>
      <c r="I268" s="353"/>
      <c r="J268" s="353"/>
      <c r="K268" s="353"/>
      <c r="L268" s="353"/>
      <c r="M268" s="353"/>
      <c r="N268" s="353"/>
      <c r="O268" s="353"/>
      <c r="P268" s="353"/>
      <c r="Q268" s="353"/>
      <c r="R268" s="353"/>
      <c r="S268" s="353"/>
      <c r="T268" s="353"/>
      <c r="U268" s="353"/>
      <c r="V268" s="353"/>
      <c r="W268" s="353"/>
      <c r="X268" s="353"/>
      <c r="Y268" s="353"/>
      <c r="Z268" s="353"/>
      <c r="AA268" s="353"/>
    </row>
    <row r="269" spans="1:27" ht="10.5" customHeight="1" x14ac:dyDescent="0.2">
      <c r="A269" s="353"/>
      <c r="B269" s="353"/>
      <c r="C269" s="353"/>
      <c r="D269" s="353"/>
      <c r="E269" s="353"/>
      <c r="F269" s="353"/>
      <c r="G269" s="353"/>
      <c r="H269" s="353"/>
      <c r="I269" s="353"/>
      <c r="J269" s="353"/>
      <c r="K269" s="353"/>
      <c r="L269" s="353"/>
      <c r="M269" s="353"/>
      <c r="N269" s="353"/>
      <c r="O269" s="353"/>
      <c r="P269" s="353"/>
      <c r="Q269" s="353"/>
      <c r="R269" s="353"/>
      <c r="S269" s="353"/>
      <c r="T269" s="353"/>
      <c r="U269" s="353"/>
      <c r="V269" s="353"/>
      <c r="W269" s="353"/>
      <c r="X269" s="353"/>
      <c r="Y269" s="353"/>
      <c r="Z269" s="353"/>
      <c r="AA269" s="353"/>
    </row>
    <row r="270" spans="1:27" ht="10.5" customHeight="1" x14ac:dyDescent="0.2">
      <c r="A270" s="353"/>
      <c r="B270" s="353"/>
      <c r="C270" s="353"/>
      <c r="D270" s="353"/>
      <c r="E270" s="353"/>
      <c r="F270" s="353"/>
      <c r="G270" s="353"/>
      <c r="H270" s="353"/>
      <c r="I270" s="353"/>
      <c r="J270" s="353"/>
      <c r="K270" s="353"/>
      <c r="L270" s="353"/>
      <c r="M270" s="353"/>
      <c r="N270" s="353"/>
      <c r="O270" s="353"/>
      <c r="P270" s="353"/>
      <c r="Q270" s="353"/>
      <c r="R270" s="353"/>
      <c r="S270" s="353"/>
      <c r="T270" s="353"/>
      <c r="U270" s="353"/>
      <c r="V270" s="353"/>
      <c r="W270" s="353"/>
      <c r="X270" s="353"/>
      <c r="Y270" s="353"/>
      <c r="Z270" s="353"/>
      <c r="AA270" s="353"/>
    </row>
    <row r="271" spans="1:27" ht="10.5" customHeight="1" x14ac:dyDescent="0.2">
      <c r="A271" s="353"/>
      <c r="B271" s="353"/>
      <c r="C271" s="353"/>
      <c r="D271" s="353"/>
      <c r="E271" s="353"/>
      <c r="F271" s="353"/>
      <c r="G271" s="353"/>
      <c r="H271" s="353"/>
      <c r="I271" s="353"/>
      <c r="J271" s="353"/>
      <c r="K271" s="353"/>
      <c r="L271" s="353"/>
      <c r="M271" s="353"/>
      <c r="N271" s="353"/>
      <c r="O271" s="353"/>
      <c r="P271" s="353"/>
      <c r="Q271" s="353"/>
      <c r="R271" s="353"/>
      <c r="S271" s="353"/>
      <c r="T271" s="353"/>
      <c r="U271" s="353"/>
      <c r="V271" s="353"/>
      <c r="W271" s="353"/>
      <c r="X271" s="353"/>
      <c r="Y271" s="353"/>
      <c r="Z271" s="353"/>
      <c r="AA271" s="353"/>
    </row>
    <row r="272" spans="1:27" ht="10.5" customHeight="1" x14ac:dyDescent="0.2">
      <c r="A272" s="353"/>
      <c r="B272" s="353"/>
      <c r="C272" s="353"/>
      <c r="D272" s="353"/>
      <c r="E272" s="353"/>
      <c r="F272" s="353"/>
      <c r="G272" s="353"/>
      <c r="H272" s="353"/>
      <c r="I272" s="353"/>
      <c r="J272" s="353"/>
      <c r="K272" s="353"/>
      <c r="L272" s="353"/>
      <c r="M272" s="353"/>
      <c r="N272" s="353"/>
      <c r="O272" s="353"/>
      <c r="P272" s="353"/>
      <c r="Q272" s="353"/>
      <c r="R272" s="353"/>
      <c r="S272" s="353"/>
      <c r="T272" s="353"/>
      <c r="U272" s="353"/>
      <c r="V272" s="353"/>
      <c r="W272" s="353"/>
      <c r="X272" s="353"/>
      <c r="Y272" s="353"/>
      <c r="Z272" s="353"/>
      <c r="AA272" s="353"/>
    </row>
    <row r="273" spans="1:27" ht="10.5" customHeight="1" x14ac:dyDescent="0.2">
      <c r="A273" s="353"/>
      <c r="B273" s="353"/>
      <c r="C273" s="353"/>
      <c r="D273" s="353"/>
      <c r="E273" s="353"/>
      <c r="F273" s="353"/>
      <c r="G273" s="353"/>
      <c r="H273" s="353"/>
      <c r="I273" s="353"/>
      <c r="J273" s="353"/>
      <c r="K273" s="353"/>
      <c r="L273" s="353"/>
      <c r="M273" s="353"/>
      <c r="N273" s="353"/>
      <c r="O273" s="353"/>
      <c r="P273" s="353"/>
      <c r="Q273" s="353"/>
      <c r="R273" s="353"/>
      <c r="S273" s="353"/>
      <c r="T273" s="353"/>
      <c r="U273" s="353"/>
      <c r="V273" s="353"/>
      <c r="W273" s="353"/>
      <c r="X273" s="353"/>
      <c r="Y273" s="353"/>
      <c r="Z273" s="353"/>
      <c r="AA273" s="353"/>
    </row>
    <row r="274" spans="1:27" ht="10.5" customHeight="1" x14ac:dyDescent="0.2">
      <c r="A274" s="353"/>
      <c r="B274" s="353"/>
      <c r="C274" s="353"/>
      <c r="D274" s="353"/>
      <c r="E274" s="353"/>
      <c r="F274" s="353"/>
      <c r="G274" s="353"/>
      <c r="H274" s="353"/>
      <c r="I274" s="353"/>
      <c r="J274" s="353"/>
      <c r="K274" s="353"/>
      <c r="L274" s="353"/>
      <c r="M274" s="353"/>
      <c r="N274" s="353"/>
      <c r="O274" s="353"/>
      <c r="P274" s="353"/>
      <c r="Q274" s="353"/>
      <c r="R274" s="353"/>
      <c r="S274" s="353"/>
      <c r="T274" s="353"/>
      <c r="U274" s="353"/>
      <c r="V274" s="353"/>
      <c r="W274" s="353"/>
      <c r="X274" s="353"/>
      <c r="Y274" s="353"/>
      <c r="Z274" s="353"/>
      <c r="AA274" s="353"/>
    </row>
    <row r="275" spans="1:27" ht="10.5" customHeight="1" x14ac:dyDescent="0.2">
      <c r="A275" s="353"/>
      <c r="B275" s="353"/>
      <c r="C275" s="353"/>
      <c r="D275" s="353"/>
      <c r="E275" s="353"/>
      <c r="F275" s="353"/>
      <c r="G275" s="353"/>
      <c r="H275" s="353"/>
      <c r="I275" s="353"/>
      <c r="J275" s="353"/>
      <c r="K275" s="353"/>
      <c r="L275" s="353"/>
      <c r="M275" s="353"/>
      <c r="N275" s="353"/>
      <c r="O275" s="353"/>
      <c r="P275" s="353"/>
      <c r="Q275" s="353"/>
      <c r="R275" s="353"/>
      <c r="S275" s="353"/>
      <c r="T275" s="353"/>
      <c r="U275" s="353"/>
      <c r="V275" s="353"/>
      <c r="W275" s="353"/>
      <c r="X275" s="353"/>
      <c r="Y275" s="353"/>
      <c r="Z275" s="353"/>
      <c r="AA275" s="353"/>
    </row>
    <row r="276" spans="1:27" ht="10.5" customHeight="1" x14ac:dyDescent="0.2">
      <c r="A276" s="353"/>
      <c r="B276" s="353"/>
      <c r="C276" s="353"/>
      <c r="D276" s="353"/>
      <c r="E276" s="353"/>
      <c r="F276" s="353"/>
      <c r="G276" s="353"/>
      <c r="H276" s="353"/>
      <c r="I276" s="353"/>
      <c r="J276" s="353"/>
      <c r="K276" s="353"/>
      <c r="L276" s="353"/>
      <c r="M276" s="353"/>
      <c r="N276" s="353"/>
      <c r="O276" s="353"/>
      <c r="P276" s="353"/>
      <c r="Q276" s="353"/>
      <c r="R276" s="353"/>
      <c r="S276" s="353"/>
      <c r="T276" s="353"/>
      <c r="U276" s="353"/>
      <c r="V276" s="353"/>
      <c r="W276" s="353"/>
      <c r="X276" s="353"/>
      <c r="Y276" s="353"/>
      <c r="Z276" s="353"/>
      <c r="AA276" s="353"/>
    </row>
    <row r="277" spans="1:27" ht="10.5" customHeight="1" x14ac:dyDescent="0.2">
      <c r="A277" s="353"/>
      <c r="B277" s="353"/>
      <c r="C277" s="353"/>
      <c r="D277" s="353"/>
      <c r="E277" s="353"/>
      <c r="F277" s="353"/>
      <c r="G277" s="353"/>
      <c r="H277" s="353"/>
      <c r="I277" s="353"/>
      <c r="J277" s="353"/>
      <c r="K277" s="353"/>
      <c r="L277" s="353"/>
      <c r="M277" s="353"/>
      <c r="N277" s="353"/>
      <c r="O277" s="353"/>
      <c r="P277" s="353"/>
      <c r="Q277" s="353"/>
      <c r="R277" s="353"/>
      <c r="S277" s="353"/>
      <c r="T277" s="353"/>
      <c r="U277" s="353"/>
      <c r="V277" s="353"/>
      <c r="W277" s="353"/>
      <c r="X277" s="353"/>
      <c r="Y277" s="353"/>
      <c r="Z277" s="353"/>
      <c r="AA277" s="353"/>
    </row>
    <row r="278" spans="1:27" ht="10.5" customHeight="1" x14ac:dyDescent="0.2">
      <c r="A278" s="353"/>
      <c r="B278" s="353"/>
      <c r="C278" s="353"/>
      <c r="D278" s="353"/>
      <c r="E278" s="353"/>
      <c r="F278" s="353"/>
      <c r="G278" s="353"/>
      <c r="H278" s="353"/>
      <c r="I278" s="353"/>
      <c r="J278" s="353"/>
      <c r="K278" s="353"/>
      <c r="L278" s="353"/>
      <c r="M278" s="353"/>
      <c r="N278" s="353"/>
      <c r="O278" s="353"/>
      <c r="P278" s="353"/>
      <c r="Q278" s="353"/>
      <c r="R278" s="353"/>
      <c r="S278" s="353"/>
      <c r="T278" s="353"/>
      <c r="U278" s="353"/>
      <c r="V278" s="353"/>
      <c r="W278" s="353"/>
      <c r="X278" s="353"/>
      <c r="Y278" s="353"/>
      <c r="Z278" s="353"/>
      <c r="AA278" s="353"/>
    </row>
    <row r="279" spans="1:27" ht="10.5" customHeight="1" x14ac:dyDescent="0.2">
      <c r="A279" s="353"/>
      <c r="B279" s="353"/>
      <c r="C279" s="353"/>
      <c r="D279" s="353"/>
      <c r="E279" s="353"/>
      <c r="F279" s="353"/>
      <c r="G279" s="353"/>
      <c r="H279" s="353"/>
      <c r="I279" s="353"/>
      <c r="J279" s="353"/>
      <c r="K279" s="353"/>
      <c r="L279" s="353"/>
      <c r="M279" s="353"/>
      <c r="N279" s="353"/>
      <c r="O279" s="353"/>
      <c r="P279" s="353"/>
      <c r="Q279" s="353"/>
      <c r="R279" s="353"/>
      <c r="S279" s="353"/>
      <c r="T279" s="353"/>
      <c r="U279" s="353"/>
      <c r="V279" s="353"/>
      <c r="W279" s="353"/>
      <c r="X279" s="353"/>
      <c r="Y279" s="353"/>
      <c r="Z279" s="353"/>
      <c r="AA279" s="353"/>
    </row>
    <row r="280" spans="1:27" ht="10.5" customHeight="1" x14ac:dyDescent="0.2">
      <c r="A280" s="353"/>
      <c r="B280" s="353"/>
      <c r="C280" s="353"/>
      <c r="D280" s="353"/>
      <c r="E280" s="353"/>
      <c r="F280" s="353"/>
      <c r="G280" s="353"/>
      <c r="H280" s="353"/>
      <c r="I280" s="353"/>
      <c r="J280" s="353"/>
      <c r="K280" s="353"/>
      <c r="L280" s="353"/>
      <c r="M280" s="353"/>
      <c r="N280" s="353"/>
      <c r="O280" s="353"/>
      <c r="P280" s="353"/>
      <c r="Q280" s="353"/>
      <c r="R280" s="353"/>
      <c r="S280" s="353"/>
      <c r="T280" s="353"/>
      <c r="U280" s="353"/>
      <c r="V280" s="353"/>
      <c r="W280" s="353"/>
      <c r="X280" s="353"/>
      <c r="Y280" s="353"/>
      <c r="Z280" s="353"/>
      <c r="AA280" s="353"/>
    </row>
    <row r="281" spans="1:27" ht="10.5" customHeight="1" x14ac:dyDescent="0.2">
      <c r="A281" s="353"/>
      <c r="B281" s="353"/>
      <c r="C281" s="353"/>
      <c r="D281" s="353"/>
      <c r="E281" s="353"/>
      <c r="F281" s="353"/>
      <c r="G281" s="353"/>
      <c r="H281" s="353"/>
      <c r="I281" s="353"/>
      <c r="J281" s="353"/>
      <c r="K281" s="353"/>
      <c r="L281" s="353"/>
      <c r="M281" s="353"/>
      <c r="N281" s="353"/>
      <c r="O281" s="353"/>
      <c r="P281" s="353"/>
      <c r="Q281" s="353"/>
      <c r="R281" s="353"/>
      <c r="S281" s="353"/>
      <c r="T281" s="353"/>
      <c r="U281" s="353"/>
      <c r="V281" s="353"/>
      <c r="W281" s="353"/>
      <c r="X281" s="353"/>
      <c r="Y281" s="353"/>
      <c r="Z281" s="353"/>
      <c r="AA281" s="353"/>
    </row>
    <row r="282" spans="1:27" ht="10.5" customHeight="1" x14ac:dyDescent="0.2">
      <c r="A282" s="353"/>
      <c r="B282" s="353"/>
      <c r="C282" s="353"/>
      <c r="D282" s="353"/>
      <c r="E282" s="353"/>
      <c r="F282" s="353"/>
      <c r="G282" s="353"/>
      <c r="H282" s="353"/>
      <c r="I282" s="353"/>
      <c r="J282" s="353"/>
      <c r="K282" s="353"/>
      <c r="L282" s="353"/>
      <c r="M282" s="353"/>
      <c r="N282" s="353"/>
      <c r="O282" s="353"/>
      <c r="P282" s="353"/>
      <c r="Q282" s="353"/>
      <c r="R282" s="353"/>
      <c r="S282" s="353"/>
      <c r="T282" s="353"/>
      <c r="U282" s="353"/>
      <c r="V282" s="353"/>
      <c r="W282" s="353"/>
      <c r="X282" s="353"/>
      <c r="Y282" s="353"/>
      <c r="Z282" s="353"/>
      <c r="AA282" s="353"/>
    </row>
    <row r="283" spans="1:27" ht="10.5" customHeight="1" x14ac:dyDescent="0.2">
      <c r="A283" s="353"/>
      <c r="B283" s="353"/>
      <c r="C283" s="353"/>
      <c r="D283" s="353"/>
      <c r="E283" s="353"/>
      <c r="F283" s="353"/>
      <c r="G283" s="353"/>
      <c r="H283" s="353"/>
      <c r="I283" s="353"/>
      <c r="J283" s="353"/>
      <c r="K283" s="353"/>
      <c r="L283" s="353"/>
      <c r="M283" s="353"/>
      <c r="N283" s="353"/>
      <c r="O283" s="353"/>
      <c r="P283" s="353"/>
      <c r="Q283" s="353"/>
      <c r="R283" s="353"/>
      <c r="S283" s="353"/>
      <c r="T283" s="353"/>
      <c r="U283" s="353"/>
      <c r="V283" s="353"/>
      <c r="W283" s="353"/>
      <c r="X283" s="353"/>
      <c r="Y283" s="353"/>
      <c r="Z283" s="353"/>
      <c r="AA283" s="353"/>
    </row>
    <row r="284" spans="1:27" ht="10.5" customHeight="1" x14ac:dyDescent="0.2">
      <c r="A284" s="353"/>
      <c r="B284" s="353"/>
      <c r="C284" s="353"/>
      <c r="D284" s="353"/>
      <c r="E284" s="353"/>
      <c r="F284" s="353"/>
      <c r="G284" s="353"/>
      <c r="H284" s="353"/>
      <c r="I284" s="353"/>
      <c r="J284" s="353"/>
      <c r="K284" s="353"/>
      <c r="L284" s="353"/>
      <c r="M284" s="353"/>
      <c r="N284" s="353"/>
      <c r="O284" s="353"/>
      <c r="P284" s="353"/>
      <c r="Q284" s="353"/>
      <c r="R284" s="353"/>
      <c r="S284" s="353"/>
      <c r="T284" s="353"/>
      <c r="U284" s="353"/>
      <c r="V284" s="353"/>
      <c r="W284" s="353"/>
      <c r="X284" s="353"/>
      <c r="Y284" s="353"/>
      <c r="Z284" s="353"/>
      <c r="AA284" s="353"/>
    </row>
    <row r="285" spans="1:27" ht="10.5" customHeight="1" x14ac:dyDescent="0.2">
      <c r="A285" s="353"/>
      <c r="B285" s="353"/>
      <c r="C285" s="353"/>
      <c r="D285" s="353"/>
      <c r="E285" s="353"/>
      <c r="F285" s="353"/>
      <c r="G285" s="353"/>
      <c r="H285" s="353"/>
      <c r="I285" s="353"/>
      <c r="J285" s="353"/>
      <c r="K285" s="353"/>
      <c r="L285" s="353"/>
      <c r="M285" s="353"/>
      <c r="N285" s="353"/>
      <c r="O285" s="353"/>
      <c r="P285" s="353"/>
      <c r="Q285" s="353"/>
      <c r="R285" s="353"/>
      <c r="S285" s="353"/>
      <c r="T285" s="353"/>
      <c r="U285" s="353"/>
      <c r="V285" s="353"/>
      <c r="W285" s="353"/>
      <c r="X285" s="353"/>
      <c r="Y285" s="353"/>
      <c r="Z285" s="353"/>
      <c r="AA285" s="353"/>
    </row>
    <row r="286" spans="1:27" ht="10.5" customHeight="1" x14ac:dyDescent="0.2">
      <c r="A286" s="353"/>
      <c r="B286" s="353"/>
      <c r="C286" s="353"/>
      <c r="D286" s="353"/>
      <c r="E286" s="353"/>
      <c r="F286" s="353"/>
      <c r="G286" s="353"/>
      <c r="H286" s="353"/>
      <c r="I286" s="353"/>
      <c r="J286" s="353"/>
      <c r="K286" s="353"/>
      <c r="L286" s="353"/>
      <c r="M286" s="353"/>
      <c r="N286" s="353"/>
      <c r="O286" s="353"/>
      <c r="P286" s="353"/>
      <c r="Q286" s="353"/>
      <c r="R286" s="353"/>
      <c r="S286" s="353"/>
      <c r="T286" s="353"/>
      <c r="U286" s="353"/>
      <c r="V286" s="353"/>
      <c r="W286" s="353"/>
      <c r="X286" s="353"/>
      <c r="Y286" s="353"/>
      <c r="Z286" s="353"/>
      <c r="AA286" s="353"/>
    </row>
    <row r="287" spans="1:27" ht="10.5" customHeight="1" x14ac:dyDescent="0.2">
      <c r="A287" s="353"/>
      <c r="B287" s="353"/>
      <c r="C287" s="353"/>
      <c r="D287" s="353"/>
      <c r="E287" s="353"/>
      <c r="F287" s="353"/>
      <c r="G287" s="353"/>
      <c r="H287" s="353"/>
      <c r="I287" s="353"/>
      <c r="J287" s="353"/>
      <c r="K287" s="353"/>
      <c r="L287" s="353"/>
      <c r="M287" s="353"/>
      <c r="N287" s="353"/>
      <c r="O287" s="353"/>
      <c r="P287" s="353"/>
      <c r="Q287" s="353"/>
      <c r="R287" s="353"/>
      <c r="S287" s="353"/>
      <c r="T287" s="353"/>
      <c r="U287" s="353"/>
      <c r="V287" s="353"/>
      <c r="W287" s="353"/>
      <c r="X287" s="353"/>
      <c r="Y287" s="353"/>
      <c r="Z287" s="353"/>
      <c r="AA287" s="353"/>
    </row>
    <row r="288" spans="1:27" ht="10.5" customHeight="1" x14ac:dyDescent="0.2">
      <c r="A288" s="353"/>
      <c r="B288" s="353"/>
      <c r="C288" s="353"/>
      <c r="D288" s="353"/>
      <c r="E288" s="353"/>
      <c r="F288" s="353"/>
      <c r="G288" s="353"/>
      <c r="H288" s="353"/>
      <c r="I288" s="353"/>
      <c r="J288" s="353"/>
      <c r="K288" s="353"/>
      <c r="L288" s="353"/>
      <c r="M288" s="353"/>
      <c r="N288" s="353"/>
      <c r="O288" s="353"/>
      <c r="P288" s="353"/>
      <c r="Q288" s="353"/>
      <c r="R288" s="353"/>
      <c r="S288" s="353"/>
      <c r="T288" s="353"/>
      <c r="U288" s="353"/>
      <c r="V288" s="353"/>
      <c r="W288" s="353"/>
      <c r="X288" s="353"/>
      <c r="Y288" s="353"/>
      <c r="Z288" s="353"/>
      <c r="AA288" s="353"/>
    </row>
    <row r="289" spans="1:27" ht="10.5" customHeight="1" x14ac:dyDescent="0.2">
      <c r="A289" s="353"/>
      <c r="B289" s="353"/>
      <c r="C289" s="353"/>
      <c r="D289" s="353"/>
      <c r="E289" s="353"/>
      <c r="F289" s="353"/>
      <c r="G289" s="353"/>
      <c r="H289" s="353"/>
      <c r="I289" s="353"/>
      <c r="J289" s="353"/>
      <c r="K289" s="353"/>
      <c r="L289" s="353"/>
      <c r="M289" s="353"/>
      <c r="N289" s="353"/>
      <c r="O289" s="353"/>
      <c r="P289" s="353"/>
      <c r="Q289" s="353"/>
      <c r="R289" s="353"/>
      <c r="S289" s="353"/>
      <c r="T289" s="353"/>
      <c r="U289" s="353"/>
      <c r="V289" s="353"/>
      <c r="W289" s="353"/>
      <c r="X289" s="353"/>
      <c r="Y289" s="353"/>
      <c r="Z289" s="353"/>
      <c r="AA289" s="353"/>
    </row>
    <row r="290" spans="1:27" ht="10.5" customHeight="1" x14ac:dyDescent="0.2">
      <c r="A290" s="353"/>
      <c r="B290" s="353"/>
      <c r="C290" s="353"/>
      <c r="D290" s="353"/>
      <c r="E290" s="353"/>
      <c r="F290" s="353"/>
      <c r="G290" s="353"/>
      <c r="H290" s="353"/>
      <c r="I290" s="353"/>
      <c r="J290" s="353"/>
      <c r="K290" s="353"/>
      <c r="L290" s="353"/>
      <c r="M290" s="353"/>
      <c r="N290" s="353"/>
      <c r="O290" s="353"/>
      <c r="P290" s="353"/>
      <c r="Q290" s="353"/>
      <c r="R290" s="353"/>
      <c r="S290" s="353"/>
      <c r="T290" s="353"/>
      <c r="U290" s="353"/>
      <c r="V290" s="353"/>
      <c r="W290" s="353"/>
      <c r="X290" s="353"/>
      <c r="Y290" s="353"/>
      <c r="Z290" s="353"/>
      <c r="AA290" s="353"/>
    </row>
    <row r="291" spans="1:27" ht="10.5" customHeight="1" x14ac:dyDescent="0.2">
      <c r="A291" s="353"/>
      <c r="B291" s="353"/>
      <c r="C291" s="353"/>
      <c r="D291" s="353"/>
      <c r="E291" s="353"/>
      <c r="F291" s="353"/>
      <c r="G291" s="353"/>
      <c r="H291" s="353"/>
      <c r="I291" s="353"/>
      <c r="J291" s="353"/>
      <c r="K291" s="353"/>
      <c r="L291" s="353"/>
      <c r="M291" s="353"/>
      <c r="N291" s="353"/>
      <c r="O291" s="353"/>
      <c r="P291" s="353"/>
      <c r="Q291" s="353"/>
      <c r="R291" s="353"/>
      <c r="S291" s="353"/>
      <c r="T291" s="353"/>
      <c r="U291" s="353"/>
      <c r="V291" s="353"/>
      <c r="W291" s="353"/>
      <c r="X291" s="353"/>
      <c r="Y291" s="353"/>
      <c r="Z291" s="353"/>
      <c r="AA291" s="353"/>
    </row>
    <row r="292" spans="1:27" ht="10.5" customHeight="1" x14ac:dyDescent="0.2">
      <c r="A292" s="353"/>
      <c r="B292" s="353"/>
      <c r="C292" s="353"/>
      <c r="D292" s="353"/>
      <c r="E292" s="353"/>
      <c r="F292" s="353"/>
      <c r="G292" s="353"/>
      <c r="H292" s="353"/>
      <c r="I292" s="353"/>
      <c r="J292" s="353"/>
      <c r="K292" s="353"/>
      <c r="L292" s="353"/>
      <c r="M292" s="353"/>
      <c r="N292" s="353"/>
      <c r="O292" s="353"/>
      <c r="P292" s="353"/>
      <c r="Q292" s="353"/>
      <c r="R292" s="353"/>
      <c r="S292" s="353"/>
      <c r="T292" s="353"/>
      <c r="U292" s="353"/>
      <c r="V292" s="353"/>
      <c r="W292" s="353"/>
      <c r="X292" s="353"/>
      <c r="Y292" s="353"/>
      <c r="Z292" s="353"/>
      <c r="AA292" s="353"/>
    </row>
    <row r="293" spans="1:27" ht="10.5" customHeight="1" x14ac:dyDescent="0.2">
      <c r="A293" s="353"/>
      <c r="B293" s="353"/>
      <c r="C293" s="353"/>
      <c r="D293" s="353"/>
      <c r="E293" s="353"/>
      <c r="F293" s="353"/>
      <c r="G293" s="353"/>
      <c r="H293" s="353"/>
      <c r="I293" s="353"/>
      <c r="J293" s="353"/>
      <c r="K293" s="353"/>
      <c r="L293" s="353"/>
      <c r="M293" s="353"/>
      <c r="N293" s="353"/>
      <c r="O293" s="353"/>
      <c r="P293" s="353"/>
      <c r="Q293" s="353"/>
      <c r="R293" s="353"/>
      <c r="S293" s="353"/>
      <c r="T293" s="353"/>
      <c r="U293" s="353"/>
      <c r="V293" s="353"/>
      <c r="W293" s="353"/>
      <c r="X293" s="353"/>
      <c r="Y293" s="353"/>
      <c r="Z293" s="353"/>
      <c r="AA293" s="353"/>
    </row>
    <row r="294" spans="1:27" ht="10.5" customHeight="1" x14ac:dyDescent="0.2">
      <c r="A294" s="353"/>
      <c r="B294" s="353"/>
      <c r="C294" s="353"/>
      <c r="D294" s="353"/>
      <c r="E294" s="353"/>
      <c r="F294" s="353"/>
      <c r="G294" s="353"/>
      <c r="H294" s="353"/>
      <c r="I294" s="353"/>
      <c r="J294" s="353"/>
      <c r="K294" s="353"/>
      <c r="L294" s="353"/>
      <c r="M294" s="353"/>
      <c r="N294" s="353"/>
      <c r="O294" s="353"/>
      <c r="P294" s="353"/>
      <c r="Q294" s="353"/>
      <c r="R294" s="353"/>
      <c r="S294" s="353"/>
      <c r="T294" s="353"/>
      <c r="U294" s="353"/>
      <c r="V294" s="353"/>
      <c r="W294" s="353"/>
      <c r="X294" s="353"/>
      <c r="Y294" s="353"/>
      <c r="Z294" s="353"/>
      <c r="AA294" s="353"/>
    </row>
    <row r="295" spans="1:27" ht="10.5" customHeight="1" x14ac:dyDescent="0.2">
      <c r="A295" s="353"/>
      <c r="B295" s="353"/>
      <c r="C295" s="353"/>
      <c r="D295" s="353"/>
      <c r="E295" s="353"/>
      <c r="F295" s="353"/>
      <c r="G295" s="353"/>
      <c r="H295" s="353"/>
      <c r="I295" s="353"/>
      <c r="J295" s="353"/>
      <c r="K295" s="353"/>
      <c r="L295" s="353"/>
      <c r="M295" s="353"/>
      <c r="N295" s="353"/>
      <c r="O295" s="353"/>
      <c r="P295" s="353"/>
      <c r="Q295" s="353"/>
      <c r="R295" s="353"/>
      <c r="S295" s="353"/>
      <c r="T295" s="353"/>
      <c r="U295" s="353"/>
      <c r="V295" s="353"/>
      <c r="W295" s="353"/>
      <c r="X295" s="353"/>
      <c r="Y295" s="353"/>
      <c r="Z295" s="353"/>
      <c r="AA295" s="353"/>
    </row>
    <row r="296" spans="1:27" ht="10.5" customHeight="1" x14ac:dyDescent="0.2">
      <c r="A296" s="353"/>
      <c r="B296" s="353"/>
      <c r="C296" s="353"/>
      <c r="D296" s="353"/>
      <c r="E296" s="353"/>
      <c r="F296" s="353"/>
      <c r="G296" s="353"/>
      <c r="H296" s="353"/>
      <c r="I296" s="353"/>
      <c r="J296" s="353"/>
      <c r="K296" s="353"/>
      <c r="L296" s="353"/>
      <c r="M296" s="353"/>
      <c r="N296" s="353"/>
      <c r="O296" s="353"/>
      <c r="P296" s="353"/>
      <c r="Q296" s="353"/>
      <c r="R296" s="353"/>
      <c r="S296" s="353"/>
      <c r="T296" s="353"/>
      <c r="U296" s="353"/>
      <c r="V296" s="353"/>
      <c r="W296" s="353"/>
      <c r="X296" s="353"/>
      <c r="Y296" s="353"/>
      <c r="Z296" s="353"/>
      <c r="AA296" s="353"/>
    </row>
    <row r="297" spans="1:27" ht="10.5" customHeight="1" x14ac:dyDescent="0.2">
      <c r="A297" s="353"/>
      <c r="B297" s="353"/>
      <c r="C297" s="353"/>
      <c r="D297" s="353"/>
      <c r="E297" s="353"/>
      <c r="F297" s="353"/>
      <c r="G297" s="353"/>
      <c r="H297" s="353"/>
      <c r="I297" s="353"/>
      <c r="J297" s="353"/>
      <c r="K297" s="353"/>
      <c r="L297" s="353"/>
      <c r="M297" s="353"/>
      <c r="N297" s="353"/>
      <c r="O297" s="353"/>
      <c r="P297" s="353"/>
      <c r="Q297" s="353"/>
      <c r="R297" s="353"/>
      <c r="S297" s="353"/>
      <c r="T297" s="353"/>
      <c r="U297" s="353"/>
      <c r="V297" s="353"/>
      <c r="W297" s="353"/>
      <c r="X297" s="353"/>
      <c r="Y297" s="353"/>
      <c r="Z297" s="353"/>
      <c r="AA297" s="353"/>
    </row>
    <row r="298" spans="1:27" ht="10.5" customHeight="1" x14ac:dyDescent="0.2">
      <c r="A298" s="353"/>
      <c r="B298" s="353"/>
      <c r="C298" s="353"/>
      <c r="D298" s="353"/>
      <c r="E298" s="353"/>
      <c r="F298" s="353"/>
      <c r="G298" s="353"/>
      <c r="H298" s="353"/>
      <c r="I298" s="353"/>
      <c r="J298" s="353"/>
      <c r="K298" s="353"/>
      <c r="L298" s="353"/>
      <c r="M298" s="353"/>
      <c r="N298" s="353"/>
      <c r="O298" s="353"/>
      <c r="P298" s="353"/>
      <c r="Q298" s="353"/>
      <c r="R298" s="353"/>
      <c r="S298" s="353"/>
      <c r="T298" s="353"/>
      <c r="U298" s="353"/>
      <c r="V298" s="353"/>
      <c r="W298" s="353"/>
      <c r="X298" s="353"/>
      <c r="Y298" s="353"/>
      <c r="Z298" s="353"/>
      <c r="AA298" s="353"/>
    </row>
    <row r="299" spans="1:27" ht="10.5" customHeight="1" x14ac:dyDescent="0.2">
      <c r="A299" s="353"/>
      <c r="B299" s="353"/>
      <c r="C299" s="353"/>
      <c r="D299" s="353"/>
      <c r="E299" s="353"/>
      <c r="F299" s="353"/>
      <c r="G299" s="353"/>
      <c r="H299" s="353"/>
      <c r="I299" s="353"/>
      <c r="J299" s="353"/>
      <c r="K299" s="353"/>
      <c r="L299" s="353"/>
      <c r="M299" s="353"/>
      <c r="N299" s="353"/>
      <c r="O299" s="353"/>
      <c r="P299" s="353"/>
      <c r="Q299" s="353"/>
      <c r="R299" s="353"/>
      <c r="S299" s="353"/>
      <c r="T299" s="353"/>
      <c r="U299" s="353"/>
      <c r="V299" s="353"/>
      <c r="W299" s="353"/>
      <c r="X299" s="353"/>
      <c r="Y299" s="353"/>
      <c r="Z299" s="353"/>
      <c r="AA299" s="353"/>
    </row>
    <row r="300" spans="1:27" ht="10.5" customHeight="1" x14ac:dyDescent="0.2">
      <c r="A300" s="353"/>
      <c r="B300" s="353"/>
      <c r="C300" s="353"/>
      <c r="D300" s="353"/>
      <c r="E300" s="353"/>
      <c r="F300" s="353"/>
      <c r="G300" s="353"/>
      <c r="H300" s="353"/>
      <c r="I300" s="353"/>
      <c r="J300" s="353"/>
      <c r="K300" s="353"/>
      <c r="L300" s="353"/>
      <c r="M300" s="353"/>
      <c r="N300" s="353"/>
      <c r="O300" s="353"/>
      <c r="P300" s="353"/>
      <c r="Q300" s="353"/>
      <c r="R300" s="353"/>
      <c r="S300" s="353"/>
      <c r="T300" s="353"/>
      <c r="U300" s="353"/>
      <c r="V300" s="353"/>
      <c r="W300" s="353"/>
      <c r="X300" s="353"/>
      <c r="Y300" s="353"/>
      <c r="Z300" s="353"/>
      <c r="AA300" s="353"/>
    </row>
    <row r="301" spans="1:27" ht="10.5" customHeight="1" x14ac:dyDescent="0.2">
      <c r="A301" s="353"/>
      <c r="B301" s="353"/>
      <c r="C301" s="353"/>
      <c r="D301" s="353"/>
      <c r="E301" s="353"/>
      <c r="F301" s="353"/>
      <c r="G301" s="353"/>
      <c r="H301" s="353"/>
      <c r="I301" s="353"/>
      <c r="J301" s="353"/>
      <c r="K301" s="353"/>
      <c r="L301" s="353"/>
      <c r="M301" s="353"/>
      <c r="N301" s="353"/>
      <c r="O301" s="353"/>
      <c r="P301" s="353"/>
      <c r="Q301" s="353"/>
      <c r="R301" s="353"/>
      <c r="S301" s="353"/>
      <c r="T301" s="353"/>
      <c r="U301" s="353"/>
      <c r="V301" s="353"/>
      <c r="W301" s="353"/>
      <c r="X301" s="353"/>
      <c r="Y301" s="353"/>
      <c r="Z301" s="353"/>
      <c r="AA301" s="353"/>
    </row>
    <row r="302" spans="1:27" ht="10.5" customHeight="1" x14ac:dyDescent="0.2">
      <c r="A302" s="353"/>
      <c r="B302" s="353"/>
      <c r="C302" s="353"/>
      <c r="D302" s="353"/>
      <c r="E302" s="353"/>
      <c r="F302" s="353"/>
      <c r="G302" s="353"/>
      <c r="H302" s="353"/>
      <c r="I302" s="353"/>
      <c r="J302" s="353"/>
      <c r="K302" s="353"/>
      <c r="L302" s="353"/>
      <c r="M302" s="353"/>
      <c r="N302" s="353"/>
      <c r="O302" s="353"/>
      <c r="P302" s="353"/>
      <c r="Q302" s="353"/>
      <c r="R302" s="353"/>
      <c r="S302" s="353"/>
      <c r="T302" s="353"/>
      <c r="U302" s="353"/>
      <c r="V302" s="353"/>
      <c r="W302" s="353"/>
      <c r="X302" s="353"/>
      <c r="Y302" s="353"/>
      <c r="Z302" s="353"/>
      <c r="AA302" s="353"/>
    </row>
    <row r="303" spans="1:27" ht="10.5" customHeight="1" x14ac:dyDescent="0.2">
      <c r="A303" s="353"/>
      <c r="B303" s="353"/>
      <c r="C303" s="353"/>
      <c r="D303" s="353"/>
      <c r="E303" s="353"/>
      <c r="F303" s="353"/>
      <c r="G303" s="353"/>
      <c r="H303" s="353"/>
      <c r="I303" s="353"/>
      <c r="J303" s="353"/>
      <c r="K303" s="353"/>
      <c r="L303" s="353"/>
      <c r="M303" s="353"/>
      <c r="N303" s="353"/>
      <c r="O303" s="353"/>
      <c r="P303" s="353"/>
      <c r="Q303" s="353"/>
      <c r="R303" s="353"/>
      <c r="S303" s="353"/>
      <c r="T303" s="353"/>
      <c r="U303" s="353"/>
      <c r="V303" s="353"/>
      <c r="W303" s="353"/>
      <c r="X303" s="353"/>
      <c r="Y303" s="353"/>
      <c r="Z303" s="353"/>
      <c r="AA303" s="353"/>
    </row>
    <row r="304" spans="1:27" ht="10.5" customHeight="1" x14ac:dyDescent="0.2">
      <c r="A304" s="353"/>
      <c r="B304" s="353"/>
      <c r="C304" s="353"/>
      <c r="D304" s="353"/>
      <c r="E304" s="353"/>
      <c r="F304" s="353"/>
      <c r="G304" s="353"/>
      <c r="H304" s="353"/>
      <c r="I304" s="353"/>
      <c r="J304" s="353"/>
      <c r="K304" s="353"/>
      <c r="L304" s="353"/>
      <c r="M304" s="353"/>
      <c r="N304" s="353"/>
      <c r="O304" s="353"/>
      <c r="P304" s="353"/>
      <c r="Q304" s="353"/>
      <c r="R304" s="353"/>
      <c r="S304" s="353"/>
      <c r="T304" s="353"/>
      <c r="U304" s="353"/>
      <c r="V304" s="353"/>
      <c r="W304" s="353"/>
      <c r="X304" s="353"/>
      <c r="Y304" s="353"/>
      <c r="Z304" s="353"/>
      <c r="AA304" s="353"/>
    </row>
    <row r="305" spans="1:27" ht="10.5" customHeight="1" x14ac:dyDescent="0.2">
      <c r="A305" s="353"/>
      <c r="B305" s="353"/>
      <c r="C305" s="353"/>
      <c r="D305" s="353"/>
      <c r="E305" s="353"/>
      <c r="F305" s="353"/>
      <c r="G305" s="353"/>
      <c r="H305" s="353"/>
      <c r="I305" s="353"/>
      <c r="J305" s="353"/>
      <c r="K305" s="353"/>
      <c r="L305" s="353"/>
      <c r="M305" s="353"/>
      <c r="N305" s="353"/>
      <c r="O305" s="353"/>
      <c r="P305" s="353"/>
      <c r="Q305" s="353"/>
      <c r="R305" s="353"/>
      <c r="S305" s="353"/>
      <c r="T305" s="353"/>
      <c r="U305" s="353"/>
      <c r="V305" s="353"/>
      <c r="W305" s="353"/>
      <c r="X305" s="353"/>
      <c r="Y305" s="353"/>
      <c r="Z305" s="353"/>
      <c r="AA305" s="353"/>
    </row>
    <row r="306" spans="1:27" ht="10.5" customHeight="1" x14ac:dyDescent="0.2">
      <c r="A306" s="353"/>
      <c r="B306" s="353"/>
      <c r="C306" s="353"/>
      <c r="D306" s="353"/>
      <c r="E306" s="353"/>
      <c r="F306" s="353"/>
      <c r="G306" s="353"/>
      <c r="H306" s="353"/>
      <c r="I306" s="353"/>
      <c r="J306" s="353"/>
      <c r="K306" s="353"/>
      <c r="L306" s="353"/>
      <c r="M306" s="353"/>
      <c r="N306" s="353"/>
      <c r="O306" s="353"/>
      <c r="P306" s="353"/>
      <c r="Q306" s="353"/>
      <c r="R306" s="353"/>
      <c r="S306" s="353"/>
      <c r="T306" s="353"/>
      <c r="U306" s="353"/>
      <c r="V306" s="353"/>
      <c r="W306" s="353"/>
      <c r="X306" s="353"/>
      <c r="Y306" s="353"/>
      <c r="Z306" s="353"/>
      <c r="AA306" s="353"/>
    </row>
    <row r="307" spans="1:27" ht="10.5" customHeight="1" x14ac:dyDescent="0.2">
      <c r="A307" s="353"/>
      <c r="B307" s="353"/>
      <c r="C307" s="353"/>
      <c r="D307" s="353"/>
      <c r="E307" s="353"/>
      <c r="F307" s="353"/>
      <c r="G307" s="353"/>
      <c r="H307" s="353"/>
      <c r="I307" s="353"/>
      <c r="J307" s="353"/>
      <c r="K307" s="353"/>
      <c r="L307" s="353"/>
      <c r="M307" s="353"/>
      <c r="N307" s="353"/>
      <c r="O307" s="353"/>
      <c r="P307" s="353"/>
      <c r="Q307" s="353"/>
      <c r="R307" s="353"/>
      <c r="S307" s="353"/>
      <c r="T307" s="353"/>
      <c r="U307" s="353"/>
      <c r="V307" s="353"/>
      <c r="W307" s="353"/>
      <c r="X307" s="353"/>
      <c r="Y307" s="353"/>
      <c r="Z307" s="353"/>
      <c r="AA307" s="353"/>
    </row>
    <row r="308" spans="1:27" ht="10.5" customHeight="1" x14ac:dyDescent="0.2">
      <c r="A308" s="353"/>
      <c r="B308" s="353"/>
      <c r="C308" s="353"/>
      <c r="D308" s="353"/>
      <c r="E308" s="353"/>
      <c r="F308" s="353"/>
      <c r="G308" s="353"/>
      <c r="H308" s="353"/>
      <c r="I308" s="353"/>
      <c r="J308" s="353"/>
      <c r="K308" s="353"/>
      <c r="L308" s="353"/>
      <c r="M308" s="353"/>
      <c r="N308" s="353"/>
      <c r="O308" s="353"/>
      <c r="P308" s="353"/>
      <c r="Q308" s="353"/>
      <c r="R308" s="353"/>
      <c r="S308" s="353"/>
      <c r="T308" s="353"/>
      <c r="U308" s="353"/>
      <c r="V308" s="353"/>
      <c r="W308" s="353"/>
      <c r="X308" s="353"/>
      <c r="Y308" s="353"/>
      <c r="Z308" s="353"/>
      <c r="AA308" s="353"/>
    </row>
    <row r="309" spans="1:27" ht="10.5" customHeight="1" x14ac:dyDescent="0.2">
      <c r="A309" s="353"/>
      <c r="B309" s="353"/>
      <c r="C309" s="353"/>
      <c r="D309" s="353"/>
      <c r="E309" s="353"/>
      <c r="F309" s="353"/>
      <c r="G309" s="353"/>
      <c r="H309" s="353"/>
      <c r="I309" s="353"/>
      <c r="J309" s="353"/>
      <c r="K309" s="353"/>
      <c r="L309" s="353"/>
      <c r="M309" s="353"/>
      <c r="N309" s="353"/>
      <c r="O309" s="353"/>
      <c r="P309" s="353"/>
      <c r="Q309" s="353"/>
      <c r="R309" s="353"/>
      <c r="S309" s="353"/>
      <c r="T309" s="353"/>
      <c r="U309" s="353"/>
      <c r="V309" s="353"/>
      <c r="W309" s="353"/>
      <c r="X309" s="353"/>
      <c r="Y309" s="353"/>
      <c r="Z309" s="353"/>
      <c r="AA309" s="353"/>
    </row>
    <row r="310" spans="1:27" ht="10.5" customHeight="1" x14ac:dyDescent="0.2">
      <c r="A310" s="353"/>
      <c r="B310" s="353"/>
      <c r="C310" s="353"/>
      <c r="D310" s="353"/>
      <c r="E310" s="353"/>
      <c r="F310" s="353"/>
      <c r="G310" s="353"/>
      <c r="H310" s="353"/>
      <c r="I310" s="353"/>
      <c r="J310" s="353"/>
      <c r="K310" s="353"/>
      <c r="L310" s="353"/>
      <c r="M310" s="353"/>
      <c r="N310" s="353"/>
      <c r="O310" s="353"/>
      <c r="P310" s="353"/>
      <c r="Q310" s="353"/>
      <c r="R310" s="353"/>
      <c r="S310" s="353"/>
      <c r="T310" s="353"/>
      <c r="U310" s="353"/>
      <c r="V310" s="353"/>
      <c r="W310" s="353"/>
      <c r="X310" s="353"/>
      <c r="Y310" s="353"/>
      <c r="Z310" s="353"/>
      <c r="AA310" s="353"/>
    </row>
    <row r="311" spans="1:27" ht="10.5" customHeight="1" x14ac:dyDescent="0.2">
      <c r="A311" s="353"/>
      <c r="B311" s="353"/>
      <c r="C311" s="353"/>
      <c r="D311" s="353"/>
      <c r="E311" s="353"/>
      <c r="F311" s="353"/>
      <c r="G311" s="353"/>
      <c r="H311" s="353"/>
      <c r="I311" s="353"/>
      <c r="J311" s="353"/>
      <c r="K311" s="353"/>
      <c r="L311" s="353"/>
      <c r="M311" s="353"/>
      <c r="N311" s="353"/>
      <c r="O311" s="353"/>
      <c r="P311" s="353"/>
      <c r="Q311" s="353"/>
      <c r="R311" s="353"/>
      <c r="S311" s="353"/>
      <c r="T311" s="353"/>
      <c r="U311" s="353"/>
      <c r="V311" s="353"/>
      <c r="W311" s="353"/>
      <c r="X311" s="353"/>
      <c r="Y311" s="353"/>
      <c r="Z311" s="353"/>
      <c r="AA311" s="353"/>
    </row>
    <row r="312" spans="1:27" ht="10.5" customHeight="1" x14ac:dyDescent="0.2">
      <c r="A312" s="353"/>
      <c r="B312" s="353"/>
      <c r="C312" s="353"/>
      <c r="D312" s="353"/>
      <c r="E312" s="353"/>
      <c r="F312" s="353"/>
      <c r="G312" s="353"/>
      <c r="H312" s="353"/>
      <c r="I312" s="353"/>
      <c r="J312" s="353"/>
      <c r="K312" s="353"/>
      <c r="L312" s="353"/>
      <c r="M312" s="353"/>
      <c r="N312" s="353"/>
      <c r="O312" s="353"/>
      <c r="P312" s="353"/>
      <c r="Q312" s="353"/>
      <c r="R312" s="353"/>
      <c r="S312" s="353"/>
      <c r="T312" s="353"/>
      <c r="U312" s="353"/>
      <c r="V312" s="353"/>
      <c r="W312" s="353"/>
      <c r="X312" s="353"/>
      <c r="Y312" s="353"/>
      <c r="Z312" s="353"/>
      <c r="AA312" s="353"/>
    </row>
    <row r="313" spans="1:27" ht="10.5" customHeight="1" x14ac:dyDescent="0.2">
      <c r="A313" s="353"/>
      <c r="B313" s="353"/>
      <c r="C313" s="353"/>
      <c r="D313" s="353"/>
      <c r="E313" s="353"/>
      <c r="F313" s="353"/>
      <c r="G313" s="353"/>
      <c r="H313" s="353"/>
      <c r="I313" s="353"/>
      <c r="J313" s="353"/>
      <c r="K313" s="353"/>
      <c r="L313" s="353"/>
      <c r="M313" s="353"/>
      <c r="N313" s="353"/>
      <c r="O313" s="353"/>
      <c r="P313" s="353"/>
      <c r="Q313" s="353"/>
      <c r="R313" s="353"/>
      <c r="S313" s="353"/>
      <c r="T313" s="353"/>
      <c r="U313" s="353"/>
      <c r="V313" s="353"/>
      <c r="W313" s="353"/>
      <c r="X313" s="353"/>
      <c r="Y313" s="353"/>
      <c r="Z313" s="353"/>
      <c r="AA313" s="353"/>
    </row>
    <row r="314" spans="1:27" ht="10.5" customHeight="1" x14ac:dyDescent="0.2">
      <c r="A314" s="353"/>
      <c r="B314" s="353"/>
      <c r="C314" s="353"/>
      <c r="D314" s="353"/>
      <c r="E314" s="353"/>
      <c r="F314" s="353"/>
      <c r="G314" s="353"/>
      <c r="H314" s="353"/>
      <c r="I314" s="353"/>
      <c r="J314" s="353"/>
      <c r="K314" s="353"/>
      <c r="L314" s="353"/>
      <c r="M314" s="353"/>
      <c r="N314" s="353"/>
      <c r="O314" s="353"/>
      <c r="P314" s="353"/>
      <c r="Q314" s="353"/>
      <c r="R314" s="353"/>
      <c r="S314" s="353"/>
      <c r="T314" s="353"/>
      <c r="U314" s="353"/>
      <c r="V314" s="353"/>
      <c r="W314" s="353"/>
      <c r="X314" s="353"/>
      <c r="Y314" s="353"/>
      <c r="Z314" s="353"/>
      <c r="AA314" s="353"/>
    </row>
    <row r="315" spans="1:27" ht="10.5" customHeight="1" x14ac:dyDescent="0.2">
      <c r="A315" s="353"/>
      <c r="B315" s="353"/>
      <c r="C315" s="353"/>
      <c r="D315" s="353"/>
      <c r="E315" s="353"/>
      <c r="F315" s="353"/>
      <c r="G315" s="353"/>
      <c r="H315" s="353"/>
      <c r="I315" s="353"/>
      <c r="J315" s="353"/>
      <c r="K315" s="353"/>
      <c r="L315" s="353"/>
      <c r="M315" s="353"/>
      <c r="N315" s="353"/>
      <c r="O315" s="353"/>
      <c r="P315" s="353"/>
      <c r="Q315" s="353"/>
      <c r="R315" s="353"/>
      <c r="S315" s="353"/>
      <c r="T315" s="353"/>
      <c r="U315" s="353"/>
      <c r="V315" s="353"/>
      <c r="W315" s="353"/>
      <c r="X315" s="353"/>
      <c r="Y315" s="353"/>
      <c r="Z315" s="353"/>
      <c r="AA315" s="353"/>
    </row>
    <row r="316" spans="1:27" ht="10.5" customHeight="1" x14ac:dyDescent="0.2">
      <c r="A316" s="353"/>
      <c r="B316" s="353"/>
      <c r="C316" s="353"/>
      <c r="D316" s="353"/>
      <c r="E316" s="353"/>
      <c r="F316" s="353"/>
      <c r="G316" s="353"/>
      <c r="H316" s="353"/>
      <c r="I316" s="353"/>
      <c r="J316" s="353"/>
      <c r="K316" s="353"/>
      <c r="L316" s="353"/>
      <c r="M316" s="353"/>
      <c r="N316" s="353"/>
      <c r="O316" s="353"/>
      <c r="P316" s="353"/>
      <c r="Q316" s="353"/>
      <c r="R316" s="353"/>
      <c r="S316" s="353"/>
      <c r="T316" s="353"/>
      <c r="U316" s="353"/>
      <c r="V316" s="353"/>
      <c r="W316" s="353"/>
      <c r="X316" s="353"/>
      <c r="Y316" s="353"/>
      <c r="Z316" s="353"/>
      <c r="AA316" s="353"/>
    </row>
    <row r="317" spans="1:27" ht="10.5" customHeight="1" x14ac:dyDescent="0.2">
      <c r="A317" s="353"/>
      <c r="B317" s="353"/>
      <c r="C317" s="353"/>
      <c r="D317" s="353"/>
      <c r="E317" s="353"/>
      <c r="F317" s="353"/>
      <c r="G317" s="353"/>
      <c r="H317" s="353"/>
      <c r="I317" s="353"/>
      <c r="J317" s="353"/>
      <c r="K317" s="353"/>
      <c r="L317" s="353"/>
      <c r="M317" s="353"/>
      <c r="N317" s="353"/>
      <c r="O317" s="353"/>
      <c r="P317" s="353"/>
      <c r="Q317" s="353"/>
      <c r="R317" s="353"/>
      <c r="S317" s="353"/>
      <c r="T317" s="353"/>
      <c r="U317" s="353"/>
      <c r="V317" s="353"/>
      <c r="W317" s="353"/>
      <c r="X317" s="353"/>
      <c r="Y317" s="353"/>
      <c r="Z317" s="353"/>
      <c r="AA317" s="353"/>
    </row>
    <row r="318" spans="1:27" ht="10.5" customHeight="1" x14ac:dyDescent="0.2">
      <c r="A318" s="353"/>
      <c r="B318" s="353"/>
      <c r="C318" s="353"/>
      <c r="D318" s="353"/>
      <c r="E318" s="353"/>
      <c r="F318" s="353"/>
      <c r="G318" s="353"/>
      <c r="H318" s="353"/>
      <c r="I318" s="353"/>
      <c r="J318" s="353"/>
      <c r="K318" s="353"/>
      <c r="L318" s="353"/>
      <c r="M318" s="353"/>
      <c r="N318" s="353"/>
      <c r="O318" s="353"/>
      <c r="P318" s="353"/>
      <c r="Q318" s="353"/>
      <c r="R318" s="353"/>
      <c r="S318" s="353"/>
      <c r="T318" s="353"/>
      <c r="U318" s="353"/>
      <c r="V318" s="353"/>
      <c r="W318" s="353"/>
      <c r="X318" s="353"/>
      <c r="Y318" s="353"/>
      <c r="Z318" s="353"/>
      <c r="AA318" s="353"/>
    </row>
    <row r="319" spans="1:27" ht="10.5" customHeight="1" x14ac:dyDescent="0.2">
      <c r="A319" s="353"/>
      <c r="B319" s="353"/>
      <c r="C319" s="353"/>
      <c r="D319" s="353"/>
      <c r="E319" s="353"/>
      <c r="F319" s="353"/>
      <c r="G319" s="353"/>
      <c r="H319" s="353"/>
      <c r="I319" s="353"/>
      <c r="J319" s="353"/>
      <c r="K319" s="353"/>
      <c r="L319" s="353"/>
      <c r="M319" s="353"/>
      <c r="N319" s="353"/>
      <c r="O319" s="353"/>
      <c r="P319" s="353"/>
      <c r="Q319" s="353"/>
      <c r="R319" s="353"/>
      <c r="S319" s="353"/>
      <c r="T319" s="353"/>
      <c r="U319" s="353"/>
      <c r="V319" s="353"/>
      <c r="W319" s="353"/>
      <c r="X319" s="353"/>
      <c r="Y319" s="353"/>
      <c r="Z319" s="353"/>
      <c r="AA319" s="353"/>
    </row>
    <row r="320" spans="1:27" ht="10.5" customHeight="1" x14ac:dyDescent="0.2">
      <c r="A320" s="353"/>
      <c r="B320" s="353"/>
      <c r="C320" s="353"/>
      <c r="D320" s="353"/>
      <c r="E320" s="353"/>
      <c r="F320" s="353"/>
      <c r="G320" s="353"/>
      <c r="H320" s="353"/>
      <c r="I320" s="353"/>
      <c r="J320" s="353"/>
      <c r="K320" s="353"/>
      <c r="L320" s="353"/>
      <c r="M320" s="353"/>
      <c r="N320" s="353"/>
      <c r="O320" s="353"/>
      <c r="P320" s="353"/>
      <c r="Q320" s="353"/>
      <c r="R320" s="353"/>
      <c r="S320" s="353"/>
      <c r="T320" s="353"/>
      <c r="U320" s="353"/>
      <c r="V320" s="353"/>
      <c r="W320" s="353"/>
      <c r="X320" s="353"/>
      <c r="Y320" s="353"/>
      <c r="Z320" s="353"/>
      <c r="AA320" s="353"/>
    </row>
    <row r="321" spans="1:27" ht="10.5" customHeight="1" x14ac:dyDescent="0.2">
      <c r="A321" s="353"/>
      <c r="B321" s="353"/>
      <c r="C321" s="353"/>
      <c r="D321" s="353"/>
      <c r="E321" s="353"/>
      <c r="F321" s="353"/>
      <c r="G321" s="353"/>
      <c r="H321" s="353"/>
      <c r="I321" s="353"/>
      <c r="J321" s="353"/>
      <c r="K321" s="353"/>
      <c r="L321" s="353"/>
      <c r="M321" s="353"/>
      <c r="N321" s="353"/>
      <c r="O321" s="353"/>
      <c r="P321" s="353"/>
      <c r="Q321" s="353"/>
      <c r="R321" s="353"/>
      <c r="S321" s="353"/>
      <c r="T321" s="353"/>
      <c r="U321" s="353"/>
      <c r="V321" s="353"/>
      <c r="W321" s="353"/>
      <c r="X321" s="353"/>
      <c r="Y321" s="353"/>
      <c r="Z321" s="353"/>
      <c r="AA321" s="353"/>
    </row>
    <row r="322" spans="1:27" ht="10.5" customHeight="1" x14ac:dyDescent="0.2">
      <c r="A322" s="353"/>
      <c r="B322" s="353"/>
      <c r="C322" s="353"/>
      <c r="D322" s="353"/>
      <c r="E322" s="353"/>
      <c r="F322" s="353"/>
      <c r="G322" s="353"/>
      <c r="H322" s="353"/>
      <c r="I322" s="353"/>
      <c r="J322" s="353"/>
      <c r="K322" s="353"/>
      <c r="L322" s="353"/>
      <c r="M322" s="353"/>
      <c r="N322" s="353"/>
      <c r="O322" s="353"/>
      <c r="P322" s="353"/>
      <c r="Q322" s="353"/>
      <c r="R322" s="353"/>
      <c r="S322" s="353"/>
      <c r="T322" s="353"/>
      <c r="U322" s="353"/>
      <c r="V322" s="353"/>
      <c r="W322" s="353"/>
      <c r="X322" s="353"/>
      <c r="Y322" s="353"/>
      <c r="Z322" s="353"/>
      <c r="AA322" s="353"/>
    </row>
    <row r="323" spans="1:27" ht="10.5" customHeight="1" x14ac:dyDescent="0.2">
      <c r="A323" s="353"/>
      <c r="B323" s="353"/>
      <c r="C323" s="353"/>
      <c r="D323" s="353"/>
      <c r="E323" s="353"/>
      <c r="F323" s="353"/>
      <c r="G323" s="353"/>
      <c r="H323" s="353"/>
      <c r="I323" s="353"/>
      <c r="J323" s="353"/>
      <c r="K323" s="353"/>
      <c r="L323" s="353"/>
      <c r="M323" s="353"/>
      <c r="N323" s="353"/>
      <c r="O323" s="353"/>
      <c r="P323" s="353"/>
      <c r="Q323" s="353"/>
      <c r="R323" s="353"/>
      <c r="S323" s="353"/>
      <c r="T323" s="353"/>
      <c r="U323" s="353"/>
      <c r="V323" s="353"/>
      <c r="W323" s="353"/>
      <c r="X323" s="353"/>
      <c r="Y323" s="353"/>
      <c r="Z323" s="353"/>
      <c r="AA323" s="353"/>
    </row>
    <row r="324" spans="1:27" ht="10.5" customHeight="1" x14ac:dyDescent="0.2">
      <c r="A324" s="353"/>
      <c r="B324" s="353"/>
      <c r="C324" s="353"/>
      <c r="D324" s="353"/>
      <c r="E324" s="353"/>
      <c r="F324" s="353"/>
      <c r="G324" s="353"/>
      <c r="H324" s="353"/>
      <c r="I324" s="353"/>
      <c r="J324" s="353"/>
      <c r="K324" s="353"/>
      <c r="L324" s="353"/>
      <c r="M324" s="353"/>
      <c r="N324" s="353"/>
      <c r="O324" s="353"/>
      <c r="P324" s="353"/>
      <c r="Q324" s="353"/>
      <c r="R324" s="353"/>
      <c r="S324" s="353"/>
      <c r="T324" s="353"/>
      <c r="U324" s="353"/>
      <c r="V324" s="353"/>
      <c r="W324" s="353"/>
      <c r="X324" s="353"/>
      <c r="Y324" s="353"/>
      <c r="Z324" s="353"/>
      <c r="AA324" s="353"/>
    </row>
    <row r="325" spans="1:27" ht="10.5" customHeight="1" x14ac:dyDescent="0.2">
      <c r="A325" s="353"/>
      <c r="B325" s="353"/>
      <c r="C325" s="353"/>
      <c r="D325" s="353"/>
      <c r="E325" s="353"/>
      <c r="F325" s="353"/>
      <c r="G325" s="353"/>
      <c r="H325" s="353"/>
      <c r="I325" s="353"/>
      <c r="J325" s="353"/>
      <c r="K325" s="353"/>
      <c r="L325" s="353"/>
      <c r="M325" s="353"/>
      <c r="N325" s="353"/>
      <c r="O325" s="353"/>
      <c r="P325" s="353"/>
      <c r="Q325" s="353"/>
      <c r="R325" s="353"/>
      <c r="S325" s="353"/>
      <c r="T325" s="353"/>
      <c r="U325" s="353"/>
      <c r="V325" s="353"/>
      <c r="W325" s="353"/>
      <c r="X325" s="353"/>
      <c r="Y325" s="353"/>
      <c r="Z325" s="353"/>
      <c r="AA325" s="353"/>
    </row>
    <row r="326" spans="1:27" ht="10.5" customHeight="1" x14ac:dyDescent="0.2">
      <c r="A326" s="353"/>
      <c r="B326" s="353"/>
      <c r="C326" s="353"/>
      <c r="D326" s="353"/>
      <c r="E326" s="353"/>
      <c r="F326" s="353"/>
      <c r="G326" s="353"/>
      <c r="H326" s="353"/>
      <c r="I326" s="353"/>
      <c r="J326" s="353"/>
      <c r="K326" s="353"/>
      <c r="L326" s="353"/>
      <c r="M326" s="353"/>
      <c r="N326" s="353"/>
      <c r="O326" s="353"/>
      <c r="P326" s="353"/>
      <c r="Q326" s="353"/>
      <c r="R326" s="353"/>
      <c r="S326" s="353"/>
      <c r="T326" s="353"/>
      <c r="U326" s="353"/>
      <c r="V326" s="353"/>
      <c r="W326" s="353"/>
      <c r="X326" s="353"/>
      <c r="Y326" s="353"/>
      <c r="Z326" s="353"/>
      <c r="AA326" s="353"/>
    </row>
    <row r="327" spans="1:27" ht="10.5" customHeight="1" x14ac:dyDescent="0.2">
      <c r="A327" s="353"/>
      <c r="B327" s="353"/>
      <c r="C327" s="353"/>
      <c r="D327" s="353"/>
      <c r="E327" s="353"/>
      <c r="F327" s="353"/>
      <c r="G327" s="353"/>
      <c r="H327" s="353"/>
      <c r="I327" s="353"/>
      <c r="J327" s="353"/>
      <c r="K327" s="353"/>
      <c r="L327" s="353"/>
      <c r="M327" s="353"/>
      <c r="N327" s="353"/>
      <c r="O327" s="353"/>
      <c r="P327" s="353"/>
      <c r="Q327" s="353"/>
      <c r="R327" s="353"/>
      <c r="S327" s="353"/>
      <c r="T327" s="353"/>
      <c r="U327" s="353"/>
      <c r="V327" s="353"/>
      <c r="W327" s="353"/>
      <c r="X327" s="353"/>
      <c r="Y327" s="353"/>
      <c r="Z327" s="353"/>
      <c r="AA327" s="353"/>
    </row>
    <row r="328" spans="1:27" ht="10.5" customHeight="1" x14ac:dyDescent="0.2">
      <c r="A328" s="353"/>
      <c r="B328" s="353"/>
      <c r="C328" s="353"/>
      <c r="D328" s="353"/>
      <c r="E328" s="353"/>
      <c r="F328" s="353"/>
      <c r="G328" s="353"/>
      <c r="H328" s="353"/>
      <c r="I328" s="353"/>
      <c r="J328" s="353"/>
      <c r="K328" s="353"/>
      <c r="L328" s="353"/>
      <c r="M328" s="353"/>
      <c r="N328" s="353"/>
      <c r="O328" s="353"/>
      <c r="P328" s="353"/>
      <c r="Q328" s="353"/>
      <c r="R328" s="353"/>
      <c r="S328" s="353"/>
      <c r="T328" s="353"/>
      <c r="U328" s="353"/>
      <c r="V328" s="353"/>
      <c r="W328" s="353"/>
      <c r="X328" s="353"/>
      <c r="Y328" s="353"/>
      <c r="Z328" s="353"/>
      <c r="AA328" s="353"/>
    </row>
    <row r="329" spans="1:27" ht="10.5" customHeight="1" x14ac:dyDescent="0.2">
      <c r="A329" s="353"/>
      <c r="B329" s="353"/>
      <c r="C329" s="353"/>
      <c r="D329" s="353"/>
      <c r="E329" s="353"/>
      <c r="F329" s="353"/>
      <c r="G329" s="353"/>
      <c r="H329" s="353"/>
      <c r="I329" s="353"/>
      <c r="J329" s="353"/>
      <c r="K329" s="353"/>
      <c r="L329" s="353"/>
      <c r="M329" s="353"/>
      <c r="N329" s="353"/>
      <c r="O329" s="353"/>
      <c r="P329" s="353"/>
      <c r="Q329" s="353"/>
      <c r="R329" s="353"/>
      <c r="S329" s="353"/>
      <c r="T329" s="353"/>
      <c r="U329" s="353"/>
      <c r="V329" s="353"/>
      <c r="W329" s="353"/>
      <c r="X329" s="353"/>
      <c r="Y329" s="353"/>
      <c r="Z329" s="353"/>
      <c r="AA329" s="353"/>
    </row>
    <row r="330" spans="1:27" ht="10.5" customHeight="1" x14ac:dyDescent="0.2">
      <c r="A330" s="353"/>
      <c r="B330" s="353"/>
      <c r="C330" s="353"/>
      <c r="D330" s="353"/>
      <c r="E330" s="353"/>
      <c r="F330" s="353"/>
      <c r="G330" s="353"/>
      <c r="H330" s="353"/>
      <c r="I330" s="353"/>
      <c r="J330" s="353"/>
      <c r="K330" s="353"/>
      <c r="L330" s="353"/>
      <c r="M330" s="353"/>
      <c r="N330" s="353"/>
      <c r="O330" s="353"/>
      <c r="P330" s="353"/>
      <c r="Q330" s="353"/>
      <c r="R330" s="353"/>
      <c r="S330" s="353"/>
      <c r="T330" s="353"/>
      <c r="U330" s="353"/>
      <c r="V330" s="353"/>
      <c r="W330" s="353"/>
      <c r="X330" s="353"/>
      <c r="Y330" s="353"/>
      <c r="Z330" s="353"/>
      <c r="AA330" s="353"/>
    </row>
    <row r="331" spans="1:27" ht="10.5" customHeight="1" x14ac:dyDescent="0.2">
      <c r="A331" s="353"/>
      <c r="B331" s="353"/>
      <c r="C331" s="353"/>
      <c r="D331" s="353"/>
      <c r="E331" s="353"/>
      <c r="F331" s="353"/>
      <c r="G331" s="353"/>
      <c r="H331" s="353"/>
      <c r="I331" s="353"/>
      <c r="J331" s="353"/>
      <c r="K331" s="353"/>
      <c r="L331" s="353"/>
      <c r="M331" s="353"/>
      <c r="N331" s="353"/>
      <c r="O331" s="353"/>
      <c r="P331" s="353"/>
      <c r="Q331" s="353"/>
      <c r="R331" s="353"/>
      <c r="S331" s="353"/>
      <c r="T331" s="353"/>
      <c r="U331" s="353"/>
      <c r="V331" s="353"/>
      <c r="W331" s="353"/>
      <c r="X331" s="353"/>
      <c r="Y331" s="353"/>
      <c r="Z331" s="353"/>
      <c r="AA331" s="353"/>
    </row>
    <row r="332" spans="1:27" ht="10.5" customHeight="1" x14ac:dyDescent="0.2">
      <c r="A332" s="353"/>
      <c r="B332" s="353"/>
      <c r="C332" s="353"/>
      <c r="D332" s="353"/>
      <c r="E332" s="353"/>
      <c r="F332" s="353"/>
      <c r="G332" s="353"/>
      <c r="H332" s="353"/>
      <c r="I332" s="353"/>
      <c r="J332" s="353"/>
      <c r="K332" s="353"/>
      <c r="L332" s="353"/>
      <c r="M332" s="353"/>
      <c r="N332" s="353"/>
      <c r="O332" s="353"/>
      <c r="P332" s="353"/>
      <c r="Q332" s="353"/>
      <c r="R332" s="353"/>
      <c r="S332" s="353"/>
      <c r="T332" s="353"/>
      <c r="U332" s="353"/>
      <c r="V332" s="353"/>
      <c r="W332" s="353"/>
      <c r="X332" s="353"/>
      <c r="Y332" s="353"/>
      <c r="Z332" s="353"/>
      <c r="AA332" s="353"/>
    </row>
    <row r="333" spans="1:27" ht="10.5" customHeight="1" x14ac:dyDescent="0.2">
      <c r="A333" s="353"/>
      <c r="B333" s="353"/>
      <c r="C333" s="353"/>
      <c r="D333" s="353"/>
      <c r="E333" s="353"/>
      <c r="F333" s="353"/>
      <c r="G333" s="353"/>
      <c r="H333" s="353"/>
      <c r="I333" s="353"/>
      <c r="J333" s="353"/>
      <c r="K333" s="353"/>
      <c r="L333" s="353"/>
      <c r="M333" s="353"/>
      <c r="N333" s="353"/>
      <c r="O333" s="353"/>
      <c r="P333" s="353"/>
      <c r="Q333" s="353"/>
      <c r="R333" s="353"/>
      <c r="S333" s="353"/>
      <c r="T333" s="353"/>
      <c r="U333" s="353"/>
      <c r="V333" s="353"/>
      <c r="W333" s="353"/>
      <c r="X333" s="353"/>
      <c r="Y333" s="353"/>
      <c r="Z333" s="353"/>
      <c r="AA333" s="353"/>
    </row>
    <row r="334" spans="1:27" ht="10.5" customHeight="1" x14ac:dyDescent="0.2">
      <c r="A334" s="353"/>
      <c r="B334" s="353"/>
      <c r="C334" s="353"/>
      <c r="D334" s="353"/>
      <c r="E334" s="353"/>
      <c r="F334" s="353"/>
      <c r="G334" s="353"/>
      <c r="H334" s="353"/>
      <c r="I334" s="353"/>
      <c r="J334" s="353"/>
      <c r="K334" s="353"/>
      <c r="L334" s="353"/>
      <c r="M334" s="353"/>
      <c r="N334" s="353"/>
      <c r="O334" s="353"/>
      <c r="P334" s="353"/>
      <c r="Q334" s="353"/>
      <c r="R334" s="353"/>
      <c r="S334" s="353"/>
      <c r="T334" s="353"/>
      <c r="U334" s="353"/>
      <c r="V334" s="353"/>
      <c r="W334" s="353"/>
      <c r="X334" s="353"/>
      <c r="Y334" s="353"/>
      <c r="Z334" s="353"/>
      <c r="AA334" s="353"/>
    </row>
    <row r="335" spans="1:27" ht="10.5" customHeight="1" x14ac:dyDescent="0.2">
      <c r="A335" s="353"/>
      <c r="B335" s="353"/>
      <c r="C335" s="353"/>
      <c r="D335" s="353"/>
      <c r="E335" s="353"/>
      <c r="F335" s="353"/>
      <c r="G335" s="353"/>
      <c r="H335" s="353"/>
      <c r="I335" s="353"/>
      <c r="J335" s="353"/>
      <c r="K335" s="353"/>
      <c r="L335" s="353"/>
      <c r="M335" s="353"/>
      <c r="N335" s="353"/>
      <c r="O335" s="353"/>
      <c r="P335" s="353"/>
      <c r="Q335" s="353"/>
      <c r="R335" s="353"/>
      <c r="S335" s="353"/>
      <c r="T335" s="353"/>
      <c r="U335" s="353"/>
      <c r="V335" s="353"/>
      <c r="W335" s="353"/>
      <c r="X335" s="353"/>
      <c r="Y335" s="353"/>
      <c r="Z335" s="353"/>
      <c r="AA335" s="353"/>
    </row>
    <row r="336" spans="1:27" ht="10.5" customHeight="1" x14ac:dyDescent="0.2">
      <c r="A336" s="353"/>
      <c r="B336" s="353"/>
      <c r="C336" s="353"/>
      <c r="D336" s="353"/>
      <c r="E336" s="353"/>
      <c r="F336" s="353"/>
      <c r="G336" s="353"/>
      <c r="H336" s="353"/>
      <c r="I336" s="353"/>
      <c r="J336" s="353"/>
      <c r="K336" s="353"/>
      <c r="L336" s="353"/>
      <c r="M336" s="353"/>
      <c r="N336" s="353"/>
      <c r="O336" s="353"/>
      <c r="P336" s="353"/>
      <c r="Q336" s="353"/>
      <c r="R336" s="353"/>
      <c r="S336" s="353"/>
      <c r="T336" s="353"/>
      <c r="U336" s="353"/>
      <c r="V336" s="353"/>
      <c r="W336" s="353"/>
      <c r="X336" s="353"/>
      <c r="Y336" s="353"/>
      <c r="Z336" s="353"/>
      <c r="AA336" s="353"/>
    </row>
    <row r="337" spans="1:27" ht="10.5" customHeight="1" x14ac:dyDescent="0.2">
      <c r="A337" s="353"/>
      <c r="B337" s="353"/>
      <c r="C337" s="353"/>
      <c r="D337" s="353"/>
      <c r="E337" s="353"/>
      <c r="F337" s="353"/>
      <c r="G337" s="353"/>
      <c r="H337" s="353"/>
      <c r="I337" s="353"/>
      <c r="J337" s="353"/>
      <c r="K337" s="353"/>
      <c r="L337" s="353"/>
      <c r="M337" s="353"/>
      <c r="N337" s="353"/>
      <c r="O337" s="353"/>
      <c r="P337" s="353"/>
      <c r="Q337" s="353"/>
      <c r="R337" s="353"/>
      <c r="S337" s="353"/>
      <c r="T337" s="353"/>
      <c r="U337" s="353"/>
      <c r="V337" s="353"/>
      <c r="W337" s="353"/>
      <c r="X337" s="353"/>
      <c r="Y337" s="353"/>
      <c r="Z337" s="353"/>
      <c r="AA337" s="353"/>
    </row>
    <row r="338" spans="1:27" ht="10.5" customHeight="1" x14ac:dyDescent="0.2">
      <c r="A338" s="353"/>
      <c r="B338" s="353"/>
      <c r="C338" s="353"/>
      <c r="D338" s="353"/>
      <c r="E338" s="353"/>
      <c r="F338" s="353"/>
      <c r="G338" s="353"/>
      <c r="H338" s="353"/>
      <c r="I338" s="353"/>
      <c r="J338" s="353"/>
      <c r="K338" s="353"/>
      <c r="L338" s="353"/>
      <c r="M338" s="353"/>
      <c r="N338" s="353"/>
      <c r="O338" s="353"/>
      <c r="P338" s="353"/>
      <c r="Q338" s="353"/>
      <c r="R338" s="353"/>
      <c r="S338" s="353"/>
      <c r="T338" s="353"/>
      <c r="U338" s="353"/>
      <c r="V338" s="353"/>
      <c r="W338" s="353"/>
      <c r="X338" s="353"/>
      <c r="Y338" s="353"/>
      <c r="Z338" s="353"/>
      <c r="AA338" s="353"/>
    </row>
    <row r="339" spans="1:27" ht="10.5" customHeight="1" x14ac:dyDescent="0.2">
      <c r="A339" s="353"/>
      <c r="B339" s="353"/>
      <c r="C339" s="353"/>
      <c r="D339" s="353"/>
      <c r="E339" s="353"/>
      <c r="F339" s="353"/>
      <c r="G339" s="353"/>
      <c r="H339" s="353"/>
      <c r="I339" s="353"/>
      <c r="J339" s="353"/>
      <c r="K339" s="353"/>
      <c r="L339" s="353"/>
      <c r="M339" s="353"/>
      <c r="N339" s="353"/>
      <c r="O339" s="353"/>
      <c r="P339" s="353"/>
      <c r="Q339" s="353"/>
      <c r="R339" s="353"/>
      <c r="S339" s="353"/>
      <c r="T339" s="353"/>
      <c r="U339" s="353"/>
      <c r="V339" s="353"/>
      <c r="W339" s="353"/>
      <c r="X339" s="353"/>
      <c r="Y339" s="353"/>
      <c r="Z339" s="353"/>
      <c r="AA339" s="353"/>
    </row>
    <row r="340" spans="1:27" ht="10.5" customHeight="1" x14ac:dyDescent="0.2">
      <c r="A340" s="353"/>
      <c r="B340" s="353"/>
      <c r="C340" s="353"/>
      <c r="D340" s="353"/>
      <c r="E340" s="353"/>
      <c r="F340" s="353"/>
      <c r="G340" s="353"/>
      <c r="H340" s="353"/>
      <c r="I340" s="353"/>
      <c r="J340" s="353"/>
      <c r="K340" s="353"/>
      <c r="L340" s="353"/>
      <c r="M340" s="353"/>
      <c r="N340" s="353"/>
      <c r="O340" s="353"/>
      <c r="P340" s="353"/>
      <c r="Q340" s="353"/>
      <c r="R340" s="353"/>
      <c r="S340" s="353"/>
      <c r="T340" s="353"/>
      <c r="U340" s="353"/>
      <c r="V340" s="353"/>
      <c r="W340" s="353"/>
      <c r="X340" s="353"/>
      <c r="Y340" s="353"/>
      <c r="Z340" s="353"/>
      <c r="AA340" s="353"/>
    </row>
    <row r="341" spans="1:27" ht="10.5" customHeight="1" x14ac:dyDescent="0.2">
      <c r="A341" s="353"/>
      <c r="B341" s="353"/>
      <c r="C341" s="353"/>
      <c r="D341" s="353"/>
      <c r="E341" s="353"/>
      <c r="F341" s="353"/>
      <c r="G341" s="353"/>
      <c r="H341" s="353"/>
      <c r="I341" s="353"/>
      <c r="J341" s="353"/>
      <c r="K341" s="353"/>
      <c r="L341" s="353"/>
      <c r="M341" s="353"/>
      <c r="N341" s="353"/>
      <c r="O341" s="353"/>
      <c r="P341" s="353"/>
      <c r="Q341" s="353"/>
      <c r="R341" s="353"/>
      <c r="S341" s="353"/>
      <c r="T341" s="353"/>
      <c r="U341" s="353"/>
      <c r="V341" s="353"/>
      <c r="W341" s="353"/>
      <c r="X341" s="353"/>
      <c r="Y341" s="353"/>
      <c r="Z341" s="353"/>
      <c r="AA341" s="353"/>
    </row>
    <row r="342" spans="1:27" ht="10.5" customHeight="1" x14ac:dyDescent="0.2">
      <c r="A342" s="353"/>
      <c r="B342" s="353"/>
      <c r="C342" s="353"/>
      <c r="D342" s="353"/>
      <c r="E342" s="353"/>
      <c r="F342" s="353"/>
      <c r="G342" s="353"/>
      <c r="H342" s="353"/>
      <c r="I342" s="353"/>
      <c r="J342" s="353"/>
      <c r="K342" s="353"/>
      <c r="L342" s="353"/>
      <c r="M342" s="353"/>
      <c r="N342" s="353"/>
      <c r="O342" s="353"/>
      <c r="P342" s="353"/>
      <c r="Q342" s="353"/>
      <c r="R342" s="353"/>
      <c r="S342" s="353"/>
      <c r="T342" s="353"/>
      <c r="U342" s="353"/>
      <c r="V342" s="353"/>
      <c r="W342" s="353"/>
      <c r="X342" s="353"/>
      <c r="Y342" s="353"/>
      <c r="Z342" s="353"/>
      <c r="AA342" s="353"/>
    </row>
    <row r="343" spans="1:27" ht="10.5" customHeight="1" x14ac:dyDescent="0.2">
      <c r="A343" s="353"/>
      <c r="B343" s="353"/>
      <c r="C343" s="353"/>
      <c r="D343" s="353"/>
      <c r="E343" s="353"/>
      <c r="F343" s="353"/>
      <c r="G343" s="353"/>
      <c r="H343" s="353"/>
      <c r="I343" s="353"/>
      <c r="J343" s="353"/>
      <c r="K343" s="353"/>
      <c r="L343" s="353"/>
      <c r="M343" s="353"/>
      <c r="N343" s="353"/>
      <c r="O343" s="353"/>
      <c r="P343" s="353"/>
      <c r="Q343" s="353"/>
      <c r="R343" s="353"/>
      <c r="S343" s="353"/>
      <c r="T343" s="353"/>
      <c r="U343" s="353"/>
      <c r="V343" s="353"/>
      <c r="W343" s="353"/>
      <c r="X343" s="353"/>
      <c r="Y343" s="353"/>
      <c r="Z343" s="353"/>
      <c r="AA343" s="353"/>
    </row>
    <row r="344" spans="1:27" ht="10.5" customHeight="1" x14ac:dyDescent="0.2">
      <c r="A344" s="353"/>
      <c r="B344" s="353"/>
      <c r="C344" s="353"/>
      <c r="D344" s="353"/>
      <c r="E344" s="353"/>
      <c r="F344" s="353"/>
      <c r="G344" s="353"/>
      <c r="H344" s="353"/>
      <c r="I344" s="353"/>
      <c r="J344" s="353"/>
      <c r="K344" s="353"/>
      <c r="L344" s="353"/>
      <c r="M344" s="353"/>
      <c r="N344" s="353"/>
      <c r="O344" s="353"/>
      <c r="P344" s="353"/>
      <c r="Q344" s="353"/>
      <c r="R344" s="353"/>
      <c r="S344" s="353"/>
      <c r="T344" s="353"/>
      <c r="U344" s="353"/>
      <c r="V344" s="353"/>
      <c r="W344" s="353"/>
      <c r="X344" s="353"/>
      <c r="Y344" s="353"/>
      <c r="Z344" s="353"/>
      <c r="AA344" s="353"/>
    </row>
    <row r="345" spans="1:27" ht="10.5" customHeight="1" x14ac:dyDescent="0.2">
      <c r="A345" s="353"/>
      <c r="B345" s="353"/>
      <c r="C345" s="353"/>
      <c r="D345" s="353"/>
      <c r="E345" s="353"/>
      <c r="F345" s="353"/>
      <c r="G345" s="353"/>
      <c r="H345" s="353"/>
      <c r="I345" s="353"/>
      <c r="J345" s="353"/>
      <c r="K345" s="353"/>
      <c r="L345" s="353"/>
      <c r="M345" s="353"/>
      <c r="N345" s="353"/>
      <c r="O345" s="353"/>
      <c r="P345" s="353"/>
      <c r="Q345" s="353"/>
      <c r="R345" s="353"/>
      <c r="S345" s="353"/>
      <c r="T345" s="353"/>
      <c r="U345" s="353"/>
      <c r="V345" s="353"/>
      <c r="W345" s="353"/>
      <c r="X345" s="353"/>
      <c r="Y345" s="353"/>
      <c r="Z345" s="353"/>
      <c r="AA345" s="353"/>
    </row>
    <row r="346" spans="1:27" ht="10.5" customHeight="1" x14ac:dyDescent="0.2">
      <c r="A346" s="353"/>
      <c r="B346" s="353"/>
      <c r="C346" s="353"/>
      <c r="D346" s="353"/>
      <c r="E346" s="353"/>
      <c r="F346" s="353"/>
      <c r="G346" s="353"/>
      <c r="H346" s="353"/>
      <c r="I346" s="353"/>
      <c r="J346" s="353"/>
      <c r="K346" s="353"/>
      <c r="L346" s="353"/>
      <c r="M346" s="353"/>
      <c r="N346" s="353"/>
      <c r="O346" s="353"/>
      <c r="P346" s="353"/>
      <c r="Q346" s="353"/>
      <c r="R346" s="353"/>
      <c r="S346" s="353"/>
      <c r="T346" s="353"/>
      <c r="U346" s="353"/>
      <c r="V346" s="353"/>
      <c r="W346" s="353"/>
      <c r="X346" s="353"/>
      <c r="Y346" s="353"/>
      <c r="Z346" s="353"/>
      <c r="AA346" s="353"/>
    </row>
    <row r="347" spans="1:27" ht="10.5" customHeight="1" x14ac:dyDescent="0.2">
      <c r="A347" s="353"/>
      <c r="B347" s="353"/>
      <c r="C347" s="353"/>
      <c r="D347" s="353"/>
      <c r="E347" s="353"/>
      <c r="F347" s="353"/>
      <c r="G347" s="353"/>
      <c r="H347" s="353"/>
      <c r="I347" s="353"/>
      <c r="J347" s="353"/>
      <c r="K347" s="353"/>
      <c r="L347" s="353"/>
      <c r="M347" s="353"/>
      <c r="N347" s="353"/>
      <c r="O347" s="353"/>
      <c r="P347" s="353"/>
      <c r="Q347" s="353"/>
      <c r="R347" s="353"/>
      <c r="S347" s="353"/>
      <c r="T347" s="353"/>
      <c r="U347" s="353"/>
      <c r="V347" s="353"/>
      <c r="W347" s="353"/>
      <c r="X347" s="353"/>
      <c r="Y347" s="353"/>
      <c r="Z347" s="353"/>
      <c r="AA347" s="353"/>
    </row>
    <row r="348" spans="1:27" ht="10.5" customHeight="1" x14ac:dyDescent="0.2">
      <c r="A348" s="353"/>
      <c r="B348" s="353"/>
      <c r="C348" s="353"/>
      <c r="D348" s="353"/>
      <c r="E348" s="353"/>
      <c r="F348" s="353"/>
      <c r="G348" s="353"/>
      <c r="H348" s="353"/>
      <c r="I348" s="353"/>
      <c r="J348" s="353"/>
      <c r="K348" s="353"/>
      <c r="L348" s="353"/>
      <c r="M348" s="353"/>
      <c r="N348" s="353"/>
      <c r="O348" s="353"/>
      <c r="P348" s="353"/>
      <c r="Q348" s="353"/>
      <c r="R348" s="353"/>
      <c r="S348" s="353"/>
      <c r="T348" s="353"/>
      <c r="U348" s="353"/>
      <c r="V348" s="353"/>
      <c r="W348" s="353"/>
      <c r="X348" s="353"/>
      <c r="Y348" s="353"/>
      <c r="Z348" s="353"/>
      <c r="AA348" s="353"/>
    </row>
    <row r="349" spans="1:27" ht="10.5" customHeight="1" x14ac:dyDescent="0.2">
      <c r="A349" s="353"/>
      <c r="B349" s="353"/>
      <c r="C349" s="353"/>
      <c r="D349" s="353"/>
      <c r="E349" s="353"/>
      <c r="F349" s="353"/>
      <c r="G349" s="353"/>
      <c r="H349" s="353"/>
      <c r="I349" s="353"/>
      <c r="J349" s="353"/>
      <c r="K349" s="353"/>
      <c r="L349" s="353"/>
      <c r="M349" s="353"/>
      <c r="N349" s="353"/>
      <c r="O349" s="353"/>
      <c r="P349" s="353"/>
      <c r="Q349" s="353"/>
      <c r="R349" s="353"/>
      <c r="S349" s="353"/>
      <c r="T349" s="353"/>
      <c r="U349" s="353"/>
      <c r="V349" s="353"/>
      <c r="W349" s="353"/>
      <c r="X349" s="353"/>
      <c r="Y349" s="353"/>
      <c r="Z349" s="353"/>
      <c r="AA349" s="353"/>
    </row>
    <row r="350" spans="1:27" ht="10.5" customHeight="1" x14ac:dyDescent="0.2">
      <c r="A350" s="353"/>
      <c r="B350" s="353"/>
      <c r="C350" s="353"/>
      <c r="D350" s="353"/>
      <c r="E350" s="353"/>
      <c r="F350" s="353"/>
      <c r="G350" s="353"/>
      <c r="H350" s="353"/>
      <c r="I350" s="353"/>
      <c r="J350" s="353"/>
      <c r="K350" s="353"/>
      <c r="L350" s="353"/>
      <c r="M350" s="353"/>
      <c r="N350" s="353"/>
      <c r="O350" s="353"/>
      <c r="P350" s="353"/>
      <c r="Q350" s="353"/>
      <c r="R350" s="353"/>
      <c r="S350" s="353"/>
      <c r="T350" s="353"/>
      <c r="U350" s="353"/>
      <c r="V350" s="353"/>
      <c r="W350" s="353"/>
      <c r="X350" s="353"/>
      <c r="Y350" s="353"/>
      <c r="Z350" s="353"/>
      <c r="AA350" s="353"/>
    </row>
    <row r="351" spans="1:27" ht="10.5" customHeight="1" x14ac:dyDescent="0.2">
      <c r="A351" s="353"/>
      <c r="B351" s="353"/>
      <c r="C351" s="353"/>
      <c r="D351" s="353"/>
      <c r="E351" s="353"/>
      <c r="F351" s="353"/>
      <c r="G351" s="353"/>
      <c r="H351" s="353"/>
      <c r="I351" s="353"/>
      <c r="J351" s="353"/>
      <c r="K351" s="353"/>
      <c r="L351" s="353"/>
      <c r="M351" s="353"/>
      <c r="N351" s="353"/>
      <c r="O351" s="353"/>
      <c r="P351" s="353"/>
      <c r="Q351" s="353"/>
      <c r="R351" s="353"/>
      <c r="S351" s="353"/>
      <c r="T351" s="353"/>
      <c r="U351" s="353"/>
      <c r="V351" s="353"/>
      <c r="W351" s="353"/>
      <c r="X351" s="353"/>
      <c r="Y351" s="353"/>
      <c r="Z351" s="353"/>
      <c r="AA351" s="353"/>
    </row>
    <row r="352" spans="1:27" ht="10.5" customHeight="1" x14ac:dyDescent="0.2">
      <c r="A352" s="353"/>
      <c r="B352" s="353"/>
      <c r="C352" s="353"/>
      <c r="D352" s="353"/>
      <c r="E352" s="353"/>
      <c r="F352" s="353"/>
      <c r="G352" s="353"/>
      <c r="H352" s="353"/>
      <c r="I352" s="353"/>
      <c r="J352" s="353"/>
      <c r="K352" s="353"/>
      <c r="L352" s="353"/>
      <c r="M352" s="353"/>
      <c r="N352" s="353"/>
      <c r="O352" s="353"/>
      <c r="P352" s="353"/>
      <c r="Q352" s="353"/>
      <c r="R352" s="353"/>
      <c r="S352" s="353"/>
      <c r="T352" s="353"/>
      <c r="U352" s="353"/>
      <c r="V352" s="353"/>
      <c r="W352" s="353"/>
      <c r="X352" s="353"/>
      <c r="Y352" s="353"/>
      <c r="Z352" s="353"/>
      <c r="AA352" s="353"/>
    </row>
    <row r="353" spans="1:27" ht="10.5" customHeight="1" x14ac:dyDescent="0.2">
      <c r="A353" s="353"/>
      <c r="B353" s="353"/>
      <c r="C353" s="353"/>
      <c r="D353" s="353"/>
      <c r="E353" s="353"/>
      <c r="F353" s="353"/>
      <c r="G353" s="353"/>
      <c r="H353" s="353"/>
      <c r="I353" s="353"/>
      <c r="J353" s="353"/>
      <c r="K353" s="353"/>
      <c r="L353" s="353"/>
      <c r="M353" s="353"/>
      <c r="N353" s="353"/>
      <c r="O353" s="353"/>
      <c r="P353" s="353"/>
      <c r="Q353" s="353"/>
      <c r="R353" s="353"/>
      <c r="S353" s="353"/>
      <c r="T353" s="353"/>
      <c r="U353" s="353"/>
      <c r="V353" s="353"/>
      <c r="W353" s="353"/>
      <c r="X353" s="353"/>
      <c r="Y353" s="353"/>
      <c r="Z353" s="353"/>
      <c r="AA353" s="353"/>
    </row>
    <row r="354" spans="1:27" ht="10.5" customHeight="1" x14ac:dyDescent="0.2">
      <c r="A354" s="353"/>
      <c r="B354" s="353"/>
      <c r="C354" s="353"/>
      <c r="D354" s="353"/>
      <c r="E354" s="353"/>
      <c r="F354" s="353"/>
      <c r="G354" s="353"/>
      <c r="H354" s="353"/>
      <c r="I354" s="353"/>
      <c r="J354" s="353"/>
      <c r="K354" s="353"/>
      <c r="L354" s="353"/>
      <c r="M354" s="353"/>
      <c r="N354" s="353"/>
      <c r="O354" s="353"/>
      <c r="P354" s="353"/>
      <c r="Q354" s="353"/>
      <c r="R354" s="353"/>
      <c r="S354" s="353"/>
      <c r="T354" s="353"/>
      <c r="U354" s="353"/>
      <c r="V354" s="353"/>
      <c r="W354" s="353"/>
      <c r="X354" s="353"/>
      <c r="Y354" s="353"/>
      <c r="Z354" s="353"/>
      <c r="AA354" s="353"/>
    </row>
    <row r="355" spans="1:27" ht="10.5" customHeight="1" x14ac:dyDescent="0.2">
      <c r="A355" s="353"/>
      <c r="B355" s="353"/>
      <c r="C355" s="353"/>
      <c r="D355" s="353"/>
      <c r="E355" s="353"/>
      <c r="F355" s="353"/>
      <c r="G355" s="353"/>
      <c r="H355" s="353"/>
      <c r="I355" s="353"/>
      <c r="J355" s="353"/>
      <c r="K355" s="353"/>
      <c r="L355" s="353"/>
      <c r="M355" s="353"/>
      <c r="N355" s="353"/>
      <c r="O355" s="353"/>
      <c r="P355" s="353"/>
      <c r="Q355" s="353"/>
      <c r="R355" s="353"/>
      <c r="S355" s="353"/>
      <c r="T355" s="353"/>
      <c r="U355" s="353"/>
      <c r="V355" s="353"/>
      <c r="W355" s="353"/>
      <c r="X355" s="353"/>
      <c r="Y355" s="353"/>
      <c r="Z355" s="353"/>
      <c r="AA355" s="353"/>
    </row>
    <row r="356" spans="1:27" ht="10.5" customHeight="1" x14ac:dyDescent="0.2">
      <c r="A356" s="353"/>
      <c r="B356" s="353"/>
      <c r="C356" s="353"/>
      <c r="D356" s="353"/>
      <c r="E356" s="353"/>
      <c r="F356" s="353"/>
      <c r="G356" s="353"/>
      <c r="H356" s="353"/>
      <c r="I356" s="353"/>
      <c r="J356" s="353"/>
      <c r="K356" s="353"/>
      <c r="L356" s="353"/>
      <c r="M356" s="353"/>
      <c r="N356" s="353"/>
      <c r="O356" s="353"/>
      <c r="P356" s="353"/>
      <c r="Q356" s="353"/>
      <c r="R356" s="353"/>
      <c r="S356" s="353"/>
      <c r="T356" s="353"/>
      <c r="U356" s="353"/>
      <c r="V356" s="353"/>
      <c r="W356" s="353"/>
      <c r="X356" s="353"/>
      <c r="Y356" s="353"/>
      <c r="Z356" s="353"/>
      <c r="AA356" s="353"/>
    </row>
    <row r="357" spans="1:27" ht="10.5" customHeight="1" x14ac:dyDescent="0.2">
      <c r="A357" s="353"/>
      <c r="B357" s="353"/>
      <c r="C357" s="353"/>
      <c r="D357" s="353"/>
      <c r="E357" s="353"/>
      <c r="F357" s="353"/>
      <c r="G357" s="353"/>
      <c r="H357" s="353"/>
      <c r="I357" s="353"/>
      <c r="J357" s="353"/>
      <c r="K357" s="353"/>
      <c r="L357" s="353"/>
      <c r="M357" s="353"/>
      <c r="N357" s="353"/>
      <c r="O357" s="353"/>
      <c r="P357" s="353"/>
      <c r="Q357" s="353"/>
      <c r="R357" s="353"/>
      <c r="S357" s="353"/>
      <c r="T357" s="353"/>
      <c r="U357" s="353"/>
      <c r="V357" s="353"/>
      <c r="W357" s="353"/>
      <c r="X357" s="353"/>
      <c r="Y357" s="353"/>
      <c r="Z357" s="353"/>
      <c r="AA357" s="353"/>
    </row>
    <row r="358" spans="1:27" ht="10.5" customHeight="1" x14ac:dyDescent="0.2">
      <c r="A358" s="353"/>
      <c r="B358" s="353"/>
      <c r="C358" s="353"/>
      <c r="D358" s="353"/>
      <c r="E358" s="353"/>
      <c r="F358" s="353"/>
      <c r="G358" s="353"/>
      <c r="H358" s="353"/>
      <c r="I358" s="353"/>
      <c r="J358" s="353"/>
      <c r="K358" s="353"/>
      <c r="L358" s="353"/>
      <c r="M358" s="353"/>
      <c r="N358" s="353"/>
      <c r="O358" s="353"/>
      <c r="P358" s="353"/>
      <c r="Q358" s="353"/>
      <c r="R358" s="353"/>
      <c r="S358" s="353"/>
      <c r="T358" s="353"/>
      <c r="U358" s="353"/>
      <c r="V358" s="353"/>
      <c r="W358" s="353"/>
      <c r="X358" s="353"/>
      <c r="Y358" s="353"/>
      <c r="Z358" s="353"/>
      <c r="AA358" s="353"/>
    </row>
    <row r="359" spans="1:27" ht="10.5" customHeight="1" x14ac:dyDescent="0.2">
      <c r="A359" s="353"/>
      <c r="B359" s="353"/>
      <c r="C359" s="353"/>
      <c r="D359" s="353"/>
      <c r="E359" s="353"/>
      <c r="F359" s="353"/>
      <c r="G359" s="353"/>
      <c r="H359" s="353"/>
      <c r="I359" s="353"/>
      <c r="J359" s="353"/>
      <c r="K359" s="353"/>
      <c r="L359" s="353"/>
      <c r="M359" s="353"/>
      <c r="N359" s="353"/>
      <c r="O359" s="353"/>
      <c r="P359" s="353"/>
      <c r="Q359" s="353"/>
      <c r="R359" s="353"/>
      <c r="S359" s="353"/>
      <c r="T359" s="353"/>
      <c r="U359" s="353"/>
      <c r="V359" s="353"/>
      <c r="W359" s="353"/>
      <c r="X359" s="353"/>
      <c r="Y359" s="353"/>
      <c r="Z359" s="353"/>
      <c r="AA359" s="353"/>
    </row>
    <row r="360" spans="1:27" ht="10.5" customHeight="1" x14ac:dyDescent="0.2">
      <c r="A360" s="353"/>
      <c r="B360" s="353"/>
      <c r="C360" s="353"/>
      <c r="D360" s="353"/>
      <c r="E360" s="353"/>
      <c r="F360" s="353"/>
      <c r="G360" s="353"/>
      <c r="H360" s="353"/>
      <c r="I360" s="353"/>
      <c r="J360" s="353"/>
      <c r="K360" s="353"/>
      <c r="L360" s="353"/>
      <c r="M360" s="353"/>
      <c r="N360" s="353"/>
      <c r="O360" s="353"/>
      <c r="P360" s="353"/>
      <c r="Q360" s="353"/>
      <c r="R360" s="353"/>
      <c r="S360" s="353"/>
      <c r="T360" s="353"/>
      <c r="U360" s="353"/>
      <c r="V360" s="353"/>
      <c r="W360" s="353"/>
      <c r="X360" s="353"/>
      <c r="Y360" s="353"/>
      <c r="Z360" s="353"/>
      <c r="AA360" s="353"/>
    </row>
    <row r="361" spans="1:27" ht="10.5" customHeight="1" x14ac:dyDescent="0.2">
      <c r="A361" s="353"/>
      <c r="B361" s="353"/>
      <c r="C361" s="353"/>
      <c r="D361" s="353"/>
      <c r="E361" s="353"/>
      <c r="F361" s="353"/>
      <c r="G361" s="353"/>
      <c r="H361" s="353"/>
      <c r="I361" s="353"/>
      <c r="J361" s="353"/>
      <c r="K361" s="353"/>
      <c r="L361" s="353"/>
      <c r="M361" s="353"/>
      <c r="N361" s="353"/>
      <c r="O361" s="353"/>
      <c r="P361" s="353"/>
      <c r="Q361" s="353"/>
      <c r="R361" s="353"/>
      <c r="S361" s="353"/>
      <c r="T361" s="353"/>
      <c r="U361" s="353"/>
      <c r="V361" s="353"/>
      <c r="W361" s="353"/>
      <c r="X361" s="353"/>
      <c r="Y361" s="353"/>
      <c r="Z361" s="353"/>
      <c r="AA361" s="353"/>
    </row>
    <row r="362" spans="1:27" ht="10.5" customHeight="1" x14ac:dyDescent="0.2">
      <c r="A362" s="353"/>
      <c r="B362" s="353"/>
      <c r="C362" s="353"/>
      <c r="D362" s="353"/>
      <c r="E362" s="353"/>
      <c r="F362" s="353"/>
      <c r="G362" s="353"/>
      <c r="H362" s="353"/>
      <c r="I362" s="353"/>
      <c r="J362" s="353"/>
      <c r="K362" s="353"/>
      <c r="L362" s="353"/>
      <c r="M362" s="353"/>
      <c r="N362" s="353"/>
      <c r="O362" s="353"/>
      <c r="P362" s="353"/>
      <c r="Q362" s="353"/>
      <c r="R362" s="353"/>
      <c r="S362" s="353"/>
      <c r="T362" s="353"/>
      <c r="U362" s="353"/>
      <c r="V362" s="353"/>
      <c r="W362" s="353"/>
      <c r="X362" s="353"/>
      <c r="Y362" s="353"/>
      <c r="Z362" s="353"/>
      <c r="AA362" s="353"/>
    </row>
    <row r="363" spans="1:27" ht="10.5" customHeight="1" x14ac:dyDescent="0.2">
      <c r="A363" s="353"/>
      <c r="B363" s="353"/>
      <c r="C363" s="353"/>
      <c r="D363" s="353"/>
      <c r="E363" s="353"/>
      <c r="F363" s="353"/>
      <c r="G363" s="353"/>
      <c r="H363" s="353"/>
      <c r="I363" s="353"/>
      <c r="J363" s="353"/>
      <c r="K363" s="353"/>
      <c r="L363" s="353"/>
      <c r="M363" s="353"/>
      <c r="N363" s="353"/>
      <c r="O363" s="353"/>
      <c r="P363" s="353"/>
      <c r="Q363" s="353"/>
      <c r="R363" s="353"/>
      <c r="S363" s="353"/>
      <c r="T363" s="353"/>
      <c r="U363" s="353"/>
      <c r="V363" s="353"/>
      <c r="W363" s="353"/>
      <c r="X363" s="353"/>
      <c r="Y363" s="353"/>
      <c r="Z363" s="353"/>
      <c r="AA363" s="353"/>
    </row>
    <row r="364" spans="1:27" ht="10.5" customHeight="1" x14ac:dyDescent="0.2">
      <c r="A364" s="353"/>
      <c r="B364" s="353"/>
      <c r="C364" s="353"/>
      <c r="D364" s="353"/>
      <c r="E364" s="353"/>
      <c r="F364" s="353"/>
      <c r="G364" s="353"/>
      <c r="H364" s="353"/>
      <c r="I364" s="353"/>
      <c r="J364" s="353"/>
      <c r="K364" s="353"/>
      <c r="L364" s="353"/>
      <c r="M364" s="353"/>
      <c r="N364" s="353"/>
      <c r="O364" s="353"/>
      <c r="P364" s="353"/>
      <c r="Q364" s="353"/>
      <c r="R364" s="353"/>
      <c r="S364" s="353"/>
      <c r="T364" s="353"/>
      <c r="U364" s="353"/>
      <c r="V364" s="353"/>
      <c r="W364" s="353"/>
      <c r="X364" s="353"/>
      <c r="Y364" s="353"/>
      <c r="Z364" s="353"/>
      <c r="AA364" s="353"/>
    </row>
    <row r="365" spans="1:27" ht="10.5" customHeight="1" x14ac:dyDescent="0.2">
      <c r="A365" s="353"/>
      <c r="B365" s="353"/>
      <c r="C365" s="353"/>
      <c r="D365" s="353"/>
      <c r="E365" s="353"/>
      <c r="F365" s="353"/>
      <c r="G365" s="353"/>
      <c r="H365" s="353"/>
      <c r="I365" s="353"/>
      <c r="J365" s="353"/>
      <c r="K365" s="353"/>
      <c r="L365" s="353"/>
      <c r="M365" s="353"/>
      <c r="N365" s="353"/>
      <c r="O365" s="353"/>
      <c r="P365" s="353"/>
      <c r="Q365" s="353"/>
      <c r="R365" s="353"/>
      <c r="S365" s="353"/>
      <c r="T365" s="353"/>
      <c r="U365" s="353"/>
      <c r="V365" s="353"/>
      <c r="W365" s="353"/>
      <c r="X365" s="353"/>
      <c r="Y365" s="353"/>
      <c r="Z365" s="353"/>
      <c r="AA365" s="353"/>
    </row>
    <row r="366" spans="1:27" ht="10.5" customHeight="1" x14ac:dyDescent="0.2">
      <c r="A366" s="353"/>
      <c r="B366" s="353"/>
      <c r="C366" s="353"/>
      <c r="D366" s="353"/>
      <c r="E366" s="353"/>
      <c r="F366" s="353"/>
      <c r="G366" s="353"/>
      <c r="H366" s="353"/>
      <c r="I366" s="353"/>
      <c r="J366" s="353"/>
      <c r="K366" s="353"/>
      <c r="L366" s="353"/>
      <c r="M366" s="353"/>
      <c r="N366" s="353"/>
      <c r="O366" s="353"/>
      <c r="P366" s="353"/>
      <c r="Q366" s="353"/>
      <c r="R366" s="353"/>
      <c r="S366" s="353"/>
      <c r="T366" s="353"/>
      <c r="U366" s="353"/>
      <c r="V366" s="353"/>
      <c r="W366" s="353"/>
      <c r="X366" s="353"/>
      <c r="Y366" s="353"/>
      <c r="Z366" s="353"/>
      <c r="AA366" s="353"/>
    </row>
    <row r="367" spans="1:27" ht="10.5" customHeight="1" x14ac:dyDescent="0.2">
      <c r="A367" s="353"/>
      <c r="B367" s="353"/>
      <c r="C367" s="353"/>
      <c r="D367" s="353"/>
      <c r="E367" s="353"/>
      <c r="F367" s="353"/>
      <c r="G367" s="353"/>
      <c r="H367" s="353"/>
      <c r="I367" s="353"/>
      <c r="J367" s="353"/>
      <c r="K367" s="353"/>
      <c r="L367" s="353"/>
      <c r="M367" s="353"/>
      <c r="N367" s="353"/>
      <c r="O367" s="353"/>
      <c r="P367" s="353"/>
      <c r="Q367" s="353"/>
      <c r="R367" s="353"/>
      <c r="S367" s="353"/>
      <c r="T367" s="353"/>
      <c r="U367" s="353"/>
      <c r="V367" s="353"/>
      <c r="W367" s="353"/>
      <c r="X367" s="353"/>
      <c r="Y367" s="353"/>
      <c r="Z367" s="353"/>
      <c r="AA367" s="353"/>
    </row>
    <row r="368" spans="1:27" ht="10.5" customHeight="1" x14ac:dyDescent="0.2">
      <c r="A368" s="353"/>
      <c r="B368" s="353"/>
      <c r="C368" s="353"/>
      <c r="D368" s="353"/>
      <c r="E368" s="353"/>
      <c r="F368" s="353"/>
      <c r="G368" s="353"/>
      <c r="H368" s="353"/>
      <c r="I368" s="353"/>
      <c r="J368" s="353"/>
      <c r="K368" s="353"/>
      <c r="L368" s="353"/>
      <c r="M368" s="353"/>
      <c r="N368" s="353"/>
      <c r="O368" s="353"/>
      <c r="P368" s="353"/>
      <c r="Q368" s="353"/>
      <c r="R368" s="353"/>
      <c r="S368" s="353"/>
      <c r="T368" s="353"/>
      <c r="U368" s="353"/>
      <c r="V368" s="353"/>
      <c r="W368" s="353"/>
      <c r="X368" s="353"/>
      <c r="Y368" s="353"/>
      <c r="Z368" s="353"/>
      <c r="AA368" s="353"/>
    </row>
    <row r="369" spans="1:27" ht="10.5" customHeight="1" x14ac:dyDescent="0.2">
      <c r="A369" s="353"/>
      <c r="B369" s="353"/>
      <c r="C369" s="353"/>
      <c r="D369" s="353"/>
      <c r="E369" s="353"/>
      <c r="F369" s="353"/>
      <c r="G369" s="353"/>
      <c r="H369" s="353"/>
      <c r="I369" s="353"/>
      <c r="J369" s="353"/>
      <c r="K369" s="353"/>
      <c r="L369" s="353"/>
      <c r="M369" s="353"/>
      <c r="N369" s="353"/>
      <c r="O369" s="353"/>
      <c r="P369" s="353"/>
      <c r="Q369" s="353"/>
      <c r="R369" s="353"/>
      <c r="S369" s="353"/>
      <c r="T369" s="353"/>
      <c r="U369" s="353"/>
      <c r="V369" s="353"/>
      <c r="W369" s="353"/>
      <c r="X369" s="353"/>
      <c r="Y369" s="353"/>
      <c r="Z369" s="353"/>
      <c r="AA369" s="353"/>
    </row>
    <row r="370" spans="1:27" ht="10.5" customHeight="1" x14ac:dyDescent="0.2">
      <c r="A370" s="353"/>
      <c r="B370" s="353"/>
      <c r="C370" s="353"/>
      <c r="D370" s="353"/>
      <c r="E370" s="353"/>
      <c r="F370" s="353"/>
      <c r="G370" s="353"/>
      <c r="H370" s="353"/>
      <c r="I370" s="353"/>
      <c r="J370" s="353"/>
      <c r="K370" s="353"/>
      <c r="L370" s="353"/>
      <c r="M370" s="353"/>
      <c r="N370" s="353"/>
      <c r="O370" s="353"/>
      <c r="P370" s="353"/>
      <c r="Q370" s="353"/>
      <c r="R370" s="353"/>
      <c r="S370" s="353"/>
      <c r="T370" s="353"/>
      <c r="U370" s="353"/>
      <c r="V370" s="353"/>
      <c r="W370" s="353"/>
      <c r="X370" s="353"/>
      <c r="Y370" s="353"/>
      <c r="Z370" s="353"/>
      <c r="AA370" s="353"/>
    </row>
    <row r="371" spans="1:27" ht="10.5" customHeight="1" x14ac:dyDescent="0.2">
      <c r="A371" s="353"/>
      <c r="B371" s="353"/>
      <c r="C371" s="353"/>
      <c r="D371" s="353"/>
      <c r="E371" s="353"/>
      <c r="F371" s="353"/>
      <c r="G371" s="353"/>
      <c r="H371" s="353"/>
      <c r="I371" s="353"/>
      <c r="J371" s="353"/>
      <c r="K371" s="353"/>
      <c r="L371" s="353"/>
      <c r="M371" s="353"/>
      <c r="N371" s="353"/>
      <c r="O371" s="353"/>
      <c r="P371" s="353"/>
      <c r="Q371" s="353"/>
      <c r="R371" s="353"/>
      <c r="S371" s="353"/>
      <c r="T371" s="353"/>
      <c r="U371" s="353"/>
      <c r="V371" s="353"/>
      <c r="W371" s="353"/>
      <c r="X371" s="353"/>
      <c r="Y371" s="353"/>
      <c r="Z371" s="353"/>
      <c r="AA371" s="353"/>
    </row>
    <row r="372" spans="1:27" ht="10.5" customHeight="1" x14ac:dyDescent="0.2">
      <c r="A372" s="353"/>
      <c r="B372" s="353"/>
      <c r="C372" s="353"/>
      <c r="D372" s="353"/>
      <c r="E372" s="353"/>
      <c r="F372" s="353"/>
      <c r="G372" s="353"/>
      <c r="H372" s="353"/>
      <c r="I372" s="353"/>
      <c r="J372" s="353"/>
      <c r="K372" s="353"/>
      <c r="L372" s="353"/>
      <c r="M372" s="353"/>
      <c r="N372" s="353"/>
      <c r="O372" s="353"/>
      <c r="P372" s="353"/>
      <c r="Q372" s="353"/>
      <c r="R372" s="353"/>
      <c r="S372" s="353"/>
      <c r="T372" s="353"/>
      <c r="U372" s="353"/>
      <c r="V372" s="353"/>
      <c r="W372" s="353"/>
      <c r="X372" s="353"/>
      <c r="Y372" s="353"/>
      <c r="Z372" s="353"/>
      <c r="AA372" s="353"/>
    </row>
    <row r="373" spans="1:27" ht="10.5" customHeight="1" x14ac:dyDescent="0.2">
      <c r="A373" s="353"/>
      <c r="B373" s="353"/>
      <c r="C373" s="353"/>
      <c r="D373" s="353"/>
      <c r="E373" s="353"/>
      <c r="F373" s="353"/>
      <c r="G373" s="353"/>
      <c r="H373" s="353"/>
      <c r="I373" s="353"/>
      <c r="J373" s="353"/>
      <c r="K373" s="353"/>
      <c r="L373" s="353"/>
      <c r="M373" s="353"/>
      <c r="N373" s="353"/>
      <c r="O373" s="353"/>
      <c r="P373" s="353"/>
      <c r="Q373" s="353"/>
      <c r="R373" s="353"/>
      <c r="S373" s="353"/>
      <c r="T373" s="353"/>
      <c r="U373" s="353"/>
      <c r="V373" s="353"/>
      <c r="W373" s="353"/>
      <c r="X373" s="353"/>
      <c r="Y373" s="353"/>
      <c r="Z373" s="353"/>
      <c r="AA373" s="353"/>
    </row>
    <row r="374" spans="1:27" ht="10.5" customHeight="1" x14ac:dyDescent="0.2">
      <c r="A374" s="353"/>
      <c r="B374" s="353"/>
      <c r="C374" s="353"/>
      <c r="D374" s="353"/>
      <c r="E374" s="353"/>
      <c r="F374" s="353"/>
      <c r="G374" s="353"/>
      <c r="H374" s="353"/>
      <c r="I374" s="353"/>
      <c r="J374" s="353"/>
      <c r="K374" s="353"/>
      <c r="L374" s="353"/>
      <c r="M374" s="353"/>
      <c r="N374" s="353"/>
      <c r="O374" s="353"/>
      <c r="P374" s="353"/>
      <c r="Q374" s="353"/>
      <c r="R374" s="353"/>
      <c r="S374" s="353"/>
      <c r="T374" s="353"/>
      <c r="U374" s="353"/>
      <c r="V374" s="353"/>
      <c r="W374" s="353"/>
      <c r="X374" s="353"/>
      <c r="Y374" s="353"/>
      <c r="Z374" s="353"/>
      <c r="AA374" s="353"/>
    </row>
    <row r="375" spans="1:27" ht="10.5" customHeight="1" x14ac:dyDescent="0.2">
      <c r="A375" s="353"/>
      <c r="B375" s="353"/>
      <c r="C375" s="353"/>
      <c r="D375" s="353"/>
      <c r="E375" s="353"/>
      <c r="F375" s="353"/>
      <c r="G375" s="353"/>
      <c r="H375" s="353"/>
      <c r="I375" s="353"/>
      <c r="J375" s="353"/>
      <c r="K375" s="353"/>
      <c r="L375" s="353"/>
      <c r="M375" s="353"/>
      <c r="N375" s="353"/>
      <c r="O375" s="353"/>
      <c r="P375" s="353"/>
      <c r="Q375" s="353"/>
      <c r="R375" s="353"/>
      <c r="S375" s="353"/>
      <c r="T375" s="353"/>
      <c r="U375" s="353"/>
      <c r="V375" s="353"/>
      <c r="W375" s="353"/>
      <c r="X375" s="353"/>
      <c r="Y375" s="353"/>
      <c r="Z375" s="353"/>
      <c r="AA375" s="353"/>
    </row>
    <row r="376" spans="1:27" ht="10.5" customHeight="1" x14ac:dyDescent="0.2">
      <c r="A376" s="353"/>
      <c r="B376" s="353"/>
      <c r="C376" s="353"/>
      <c r="D376" s="353"/>
      <c r="E376" s="353"/>
      <c r="F376" s="353"/>
      <c r="G376" s="353"/>
      <c r="H376" s="353"/>
      <c r="I376" s="353"/>
      <c r="J376" s="353"/>
      <c r="K376" s="353"/>
      <c r="L376" s="353"/>
      <c r="M376" s="353"/>
      <c r="N376" s="353"/>
      <c r="O376" s="353"/>
      <c r="P376" s="353"/>
      <c r="Q376" s="353"/>
      <c r="R376" s="353"/>
      <c r="S376" s="353"/>
      <c r="T376" s="353"/>
      <c r="U376" s="353"/>
      <c r="V376" s="353"/>
      <c r="W376" s="353"/>
      <c r="X376" s="353"/>
      <c r="Y376" s="353"/>
      <c r="Z376" s="353"/>
      <c r="AA376" s="353"/>
    </row>
    <row r="377" spans="1:27" ht="10.5" customHeight="1" x14ac:dyDescent="0.2">
      <c r="A377" s="353"/>
      <c r="B377" s="353"/>
      <c r="C377" s="353"/>
      <c r="D377" s="353"/>
      <c r="E377" s="353"/>
      <c r="F377" s="353"/>
      <c r="G377" s="353"/>
      <c r="H377" s="353"/>
      <c r="I377" s="353"/>
      <c r="J377" s="353"/>
      <c r="K377" s="353"/>
      <c r="L377" s="353"/>
      <c r="M377" s="353"/>
      <c r="N377" s="353"/>
      <c r="O377" s="353"/>
      <c r="P377" s="353"/>
      <c r="Q377" s="353"/>
      <c r="R377" s="353"/>
      <c r="S377" s="353"/>
      <c r="T377" s="353"/>
      <c r="U377" s="353"/>
      <c r="V377" s="353"/>
      <c r="W377" s="353"/>
      <c r="X377" s="353"/>
      <c r="Y377" s="353"/>
      <c r="Z377" s="353"/>
      <c r="AA377" s="353"/>
    </row>
    <row r="378" spans="1:27" ht="10.5" customHeight="1" x14ac:dyDescent="0.2">
      <c r="A378" s="353"/>
      <c r="B378" s="353"/>
      <c r="C378" s="353"/>
      <c r="D378" s="353"/>
      <c r="E378" s="353"/>
      <c r="F378" s="353"/>
      <c r="G378" s="353"/>
      <c r="H378" s="353"/>
      <c r="I378" s="353"/>
      <c r="J378" s="353"/>
      <c r="K378" s="353"/>
      <c r="L378" s="353"/>
      <c r="M378" s="353"/>
      <c r="N378" s="353"/>
      <c r="O378" s="353"/>
      <c r="P378" s="353"/>
      <c r="Q378" s="353"/>
      <c r="R378" s="353"/>
      <c r="S378" s="353"/>
      <c r="T378" s="353"/>
      <c r="U378" s="353"/>
      <c r="V378" s="353"/>
      <c r="W378" s="353"/>
      <c r="X378" s="353"/>
      <c r="Y378" s="353"/>
      <c r="Z378" s="353"/>
      <c r="AA378" s="353"/>
    </row>
    <row r="379" spans="1:27" ht="10.5" customHeight="1" x14ac:dyDescent="0.2">
      <c r="A379" s="353"/>
      <c r="B379" s="353"/>
      <c r="C379" s="353"/>
      <c r="D379" s="353"/>
      <c r="E379" s="353"/>
      <c r="F379" s="353"/>
      <c r="G379" s="353"/>
      <c r="H379" s="353"/>
      <c r="I379" s="353"/>
      <c r="J379" s="353"/>
      <c r="K379" s="353"/>
      <c r="L379" s="353"/>
      <c r="M379" s="353"/>
      <c r="N379" s="353"/>
      <c r="O379" s="353"/>
      <c r="P379" s="353"/>
      <c r="Q379" s="353"/>
      <c r="R379" s="353"/>
      <c r="S379" s="353"/>
      <c r="T379" s="353"/>
      <c r="U379" s="353"/>
      <c r="V379" s="353"/>
      <c r="W379" s="353"/>
      <c r="X379" s="353"/>
      <c r="Y379" s="353"/>
      <c r="Z379" s="353"/>
      <c r="AA379" s="353"/>
    </row>
    <row r="380" spans="1:27" ht="10.5" customHeight="1" x14ac:dyDescent="0.2">
      <c r="A380" s="353"/>
      <c r="B380" s="353"/>
      <c r="C380" s="353"/>
      <c r="D380" s="353"/>
      <c r="E380" s="353"/>
      <c r="F380" s="353"/>
      <c r="G380" s="353"/>
      <c r="H380" s="353"/>
      <c r="I380" s="353"/>
      <c r="J380" s="353"/>
      <c r="K380" s="353"/>
      <c r="L380" s="353"/>
      <c r="M380" s="353"/>
      <c r="N380" s="353"/>
      <c r="O380" s="353"/>
      <c r="P380" s="353"/>
      <c r="Q380" s="353"/>
      <c r="R380" s="353"/>
      <c r="S380" s="353"/>
      <c r="T380" s="353"/>
      <c r="U380" s="353"/>
      <c r="V380" s="353"/>
      <c r="W380" s="353"/>
      <c r="X380" s="353"/>
      <c r="Y380" s="353"/>
      <c r="Z380" s="353"/>
      <c r="AA380" s="353"/>
    </row>
    <row r="381" spans="1:27" ht="10.5" customHeight="1" x14ac:dyDescent="0.2">
      <c r="A381" s="353"/>
      <c r="B381" s="353"/>
      <c r="C381" s="353"/>
      <c r="D381" s="353"/>
      <c r="E381" s="353"/>
      <c r="F381" s="353"/>
      <c r="G381" s="353"/>
      <c r="H381" s="353"/>
      <c r="I381" s="353"/>
      <c r="J381" s="353"/>
      <c r="K381" s="353"/>
      <c r="L381" s="353"/>
      <c r="M381" s="353"/>
      <c r="N381" s="353"/>
      <c r="O381" s="353"/>
      <c r="P381" s="353"/>
      <c r="Q381" s="353"/>
      <c r="R381" s="353"/>
      <c r="S381" s="353"/>
      <c r="T381" s="353"/>
      <c r="U381" s="353"/>
      <c r="V381" s="353"/>
      <c r="W381" s="353"/>
      <c r="X381" s="353"/>
      <c r="Y381" s="353"/>
      <c r="Z381" s="353"/>
      <c r="AA381" s="353"/>
    </row>
    <row r="382" spans="1:27" ht="10.5" customHeight="1" x14ac:dyDescent="0.2">
      <c r="A382" s="353"/>
      <c r="B382" s="353"/>
      <c r="C382" s="353"/>
      <c r="D382" s="353"/>
      <c r="E382" s="353"/>
      <c r="F382" s="353"/>
      <c r="G382" s="353"/>
      <c r="H382" s="353"/>
      <c r="I382" s="353"/>
      <c r="J382" s="353"/>
      <c r="K382" s="353"/>
      <c r="L382" s="353"/>
      <c r="M382" s="353"/>
      <c r="N382" s="353"/>
      <c r="O382" s="353"/>
      <c r="P382" s="353"/>
      <c r="Q382" s="353"/>
      <c r="R382" s="353"/>
      <c r="S382" s="353"/>
      <c r="T382" s="353"/>
      <c r="U382" s="353"/>
      <c r="V382" s="353"/>
      <c r="W382" s="353"/>
      <c r="X382" s="353"/>
      <c r="Y382" s="353"/>
      <c r="Z382" s="353"/>
      <c r="AA382" s="353"/>
    </row>
    <row r="383" spans="1:27" ht="10.5" customHeight="1" x14ac:dyDescent="0.2">
      <c r="A383" s="353"/>
      <c r="B383" s="353"/>
      <c r="C383" s="353"/>
      <c r="D383" s="353"/>
      <c r="E383" s="353"/>
      <c r="F383" s="353"/>
      <c r="G383" s="353"/>
      <c r="H383" s="353"/>
      <c r="I383" s="353"/>
      <c r="J383" s="353"/>
      <c r="K383" s="353"/>
      <c r="L383" s="353"/>
      <c r="M383" s="353"/>
      <c r="N383" s="353"/>
      <c r="O383" s="353"/>
      <c r="P383" s="353"/>
      <c r="Q383" s="353"/>
      <c r="R383" s="353"/>
      <c r="S383" s="353"/>
      <c r="T383" s="353"/>
      <c r="U383" s="353"/>
      <c r="V383" s="353"/>
      <c r="W383" s="353"/>
      <c r="X383" s="353"/>
      <c r="Y383" s="353"/>
      <c r="Z383" s="353"/>
      <c r="AA383" s="353"/>
    </row>
    <row r="384" spans="1:27" ht="10.5" customHeight="1" x14ac:dyDescent="0.2">
      <c r="A384" s="353"/>
      <c r="B384" s="353"/>
      <c r="C384" s="353"/>
      <c r="D384" s="353"/>
      <c r="E384" s="353"/>
      <c r="F384" s="353"/>
      <c r="G384" s="353"/>
      <c r="H384" s="353"/>
      <c r="I384" s="353"/>
      <c r="J384" s="353"/>
      <c r="K384" s="353"/>
      <c r="L384" s="353"/>
      <c r="M384" s="353"/>
      <c r="N384" s="353"/>
      <c r="O384" s="353"/>
      <c r="P384" s="353"/>
      <c r="Q384" s="353"/>
      <c r="R384" s="353"/>
      <c r="S384" s="353"/>
      <c r="T384" s="353"/>
      <c r="U384" s="353"/>
      <c r="V384" s="353"/>
      <c r="W384" s="353"/>
      <c r="X384" s="353"/>
      <c r="Y384" s="353"/>
      <c r="Z384" s="353"/>
      <c r="AA384" s="353"/>
    </row>
    <row r="385" spans="1:27" ht="10.5" customHeight="1" x14ac:dyDescent="0.2">
      <c r="A385" s="353"/>
      <c r="B385" s="353"/>
      <c r="C385" s="353"/>
      <c r="D385" s="353"/>
      <c r="E385" s="353"/>
      <c r="F385" s="353"/>
      <c r="G385" s="353"/>
      <c r="H385" s="353"/>
      <c r="I385" s="353"/>
      <c r="J385" s="353"/>
      <c r="K385" s="353"/>
      <c r="L385" s="353"/>
      <c r="M385" s="353"/>
      <c r="N385" s="353"/>
      <c r="O385" s="353"/>
      <c r="P385" s="353"/>
      <c r="Q385" s="353"/>
      <c r="R385" s="353"/>
      <c r="S385" s="353"/>
      <c r="T385" s="353"/>
      <c r="U385" s="353"/>
      <c r="V385" s="353"/>
      <c r="W385" s="353"/>
      <c r="X385" s="353"/>
      <c r="Y385" s="353"/>
      <c r="Z385" s="353"/>
      <c r="AA385" s="353"/>
    </row>
    <row r="386" spans="1:27" ht="10.5" customHeight="1" x14ac:dyDescent="0.2">
      <c r="A386" s="353"/>
      <c r="B386" s="353"/>
      <c r="C386" s="353"/>
      <c r="D386" s="353"/>
      <c r="E386" s="353"/>
      <c r="F386" s="353"/>
      <c r="G386" s="353"/>
      <c r="H386" s="353"/>
      <c r="I386" s="353"/>
      <c r="J386" s="353"/>
      <c r="K386" s="353"/>
      <c r="L386" s="353"/>
      <c r="M386" s="353"/>
      <c r="N386" s="353"/>
      <c r="O386" s="353"/>
      <c r="P386" s="353"/>
      <c r="Q386" s="353"/>
      <c r="R386" s="353"/>
      <c r="S386" s="353"/>
      <c r="T386" s="353"/>
      <c r="U386" s="353"/>
      <c r="V386" s="353"/>
      <c r="W386" s="353"/>
      <c r="X386" s="353"/>
      <c r="Y386" s="353"/>
      <c r="Z386" s="353"/>
      <c r="AA386" s="353"/>
    </row>
    <row r="387" spans="1:27" ht="10.5" customHeight="1" x14ac:dyDescent="0.2">
      <c r="A387" s="353"/>
      <c r="B387" s="353"/>
      <c r="C387" s="353"/>
      <c r="D387" s="353"/>
      <c r="E387" s="353"/>
      <c r="F387" s="353"/>
      <c r="G387" s="353"/>
      <c r="H387" s="353"/>
      <c r="I387" s="353"/>
      <c r="J387" s="353"/>
      <c r="K387" s="353"/>
      <c r="L387" s="353"/>
      <c r="M387" s="353"/>
      <c r="N387" s="353"/>
      <c r="O387" s="353"/>
      <c r="P387" s="353"/>
      <c r="Q387" s="353"/>
      <c r="R387" s="353"/>
      <c r="S387" s="353"/>
      <c r="T387" s="353"/>
      <c r="U387" s="353"/>
      <c r="V387" s="353"/>
      <c r="W387" s="353"/>
      <c r="X387" s="353"/>
      <c r="Y387" s="353"/>
      <c r="Z387" s="353"/>
      <c r="AA387" s="353"/>
    </row>
    <row r="388" spans="1:27" ht="10.5" customHeight="1" x14ac:dyDescent="0.2">
      <c r="A388" s="353"/>
      <c r="B388" s="353"/>
      <c r="C388" s="353"/>
      <c r="D388" s="353"/>
      <c r="E388" s="353"/>
      <c r="F388" s="353"/>
      <c r="G388" s="353"/>
      <c r="H388" s="353"/>
      <c r="I388" s="353"/>
      <c r="J388" s="353"/>
      <c r="K388" s="353"/>
      <c r="L388" s="353"/>
      <c r="M388" s="353"/>
      <c r="N388" s="353"/>
      <c r="O388" s="353"/>
      <c r="P388" s="353"/>
      <c r="Q388" s="353"/>
      <c r="R388" s="353"/>
      <c r="S388" s="353"/>
      <c r="T388" s="353"/>
      <c r="U388" s="353"/>
      <c r="V388" s="353"/>
      <c r="W388" s="353"/>
      <c r="X388" s="353"/>
      <c r="Y388" s="353"/>
      <c r="Z388" s="353"/>
      <c r="AA388" s="353"/>
    </row>
    <row r="389" spans="1:27" ht="10.5" customHeight="1" x14ac:dyDescent="0.2">
      <c r="A389" s="353"/>
      <c r="B389" s="353"/>
      <c r="C389" s="353"/>
      <c r="D389" s="353"/>
      <c r="E389" s="353"/>
      <c r="F389" s="353"/>
      <c r="G389" s="353"/>
      <c r="H389" s="353"/>
      <c r="I389" s="353"/>
      <c r="J389" s="353"/>
      <c r="K389" s="353"/>
      <c r="L389" s="353"/>
      <c r="M389" s="353"/>
      <c r="N389" s="353"/>
      <c r="O389" s="353"/>
      <c r="P389" s="353"/>
      <c r="Q389" s="353"/>
      <c r="R389" s="353"/>
      <c r="S389" s="353"/>
      <c r="T389" s="353"/>
      <c r="U389" s="353"/>
      <c r="V389" s="353"/>
      <c r="W389" s="353"/>
      <c r="X389" s="353"/>
      <c r="Y389" s="353"/>
      <c r="Z389" s="353"/>
      <c r="AA389" s="353"/>
    </row>
    <row r="390" spans="1:27" ht="10.5" customHeight="1" x14ac:dyDescent="0.2">
      <c r="A390" s="353"/>
      <c r="B390" s="353"/>
      <c r="C390" s="353"/>
      <c r="D390" s="353"/>
      <c r="E390" s="353"/>
      <c r="F390" s="353"/>
      <c r="G390" s="353"/>
      <c r="H390" s="353"/>
      <c r="I390" s="353"/>
      <c r="J390" s="353"/>
      <c r="K390" s="353"/>
      <c r="L390" s="353"/>
      <c r="M390" s="353"/>
      <c r="N390" s="353"/>
      <c r="O390" s="353"/>
      <c r="P390" s="353"/>
      <c r="Q390" s="353"/>
      <c r="R390" s="353"/>
      <c r="S390" s="353"/>
      <c r="T390" s="353"/>
      <c r="U390" s="353"/>
      <c r="V390" s="353"/>
      <c r="W390" s="353"/>
      <c r="X390" s="353"/>
      <c r="Y390" s="353"/>
      <c r="Z390" s="353"/>
      <c r="AA390" s="353"/>
    </row>
    <row r="391" spans="1:27" ht="10.5" customHeight="1" x14ac:dyDescent="0.2">
      <c r="A391" s="353"/>
      <c r="B391" s="353"/>
      <c r="C391" s="353"/>
      <c r="D391" s="353"/>
      <c r="E391" s="353"/>
      <c r="F391" s="353"/>
      <c r="G391" s="353"/>
      <c r="H391" s="353"/>
      <c r="I391" s="353"/>
      <c r="J391" s="353"/>
      <c r="K391" s="353"/>
      <c r="L391" s="353"/>
      <c r="M391" s="353"/>
      <c r="N391" s="353"/>
      <c r="O391" s="353"/>
      <c r="P391" s="353"/>
      <c r="Q391" s="353"/>
      <c r="R391" s="353"/>
      <c r="S391" s="353"/>
      <c r="T391" s="353"/>
      <c r="U391" s="353"/>
      <c r="V391" s="353"/>
      <c r="W391" s="353"/>
      <c r="X391" s="353"/>
      <c r="Y391" s="353"/>
      <c r="Z391" s="353"/>
      <c r="AA391" s="353"/>
    </row>
    <row r="392" spans="1:27" ht="10.5" customHeight="1" x14ac:dyDescent="0.2">
      <c r="A392" s="353"/>
      <c r="B392" s="353"/>
      <c r="C392" s="353"/>
      <c r="D392" s="353"/>
      <c r="E392" s="353"/>
      <c r="F392" s="353"/>
      <c r="G392" s="353"/>
      <c r="H392" s="353"/>
      <c r="I392" s="353"/>
      <c r="J392" s="353"/>
      <c r="K392" s="353"/>
      <c r="L392" s="353"/>
      <c r="M392" s="353"/>
      <c r="N392" s="353"/>
      <c r="O392" s="353"/>
      <c r="P392" s="353"/>
      <c r="Q392" s="353"/>
      <c r="R392" s="353"/>
      <c r="S392" s="353"/>
      <c r="T392" s="353"/>
      <c r="U392" s="353"/>
      <c r="V392" s="353"/>
      <c r="W392" s="353"/>
      <c r="X392" s="353"/>
      <c r="Y392" s="353"/>
      <c r="Z392" s="353"/>
      <c r="AA392" s="353"/>
    </row>
    <row r="393" spans="1:27" ht="10.5" customHeight="1" x14ac:dyDescent="0.2">
      <c r="A393" s="353"/>
      <c r="B393" s="353"/>
      <c r="C393" s="353"/>
      <c r="D393" s="353"/>
      <c r="E393" s="353"/>
      <c r="F393" s="353"/>
      <c r="G393" s="353"/>
      <c r="H393" s="353"/>
      <c r="I393" s="353"/>
      <c r="J393" s="353"/>
      <c r="K393" s="353"/>
      <c r="L393" s="353"/>
      <c r="M393" s="353"/>
      <c r="N393" s="353"/>
      <c r="O393" s="353"/>
      <c r="P393" s="353"/>
      <c r="Q393" s="353"/>
      <c r="R393" s="353"/>
      <c r="S393" s="353"/>
      <c r="T393" s="353"/>
      <c r="U393" s="353"/>
      <c r="V393" s="353"/>
      <c r="W393" s="353"/>
      <c r="X393" s="353"/>
      <c r="Y393" s="353"/>
      <c r="Z393" s="353"/>
      <c r="AA393" s="353"/>
    </row>
    <row r="394" spans="1:27" ht="10.5" customHeight="1" x14ac:dyDescent="0.2">
      <c r="A394" s="353"/>
      <c r="B394" s="353"/>
      <c r="C394" s="353"/>
      <c r="D394" s="353"/>
      <c r="E394" s="353"/>
      <c r="F394" s="353"/>
      <c r="G394" s="353"/>
      <c r="H394" s="353"/>
      <c r="I394" s="353"/>
      <c r="J394" s="353"/>
      <c r="K394" s="353"/>
      <c r="L394" s="353"/>
      <c r="M394" s="353"/>
      <c r="N394" s="353"/>
      <c r="O394" s="353"/>
      <c r="P394" s="353"/>
      <c r="Q394" s="353"/>
      <c r="R394" s="353"/>
      <c r="S394" s="353"/>
      <c r="T394" s="353"/>
      <c r="U394" s="353"/>
      <c r="V394" s="353"/>
      <c r="W394" s="353"/>
      <c r="X394" s="353"/>
      <c r="Y394" s="353"/>
      <c r="Z394" s="353"/>
      <c r="AA394" s="353"/>
    </row>
    <row r="395" spans="1:27" ht="10.5" customHeight="1" x14ac:dyDescent="0.2">
      <c r="A395" s="353"/>
      <c r="B395" s="353"/>
      <c r="C395" s="353"/>
      <c r="D395" s="353"/>
      <c r="E395" s="353"/>
      <c r="F395" s="353"/>
      <c r="G395" s="353"/>
      <c r="H395" s="353"/>
      <c r="I395" s="353"/>
      <c r="J395" s="353"/>
      <c r="K395" s="353"/>
      <c r="L395" s="353"/>
      <c r="M395" s="353"/>
      <c r="N395" s="353"/>
      <c r="O395" s="353"/>
      <c r="P395" s="353"/>
      <c r="Q395" s="353"/>
      <c r="R395" s="353"/>
      <c r="S395" s="353"/>
      <c r="T395" s="353"/>
      <c r="U395" s="353"/>
      <c r="V395" s="353"/>
      <c r="W395" s="353"/>
      <c r="X395" s="353"/>
      <c r="Y395" s="353"/>
      <c r="Z395" s="353"/>
      <c r="AA395" s="353"/>
    </row>
    <row r="396" spans="1:27" ht="10.5" customHeight="1" x14ac:dyDescent="0.2">
      <c r="A396" s="353"/>
      <c r="B396" s="353"/>
      <c r="C396" s="353"/>
      <c r="D396" s="353"/>
      <c r="E396" s="353"/>
      <c r="F396" s="353"/>
      <c r="G396" s="353"/>
      <c r="H396" s="353"/>
      <c r="I396" s="353"/>
      <c r="J396" s="353"/>
      <c r="K396" s="353"/>
      <c r="L396" s="353"/>
      <c r="M396" s="353"/>
      <c r="N396" s="353"/>
      <c r="O396" s="353"/>
      <c r="P396" s="353"/>
      <c r="Q396" s="353"/>
      <c r="R396" s="353"/>
      <c r="S396" s="353"/>
      <c r="T396" s="353"/>
      <c r="U396" s="353"/>
      <c r="V396" s="353"/>
      <c r="W396" s="353"/>
      <c r="X396" s="353"/>
      <c r="Y396" s="353"/>
      <c r="Z396" s="353"/>
      <c r="AA396" s="353"/>
    </row>
    <row r="397" spans="1:27" ht="10.5" customHeight="1" x14ac:dyDescent="0.2">
      <c r="A397" s="353"/>
      <c r="B397" s="353"/>
      <c r="C397" s="353"/>
      <c r="D397" s="353"/>
      <c r="E397" s="353"/>
      <c r="F397" s="353"/>
      <c r="G397" s="353"/>
      <c r="H397" s="353"/>
      <c r="I397" s="353"/>
      <c r="J397" s="353"/>
      <c r="K397" s="353"/>
      <c r="L397" s="353"/>
      <c r="M397" s="353"/>
      <c r="N397" s="353"/>
      <c r="O397" s="353"/>
      <c r="P397" s="353"/>
      <c r="Q397" s="353"/>
      <c r="R397" s="353"/>
      <c r="S397" s="353"/>
      <c r="T397" s="353"/>
      <c r="U397" s="353"/>
      <c r="V397" s="353"/>
      <c r="W397" s="353"/>
      <c r="X397" s="353"/>
      <c r="Y397" s="353"/>
      <c r="Z397" s="353"/>
      <c r="AA397" s="353"/>
    </row>
    <row r="398" spans="1:27" ht="10.5" customHeight="1" x14ac:dyDescent="0.2">
      <c r="A398" s="353"/>
      <c r="B398" s="353"/>
      <c r="C398" s="353"/>
      <c r="D398" s="353"/>
      <c r="E398" s="353"/>
      <c r="F398" s="353"/>
      <c r="G398" s="353"/>
      <c r="H398" s="353"/>
      <c r="I398" s="353"/>
      <c r="J398" s="353"/>
      <c r="K398" s="353"/>
      <c r="L398" s="353"/>
      <c r="M398" s="353"/>
      <c r="N398" s="353"/>
      <c r="O398" s="353"/>
      <c r="P398" s="353"/>
      <c r="Q398" s="353"/>
      <c r="R398" s="353"/>
      <c r="S398" s="353"/>
      <c r="T398" s="353"/>
      <c r="U398" s="353"/>
      <c r="V398" s="353"/>
      <c r="W398" s="353"/>
      <c r="X398" s="353"/>
      <c r="Y398" s="353"/>
      <c r="Z398" s="353"/>
      <c r="AA398" s="353"/>
    </row>
    <row r="399" spans="1:27" ht="10.5" customHeight="1" x14ac:dyDescent="0.2">
      <c r="A399" s="353"/>
      <c r="B399" s="353"/>
      <c r="C399" s="353"/>
      <c r="D399" s="353"/>
      <c r="E399" s="353"/>
      <c r="F399" s="353"/>
      <c r="G399" s="353"/>
      <c r="H399" s="353"/>
      <c r="I399" s="353"/>
      <c r="J399" s="353"/>
      <c r="K399" s="353"/>
      <c r="L399" s="353"/>
      <c r="M399" s="353"/>
      <c r="N399" s="353"/>
      <c r="O399" s="353"/>
      <c r="P399" s="353"/>
      <c r="Q399" s="353"/>
      <c r="R399" s="353"/>
      <c r="S399" s="353"/>
      <c r="T399" s="353"/>
      <c r="U399" s="353"/>
      <c r="V399" s="353"/>
      <c r="W399" s="353"/>
      <c r="X399" s="353"/>
      <c r="Y399" s="353"/>
      <c r="Z399" s="353"/>
      <c r="AA399" s="353"/>
    </row>
    <row r="400" spans="1:27" ht="10.5" customHeight="1" x14ac:dyDescent="0.2">
      <c r="A400" s="353"/>
      <c r="B400" s="353"/>
      <c r="C400" s="353"/>
      <c r="D400" s="353"/>
      <c r="E400" s="353"/>
      <c r="F400" s="353"/>
      <c r="G400" s="353"/>
      <c r="H400" s="353"/>
      <c r="I400" s="353"/>
      <c r="J400" s="353"/>
      <c r="K400" s="353"/>
      <c r="L400" s="353"/>
      <c r="M400" s="353"/>
      <c r="N400" s="353"/>
      <c r="O400" s="353"/>
      <c r="P400" s="353"/>
      <c r="Q400" s="353"/>
      <c r="R400" s="353"/>
      <c r="S400" s="353"/>
      <c r="T400" s="353"/>
      <c r="U400" s="353"/>
      <c r="V400" s="353"/>
      <c r="W400" s="353"/>
      <c r="X400" s="353"/>
      <c r="Y400" s="353"/>
      <c r="Z400" s="353"/>
      <c r="AA400" s="353"/>
    </row>
    <row r="401" spans="1:27" ht="10.5" customHeight="1" x14ac:dyDescent="0.2">
      <c r="A401" s="353"/>
      <c r="B401" s="353"/>
      <c r="C401" s="353"/>
      <c r="D401" s="353"/>
      <c r="E401" s="353"/>
      <c r="F401" s="353"/>
      <c r="G401" s="353"/>
      <c r="H401" s="353"/>
      <c r="I401" s="353"/>
      <c r="J401" s="353"/>
      <c r="K401" s="353"/>
      <c r="L401" s="353"/>
      <c r="M401" s="353"/>
      <c r="N401" s="353"/>
      <c r="O401" s="353"/>
      <c r="P401" s="353"/>
      <c r="Q401" s="353"/>
      <c r="R401" s="353"/>
      <c r="S401" s="353"/>
      <c r="T401" s="353"/>
      <c r="U401" s="353"/>
      <c r="V401" s="353"/>
      <c r="W401" s="353"/>
      <c r="X401" s="353"/>
      <c r="Y401" s="353"/>
      <c r="Z401" s="353"/>
      <c r="AA401" s="353"/>
    </row>
    <row r="402" spans="1:27" ht="10.5" customHeight="1" x14ac:dyDescent="0.2">
      <c r="A402" s="353"/>
      <c r="B402" s="353"/>
      <c r="C402" s="353"/>
      <c r="D402" s="353"/>
      <c r="E402" s="353"/>
      <c r="F402" s="353"/>
      <c r="G402" s="353"/>
      <c r="H402" s="353"/>
      <c r="I402" s="353"/>
      <c r="J402" s="353"/>
      <c r="K402" s="353"/>
      <c r="L402" s="353"/>
      <c r="M402" s="353"/>
      <c r="N402" s="353"/>
      <c r="O402" s="353"/>
      <c r="P402" s="353"/>
      <c r="Q402" s="353"/>
      <c r="R402" s="353"/>
      <c r="S402" s="353"/>
      <c r="T402" s="353"/>
      <c r="U402" s="353"/>
      <c r="V402" s="353"/>
      <c r="W402" s="353"/>
      <c r="X402" s="353"/>
      <c r="Y402" s="353"/>
      <c r="Z402" s="353"/>
      <c r="AA402" s="353"/>
    </row>
    <row r="403" spans="1:27" ht="10.5" customHeight="1" x14ac:dyDescent="0.2">
      <c r="A403" s="353"/>
      <c r="B403" s="353"/>
      <c r="C403" s="353"/>
      <c r="D403" s="353"/>
      <c r="E403" s="353"/>
      <c r="F403" s="353"/>
      <c r="G403" s="353"/>
      <c r="H403" s="353"/>
      <c r="I403" s="353"/>
      <c r="J403" s="353"/>
      <c r="K403" s="353"/>
      <c r="L403" s="353"/>
      <c r="M403" s="353"/>
      <c r="N403" s="353"/>
      <c r="O403" s="353"/>
      <c r="P403" s="353"/>
      <c r="Q403" s="353"/>
      <c r="R403" s="353"/>
      <c r="S403" s="353"/>
      <c r="T403" s="353"/>
      <c r="U403" s="353"/>
      <c r="V403" s="353"/>
      <c r="W403" s="353"/>
      <c r="X403" s="353"/>
      <c r="Y403" s="353"/>
      <c r="Z403" s="353"/>
      <c r="AA403" s="353"/>
    </row>
    <row r="404" spans="1:27" ht="10.5" customHeight="1" x14ac:dyDescent="0.2">
      <c r="A404" s="353"/>
      <c r="B404" s="353"/>
      <c r="C404" s="353"/>
      <c r="D404" s="353"/>
      <c r="E404" s="353"/>
      <c r="F404" s="353"/>
      <c r="G404" s="353"/>
      <c r="H404" s="353"/>
      <c r="I404" s="353"/>
      <c r="J404" s="353"/>
      <c r="K404" s="353"/>
      <c r="L404" s="353"/>
      <c r="M404" s="353"/>
      <c r="N404" s="353"/>
      <c r="O404" s="353"/>
      <c r="P404" s="353"/>
      <c r="Q404" s="353"/>
      <c r="R404" s="353"/>
      <c r="S404" s="353"/>
      <c r="T404" s="353"/>
      <c r="U404" s="353"/>
      <c r="V404" s="353"/>
      <c r="W404" s="353"/>
      <c r="X404" s="353"/>
      <c r="Y404" s="353"/>
      <c r="Z404" s="353"/>
      <c r="AA404" s="353"/>
    </row>
    <row r="405" spans="1:27" ht="10.5" customHeight="1" x14ac:dyDescent="0.2">
      <c r="A405" s="353"/>
      <c r="B405" s="353"/>
      <c r="C405" s="353"/>
      <c r="D405" s="353"/>
      <c r="E405" s="353"/>
      <c r="F405" s="353"/>
      <c r="G405" s="353"/>
      <c r="H405" s="353"/>
      <c r="I405" s="353"/>
      <c r="J405" s="353"/>
      <c r="K405" s="353"/>
      <c r="L405" s="353"/>
      <c r="M405" s="353"/>
      <c r="N405" s="353"/>
      <c r="O405" s="353"/>
      <c r="P405" s="353"/>
      <c r="Q405" s="353"/>
      <c r="R405" s="353"/>
      <c r="S405" s="353"/>
      <c r="T405" s="353"/>
      <c r="U405" s="353"/>
      <c r="V405" s="353"/>
      <c r="W405" s="353"/>
      <c r="X405" s="353"/>
      <c r="Y405" s="353"/>
      <c r="Z405" s="353"/>
      <c r="AA405" s="353"/>
    </row>
    <row r="406" spans="1:27" ht="10.5" customHeight="1" x14ac:dyDescent="0.2">
      <c r="A406" s="353"/>
      <c r="B406" s="353"/>
      <c r="C406" s="353"/>
      <c r="D406" s="353"/>
      <c r="E406" s="353"/>
      <c r="F406" s="353"/>
      <c r="G406" s="353"/>
      <c r="H406" s="353"/>
      <c r="I406" s="353"/>
      <c r="J406" s="353"/>
      <c r="K406" s="353"/>
      <c r="L406" s="353"/>
      <c r="M406" s="353"/>
      <c r="N406" s="353"/>
      <c r="O406" s="353"/>
      <c r="P406" s="353"/>
      <c r="Q406" s="353"/>
      <c r="R406" s="353"/>
      <c r="S406" s="353"/>
      <c r="T406" s="353"/>
      <c r="U406" s="353"/>
      <c r="V406" s="353"/>
      <c r="W406" s="353"/>
      <c r="X406" s="353"/>
      <c r="Y406" s="353"/>
      <c r="Z406" s="353"/>
      <c r="AA406" s="353"/>
    </row>
    <row r="407" spans="1:27" ht="10.5" customHeight="1" x14ac:dyDescent="0.2">
      <c r="A407" s="353"/>
      <c r="B407" s="353"/>
      <c r="C407" s="353"/>
      <c r="D407" s="353"/>
      <c r="E407" s="353"/>
      <c r="F407" s="353"/>
      <c r="G407" s="353"/>
      <c r="H407" s="353"/>
      <c r="I407" s="353"/>
      <c r="J407" s="353"/>
      <c r="K407" s="353"/>
      <c r="L407" s="353"/>
      <c r="M407" s="353"/>
      <c r="N407" s="353"/>
      <c r="O407" s="353"/>
      <c r="P407" s="353"/>
      <c r="Q407" s="353"/>
      <c r="R407" s="353"/>
      <c r="S407" s="353"/>
      <c r="T407" s="353"/>
      <c r="U407" s="353"/>
      <c r="V407" s="353"/>
      <c r="W407" s="353"/>
      <c r="X407" s="353"/>
      <c r="Y407" s="353"/>
      <c r="Z407" s="353"/>
      <c r="AA407" s="353"/>
    </row>
    <row r="408" spans="1:27" ht="10.5" customHeight="1" x14ac:dyDescent="0.2">
      <c r="A408" s="353"/>
      <c r="B408" s="353"/>
      <c r="C408" s="353"/>
      <c r="D408" s="353"/>
      <c r="E408" s="353"/>
      <c r="F408" s="353"/>
      <c r="G408" s="353"/>
      <c r="H408" s="353"/>
      <c r="I408" s="353"/>
      <c r="J408" s="353"/>
      <c r="K408" s="353"/>
      <c r="L408" s="353"/>
      <c r="M408" s="353"/>
      <c r="N408" s="353"/>
      <c r="O408" s="353"/>
      <c r="P408" s="353"/>
      <c r="Q408" s="353"/>
      <c r="R408" s="353"/>
      <c r="S408" s="353"/>
      <c r="T408" s="353"/>
      <c r="U408" s="353"/>
      <c r="V408" s="353"/>
      <c r="W408" s="353"/>
      <c r="X408" s="353"/>
      <c r="Y408" s="353"/>
      <c r="Z408" s="353"/>
      <c r="AA408" s="353"/>
    </row>
    <row r="409" spans="1:27" ht="10.5" customHeight="1" x14ac:dyDescent="0.2">
      <c r="A409" s="353"/>
      <c r="B409" s="353"/>
      <c r="C409" s="353"/>
      <c r="D409" s="353"/>
      <c r="E409" s="353"/>
      <c r="F409" s="353"/>
      <c r="G409" s="353"/>
      <c r="H409" s="353"/>
      <c r="I409" s="353"/>
      <c r="J409" s="353"/>
      <c r="K409" s="353"/>
      <c r="L409" s="353"/>
      <c r="M409" s="353"/>
      <c r="N409" s="353"/>
      <c r="O409" s="353"/>
      <c r="P409" s="353"/>
      <c r="Q409" s="353"/>
      <c r="R409" s="353"/>
      <c r="S409" s="353"/>
      <c r="T409" s="353"/>
      <c r="U409" s="353"/>
      <c r="V409" s="353"/>
      <c r="W409" s="353"/>
      <c r="X409" s="353"/>
      <c r="Y409" s="353"/>
      <c r="Z409" s="353"/>
      <c r="AA409" s="353"/>
    </row>
    <row r="410" spans="1:27" ht="10.5" customHeight="1" x14ac:dyDescent="0.2">
      <c r="A410" s="353"/>
      <c r="B410" s="353"/>
      <c r="C410" s="353"/>
      <c r="D410" s="353"/>
      <c r="E410" s="353"/>
      <c r="F410" s="353"/>
      <c r="G410" s="353"/>
      <c r="H410" s="353"/>
      <c r="I410" s="353"/>
      <c r="J410" s="353"/>
      <c r="K410" s="353"/>
      <c r="L410" s="353"/>
      <c r="M410" s="353"/>
      <c r="N410" s="353"/>
      <c r="O410" s="353"/>
      <c r="P410" s="353"/>
      <c r="Q410" s="353"/>
      <c r="R410" s="353"/>
      <c r="S410" s="353"/>
      <c r="T410" s="353"/>
      <c r="U410" s="353"/>
      <c r="V410" s="353"/>
      <c r="W410" s="353"/>
      <c r="X410" s="353"/>
      <c r="Y410" s="353"/>
      <c r="Z410" s="353"/>
      <c r="AA410" s="353"/>
    </row>
    <row r="411" spans="1:27" ht="10.5" customHeight="1" x14ac:dyDescent="0.2">
      <c r="A411" s="353"/>
      <c r="B411" s="353"/>
      <c r="C411" s="353"/>
      <c r="D411" s="353"/>
      <c r="E411" s="353"/>
      <c r="F411" s="353"/>
      <c r="G411" s="353"/>
      <c r="H411" s="353"/>
      <c r="I411" s="353"/>
      <c r="J411" s="353"/>
      <c r="K411" s="353"/>
      <c r="L411" s="353"/>
      <c r="M411" s="353"/>
      <c r="N411" s="353"/>
      <c r="O411" s="353"/>
      <c r="P411" s="353"/>
      <c r="Q411" s="353"/>
      <c r="R411" s="353"/>
      <c r="S411" s="353"/>
      <c r="T411" s="353"/>
      <c r="U411" s="353"/>
      <c r="V411" s="353"/>
      <c r="W411" s="353"/>
      <c r="X411" s="353"/>
      <c r="Y411" s="353"/>
      <c r="Z411" s="353"/>
      <c r="AA411" s="353"/>
    </row>
    <row r="412" spans="1:27" ht="10.5" customHeight="1" x14ac:dyDescent="0.2">
      <c r="A412" s="353"/>
      <c r="B412" s="353"/>
      <c r="C412" s="353"/>
      <c r="D412" s="353"/>
      <c r="E412" s="353"/>
      <c r="F412" s="353"/>
      <c r="G412" s="353"/>
      <c r="H412" s="353"/>
      <c r="I412" s="353"/>
      <c r="J412" s="353"/>
      <c r="K412" s="353"/>
      <c r="L412" s="353"/>
      <c r="M412" s="353"/>
      <c r="N412" s="353"/>
      <c r="O412" s="353"/>
      <c r="P412" s="353"/>
      <c r="Q412" s="353"/>
      <c r="R412" s="353"/>
      <c r="S412" s="353"/>
      <c r="T412" s="353"/>
      <c r="U412" s="353"/>
      <c r="V412" s="353"/>
      <c r="W412" s="353"/>
      <c r="X412" s="353"/>
      <c r="Y412" s="353"/>
      <c r="Z412" s="353"/>
      <c r="AA412" s="353"/>
    </row>
    <row r="413" spans="1:27" ht="10.5" customHeight="1" x14ac:dyDescent="0.2">
      <c r="A413" s="353"/>
      <c r="B413" s="353"/>
      <c r="C413" s="353"/>
      <c r="D413" s="353"/>
      <c r="E413" s="353"/>
      <c r="F413" s="353"/>
      <c r="G413" s="353"/>
      <c r="H413" s="353"/>
      <c r="I413" s="353"/>
      <c r="J413" s="353"/>
      <c r="K413" s="353"/>
      <c r="L413" s="353"/>
      <c r="M413" s="353"/>
      <c r="N413" s="353"/>
      <c r="O413" s="353"/>
      <c r="P413" s="353"/>
      <c r="Q413" s="353"/>
      <c r="R413" s="353"/>
      <c r="S413" s="353"/>
      <c r="T413" s="353"/>
      <c r="U413" s="353"/>
      <c r="V413" s="353"/>
      <c r="W413" s="353"/>
      <c r="X413" s="353"/>
      <c r="Y413" s="353"/>
      <c r="Z413" s="353"/>
      <c r="AA413" s="353"/>
    </row>
    <row r="414" spans="1:27" ht="10.5" customHeight="1" x14ac:dyDescent="0.2">
      <c r="A414" s="353"/>
      <c r="B414" s="353"/>
      <c r="C414" s="353"/>
      <c r="D414" s="353"/>
      <c r="E414" s="353"/>
      <c r="F414" s="353"/>
      <c r="G414" s="353"/>
      <c r="H414" s="353"/>
      <c r="I414" s="353"/>
      <c r="J414" s="353"/>
      <c r="K414" s="353"/>
      <c r="L414" s="353"/>
      <c r="M414" s="353"/>
      <c r="N414" s="353"/>
      <c r="O414" s="353"/>
      <c r="P414" s="353"/>
      <c r="Q414" s="353"/>
      <c r="R414" s="353"/>
      <c r="S414" s="353"/>
      <c r="T414" s="353"/>
      <c r="U414" s="353"/>
      <c r="V414" s="353"/>
      <c r="W414" s="353"/>
      <c r="X414" s="353"/>
      <c r="Y414" s="353"/>
      <c r="Z414" s="353"/>
      <c r="AA414" s="353"/>
    </row>
    <row r="415" spans="1:27" ht="10.5" customHeight="1" x14ac:dyDescent="0.2">
      <c r="A415" s="353"/>
      <c r="B415" s="353"/>
      <c r="C415" s="353"/>
      <c r="D415" s="353"/>
      <c r="E415" s="353"/>
      <c r="F415" s="353"/>
      <c r="G415" s="353"/>
      <c r="H415" s="353"/>
      <c r="I415" s="353"/>
      <c r="J415" s="353"/>
      <c r="K415" s="353"/>
      <c r="L415" s="353"/>
      <c r="M415" s="353"/>
      <c r="N415" s="353"/>
      <c r="O415" s="353"/>
      <c r="P415" s="353"/>
      <c r="Q415" s="353"/>
      <c r="R415" s="353"/>
      <c r="S415" s="353"/>
      <c r="T415" s="353"/>
      <c r="U415" s="353"/>
      <c r="V415" s="353"/>
      <c r="W415" s="353"/>
      <c r="X415" s="353"/>
      <c r="Y415" s="353"/>
      <c r="Z415" s="353"/>
      <c r="AA415" s="353"/>
    </row>
    <row r="416" spans="1:27" ht="10.5" customHeight="1" x14ac:dyDescent="0.2">
      <c r="A416" s="353"/>
      <c r="B416" s="353"/>
      <c r="C416" s="353"/>
      <c r="D416" s="353"/>
      <c r="E416" s="353"/>
      <c r="F416" s="353"/>
      <c r="G416" s="353"/>
      <c r="H416" s="353"/>
      <c r="I416" s="353"/>
      <c r="J416" s="353"/>
      <c r="K416" s="353"/>
      <c r="L416" s="353"/>
      <c r="M416" s="353"/>
      <c r="N416" s="353"/>
      <c r="O416" s="353"/>
      <c r="P416" s="353"/>
      <c r="Q416" s="353"/>
      <c r="R416" s="353"/>
      <c r="S416" s="353"/>
      <c r="T416" s="353"/>
      <c r="U416" s="353"/>
      <c r="V416" s="353"/>
      <c r="W416" s="353"/>
      <c r="X416" s="353"/>
      <c r="Y416" s="353"/>
      <c r="Z416" s="353"/>
      <c r="AA416" s="353"/>
    </row>
    <row r="417" spans="1:27" ht="10.5" customHeight="1" x14ac:dyDescent="0.2">
      <c r="A417" s="353"/>
      <c r="B417" s="353"/>
      <c r="C417" s="353"/>
      <c r="D417" s="353"/>
      <c r="E417" s="353"/>
      <c r="F417" s="353"/>
      <c r="G417" s="353"/>
      <c r="H417" s="353"/>
      <c r="I417" s="353"/>
      <c r="J417" s="353"/>
      <c r="K417" s="353"/>
      <c r="L417" s="353"/>
      <c r="M417" s="353"/>
      <c r="N417" s="353"/>
      <c r="O417" s="353"/>
      <c r="P417" s="353"/>
      <c r="Q417" s="353"/>
      <c r="R417" s="353"/>
      <c r="S417" s="353"/>
      <c r="T417" s="353"/>
      <c r="U417" s="353"/>
      <c r="V417" s="353"/>
      <c r="W417" s="353"/>
      <c r="X417" s="353"/>
      <c r="Y417" s="353"/>
      <c r="Z417" s="353"/>
      <c r="AA417" s="353"/>
    </row>
    <row r="418" spans="1:27" ht="10.5" customHeight="1" x14ac:dyDescent="0.2">
      <c r="A418" s="353"/>
      <c r="B418" s="353"/>
      <c r="C418" s="353"/>
      <c r="D418" s="353"/>
      <c r="E418" s="353"/>
      <c r="F418" s="353"/>
      <c r="G418" s="353"/>
      <c r="H418" s="353"/>
      <c r="I418" s="353"/>
      <c r="J418" s="353"/>
      <c r="K418" s="353"/>
      <c r="L418" s="353"/>
      <c r="M418" s="353"/>
      <c r="N418" s="353"/>
      <c r="O418" s="353"/>
      <c r="P418" s="353"/>
      <c r="Q418" s="353"/>
      <c r="R418" s="353"/>
      <c r="S418" s="353"/>
      <c r="T418" s="353"/>
      <c r="U418" s="353"/>
      <c r="V418" s="353"/>
      <c r="W418" s="353"/>
      <c r="X418" s="353"/>
      <c r="Y418" s="353"/>
      <c r="Z418" s="353"/>
      <c r="AA418" s="353"/>
    </row>
    <row r="419" spans="1:27" ht="10.5" customHeight="1" x14ac:dyDescent="0.2">
      <c r="A419" s="353"/>
      <c r="B419" s="353"/>
      <c r="C419" s="353"/>
      <c r="D419" s="353"/>
      <c r="E419" s="353"/>
      <c r="F419" s="353"/>
      <c r="G419" s="353"/>
      <c r="H419" s="353"/>
      <c r="I419" s="353"/>
      <c r="J419" s="353"/>
      <c r="K419" s="353"/>
      <c r="L419" s="353"/>
      <c r="M419" s="353"/>
      <c r="N419" s="353"/>
      <c r="O419" s="353"/>
      <c r="P419" s="353"/>
      <c r="Q419" s="353"/>
      <c r="R419" s="353"/>
      <c r="S419" s="353"/>
      <c r="T419" s="353"/>
      <c r="U419" s="353"/>
      <c r="V419" s="353"/>
      <c r="W419" s="353"/>
      <c r="X419" s="353"/>
      <c r="Y419" s="353"/>
      <c r="Z419" s="353"/>
      <c r="AA419" s="353"/>
    </row>
    <row r="420" spans="1:27" ht="10.5" customHeight="1" x14ac:dyDescent="0.2">
      <c r="A420" s="353"/>
      <c r="B420" s="353"/>
      <c r="C420" s="353"/>
      <c r="D420" s="353"/>
      <c r="E420" s="353"/>
      <c r="F420" s="353"/>
      <c r="G420" s="353"/>
      <c r="H420" s="353"/>
      <c r="I420" s="353"/>
      <c r="J420" s="353"/>
      <c r="K420" s="353"/>
      <c r="L420" s="353"/>
      <c r="M420" s="353"/>
      <c r="N420" s="353"/>
      <c r="O420" s="353"/>
      <c r="P420" s="353"/>
      <c r="Q420" s="353"/>
      <c r="R420" s="353"/>
      <c r="S420" s="353"/>
      <c r="T420" s="353"/>
      <c r="U420" s="353"/>
      <c r="V420" s="353"/>
      <c r="W420" s="353"/>
      <c r="X420" s="353"/>
      <c r="Y420" s="353"/>
      <c r="Z420" s="353"/>
      <c r="AA420" s="353"/>
    </row>
    <row r="421" spans="1:27" ht="10.5" customHeight="1" x14ac:dyDescent="0.2">
      <c r="A421" s="353"/>
      <c r="B421" s="353"/>
      <c r="C421" s="353"/>
      <c r="D421" s="353"/>
      <c r="E421" s="353"/>
      <c r="F421" s="353"/>
      <c r="G421" s="353"/>
      <c r="H421" s="353"/>
      <c r="I421" s="353"/>
      <c r="J421" s="353"/>
      <c r="K421" s="353"/>
      <c r="L421" s="353"/>
      <c r="M421" s="353"/>
      <c r="N421" s="353"/>
      <c r="O421" s="353"/>
      <c r="P421" s="353"/>
      <c r="Q421" s="353"/>
      <c r="R421" s="353"/>
      <c r="S421" s="353"/>
      <c r="T421" s="353"/>
      <c r="U421" s="353"/>
      <c r="V421" s="353"/>
      <c r="W421" s="353"/>
      <c r="X421" s="353"/>
      <c r="Y421" s="353"/>
      <c r="Z421" s="353"/>
      <c r="AA421" s="353"/>
    </row>
    <row r="422" spans="1:27" ht="10.5" customHeight="1" x14ac:dyDescent="0.2">
      <c r="A422" s="353"/>
      <c r="B422" s="353"/>
      <c r="C422" s="353"/>
      <c r="D422" s="353"/>
      <c r="E422" s="353"/>
      <c r="F422" s="353"/>
      <c r="G422" s="353"/>
      <c r="H422" s="353"/>
      <c r="I422" s="353"/>
      <c r="J422" s="353"/>
      <c r="K422" s="353"/>
      <c r="L422" s="353"/>
      <c r="M422" s="353"/>
      <c r="N422" s="353"/>
      <c r="O422" s="353"/>
      <c r="P422" s="353"/>
      <c r="Q422" s="353"/>
      <c r="R422" s="353"/>
      <c r="S422" s="353"/>
      <c r="T422" s="353"/>
      <c r="U422" s="353"/>
      <c r="V422" s="353"/>
      <c r="W422" s="353"/>
      <c r="X422" s="353"/>
      <c r="Y422" s="353"/>
      <c r="Z422" s="353"/>
      <c r="AA422" s="353"/>
    </row>
    <row r="423" spans="1:27" ht="10.5" customHeight="1" x14ac:dyDescent="0.2">
      <c r="A423" s="353"/>
      <c r="B423" s="353"/>
      <c r="C423" s="353"/>
      <c r="D423" s="353"/>
      <c r="E423" s="353"/>
      <c r="F423" s="353"/>
      <c r="G423" s="353"/>
      <c r="H423" s="353"/>
      <c r="I423" s="353"/>
      <c r="J423" s="353"/>
      <c r="K423" s="353"/>
      <c r="L423" s="353"/>
      <c r="M423" s="353"/>
      <c r="N423" s="353"/>
      <c r="O423" s="353"/>
      <c r="P423" s="353"/>
      <c r="Q423" s="353"/>
      <c r="R423" s="353"/>
      <c r="S423" s="353"/>
      <c r="T423" s="353"/>
      <c r="U423" s="353"/>
      <c r="V423" s="353"/>
      <c r="W423" s="353"/>
      <c r="X423" s="353"/>
      <c r="Y423" s="353"/>
      <c r="Z423" s="353"/>
      <c r="AA423" s="353"/>
    </row>
    <row r="424" spans="1:27" ht="10.5" customHeight="1" x14ac:dyDescent="0.2">
      <c r="A424" s="353"/>
      <c r="B424" s="353"/>
      <c r="C424" s="353"/>
      <c r="D424" s="353"/>
      <c r="E424" s="353"/>
      <c r="F424" s="353"/>
      <c r="G424" s="353"/>
      <c r="H424" s="353"/>
      <c r="I424" s="353"/>
      <c r="J424" s="353"/>
      <c r="K424" s="353"/>
      <c r="L424" s="353"/>
      <c r="M424" s="353"/>
      <c r="N424" s="353"/>
      <c r="O424" s="353"/>
      <c r="P424" s="353"/>
      <c r="Q424" s="353"/>
      <c r="R424" s="353"/>
      <c r="S424" s="353"/>
      <c r="T424" s="353"/>
      <c r="U424" s="353"/>
      <c r="V424" s="353"/>
      <c r="W424" s="353"/>
      <c r="X424" s="353"/>
      <c r="Y424" s="353"/>
      <c r="Z424" s="353"/>
      <c r="AA424" s="353"/>
    </row>
    <row r="425" spans="1:27" ht="10.5" customHeight="1" x14ac:dyDescent="0.2">
      <c r="A425" s="353"/>
      <c r="B425" s="353"/>
      <c r="C425" s="353"/>
      <c r="D425" s="353"/>
      <c r="E425" s="353"/>
      <c r="F425" s="353"/>
      <c r="G425" s="353"/>
      <c r="H425" s="353"/>
      <c r="I425" s="353"/>
      <c r="J425" s="353"/>
      <c r="K425" s="353"/>
      <c r="L425" s="353"/>
      <c r="M425" s="353"/>
      <c r="N425" s="353"/>
      <c r="O425" s="353"/>
      <c r="P425" s="353"/>
      <c r="Q425" s="353"/>
      <c r="R425" s="353"/>
      <c r="S425" s="353"/>
      <c r="T425" s="353"/>
      <c r="U425" s="353"/>
      <c r="V425" s="353"/>
      <c r="W425" s="353"/>
      <c r="X425" s="353"/>
      <c r="Y425" s="353"/>
      <c r="Z425" s="353"/>
      <c r="AA425" s="353"/>
    </row>
    <row r="426" spans="1:27" ht="10.5" customHeight="1" x14ac:dyDescent="0.2">
      <c r="A426" s="353"/>
      <c r="B426" s="353"/>
      <c r="C426" s="353"/>
      <c r="D426" s="353"/>
      <c r="E426" s="353"/>
      <c r="F426" s="353"/>
      <c r="G426" s="353"/>
      <c r="H426" s="353"/>
      <c r="I426" s="353"/>
      <c r="J426" s="353"/>
      <c r="K426" s="353"/>
      <c r="L426" s="353"/>
      <c r="M426" s="353"/>
      <c r="N426" s="353"/>
      <c r="O426" s="353"/>
      <c r="P426" s="353"/>
      <c r="Q426" s="353"/>
      <c r="R426" s="353"/>
      <c r="S426" s="353"/>
      <c r="T426" s="353"/>
      <c r="U426" s="353"/>
      <c r="V426" s="353"/>
      <c r="W426" s="353"/>
      <c r="X426" s="353"/>
      <c r="Y426" s="353"/>
      <c r="Z426" s="353"/>
      <c r="AA426" s="353"/>
    </row>
    <row r="427" spans="1:27" ht="10.5" customHeight="1" x14ac:dyDescent="0.2">
      <c r="A427" s="353"/>
      <c r="B427" s="353"/>
      <c r="C427" s="353"/>
      <c r="D427" s="353"/>
      <c r="E427" s="353"/>
      <c r="F427" s="353"/>
      <c r="G427" s="353"/>
      <c r="H427" s="353"/>
      <c r="I427" s="353"/>
      <c r="J427" s="353"/>
      <c r="K427" s="353"/>
      <c r="L427" s="353"/>
      <c r="M427" s="353"/>
      <c r="N427" s="353"/>
      <c r="O427" s="353"/>
      <c r="P427" s="353"/>
      <c r="Q427" s="353"/>
      <c r="R427" s="353"/>
      <c r="S427" s="353"/>
      <c r="T427" s="353"/>
      <c r="U427" s="353"/>
      <c r="V427" s="353"/>
      <c r="W427" s="353"/>
      <c r="X427" s="353"/>
      <c r="Y427" s="353"/>
      <c r="Z427" s="353"/>
      <c r="AA427" s="353"/>
    </row>
    <row r="428" spans="1:27" ht="10.5" customHeight="1" x14ac:dyDescent="0.2">
      <c r="A428" s="353"/>
      <c r="B428" s="353"/>
      <c r="C428" s="353"/>
      <c r="D428" s="353"/>
      <c r="E428" s="353"/>
      <c r="F428" s="353"/>
      <c r="G428" s="353"/>
      <c r="H428" s="353"/>
      <c r="I428" s="353"/>
      <c r="J428" s="353"/>
      <c r="K428" s="353"/>
      <c r="L428" s="353"/>
      <c r="M428" s="353"/>
      <c r="N428" s="353"/>
      <c r="O428" s="353"/>
      <c r="P428" s="353"/>
      <c r="Q428" s="353"/>
      <c r="R428" s="353"/>
      <c r="S428" s="353"/>
      <c r="T428" s="353"/>
      <c r="U428" s="353"/>
      <c r="V428" s="353"/>
      <c r="W428" s="353"/>
      <c r="X428" s="353"/>
      <c r="Y428" s="353"/>
      <c r="Z428" s="353"/>
      <c r="AA428" s="353"/>
    </row>
    <row r="429" spans="1:27" ht="10.5" customHeight="1" x14ac:dyDescent="0.2">
      <c r="A429" s="353"/>
      <c r="B429" s="353"/>
      <c r="C429" s="353"/>
      <c r="D429" s="353"/>
      <c r="E429" s="353"/>
      <c r="F429" s="353"/>
      <c r="G429" s="353"/>
      <c r="H429" s="353"/>
      <c r="I429" s="353"/>
      <c r="J429" s="353"/>
      <c r="K429" s="353"/>
      <c r="L429" s="353"/>
      <c r="M429" s="353"/>
      <c r="N429" s="353"/>
      <c r="O429" s="353"/>
      <c r="P429" s="353"/>
      <c r="Q429" s="353"/>
      <c r="R429" s="353"/>
      <c r="S429" s="353"/>
      <c r="T429" s="353"/>
      <c r="U429" s="353"/>
      <c r="V429" s="353"/>
      <c r="W429" s="353"/>
      <c r="X429" s="353"/>
      <c r="Y429" s="353"/>
      <c r="Z429" s="353"/>
      <c r="AA429" s="353"/>
    </row>
    <row r="430" spans="1:27" ht="10.5" customHeight="1" x14ac:dyDescent="0.2">
      <c r="A430" s="353"/>
      <c r="B430" s="353"/>
      <c r="C430" s="353"/>
      <c r="D430" s="353"/>
      <c r="E430" s="353"/>
      <c r="F430" s="353"/>
      <c r="G430" s="353"/>
      <c r="H430" s="353"/>
      <c r="I430" s="353"/>
      <c r="J430" s="353"/>
      <c r="K430" s="353"/>
      <c r="L430" s="353"/>
      <c r="M430" s="353"/>
      <c r="N430" s="353"/>
      <c r="O430" s="353"/>
      <c r="P430" s="353"/>
      <c r="Q430" s="353"/>
      <c r="R430" s="353"/>
      <c r="S430" s="353"/>
      <c r="T430" s="353"/>
      <c r="U430" s="353"/>
      <c r="V430" s="353"/>
      <c r="W430" s="353"/>
      <c r="X430" s="353"/>
      <c r="Y430" s="353"/>
      <c r="Z430" s="353"/>
      <c r="AA430" s="353"/>
    </row>
    <row r="431" spans="1:27" ht="10.5" customHeight="1" x14ac:dyDescent="0.2">
      <c r="A431" s="353"/>
      <c r="B431" s="353"/>
      <c r="C431" s="353"/>
      <c r="D431" s="353"/>
      <c r="E431" s="353"/>
      <c r="F431" s="353"/>
      <c r="G431" s="353"/>
      <c r="H431" s="353"/>
      <c r="I431" s="353"/>
      <c r="J431" s="353"/>
      <c r="K431" s="353"/>
      <c r="L431" s="353"/>
      <c r="M431" s="353"/>
      <c r="N431" s="353"/>
      <c r="O431" s="353"/>
      <c r="P431" s="353"/>
      <c r="Q431" s="353"/>
      <c r="R431" s="353"/>
      <c r="S431" s="353"/>
      <c r="T431" s="353"/>
      <c r="U431" s="353"/>
      <c r="V431" s="353"/>
      <c r="W431" s="353"/>
      <c r="X431" s="353"/>
      <c r="Y431" s="353"/>
      <c r="Z431" s="353"/>
      <c r="AA431" s="353"/>
    </row>
    <row r="432" spans="1:27" ht="10.5" customHeight="1" x14ac:dyDescent="0.2">
      <c r="A432" s="353"/>
      <c r="B432" s="353"/>
      <c r="C432" s="353"/>
      <c r="D432" s="353"/>
      <c r="E432" s="353"/>
      <c r="F432" s="353"/>
      <c r="G432" s="353"/>
      <c r="H432" s="353"/>
      <c r="I432" s="353"/>
      <c r="J432" s="353"/>
      <c r="K432" s="353"/>
      <c r="L432" s="353"/>
      <c r="M432" s="353"/>
      <c r="N432" s="353"/>
      <c r="O432" s="353"/>
      <c r="P432" s="353"/>
      <c r="Q432" s="353"/>
      <c r="R432" s="353"/>
      <c r="S432" s="353"/>
      <c r="T432" s="353"/>
      <c r="U432" s="353"/>
      <c r="V432" s="353"/>
      <c r="W432" s="353"/>
      <c r="X432" s="353"/>
      <c r="Y432" s="353"/>
      <c r="Z432" s="353"/>
      <c r="AA432" s="353"/>
    </row>
    <row r="433" spans="1:27" ht="10.5" customHeight="1" x14ac:dyDescent="0.2">
      <c r="A433" s="353"/>
      <c r="B433" s="353"/>
      <c r="C433" s="353"/>
      <c r="D433" s="353"/>
      <c r="E433" s="353"/>
      <c r="F433" s="353"/>
      <c r="G433" s="353"/>
      <c r="H433" s="353"/>
      <c r="I433" s="353"/>
      <c r="J433" s="353"/>
      <c r="K433" s="353"/>
      <c r="L433" s="353"/>
      <c r="M433" s="353"/>
      <c r="N433" s="353"/>
      <c r="O433" s="353"/>
      <c r="P433" s="353"/>
      <c r="Q433" s="353"/>
      <c r="R433" s="353"/>
      <c r="S433" s="353"/>
      <c r="T433" s="353"/>
      <c r="U433" s="353"/>
      <c r="V433" s="353"/>
      <c r="W433" s="353"/>
      <c r="X433" s="353"/>
      <c r="Y433" s="353"/>
      <c r="Z433" s="353"/>
      <c r="AA433" s="353"/>
    </row>
    <row r="434" spans="1:27" ht="10.5" customHeight="1" x14ac:dyDescent="0.2">
      <c r="A434" s="353"/>
      <c r="B434" s="353"/>
      <c r="C434" s="353"/>
      <c r="D434" s="353"/>
      <c r="E434" s="353"/>
      <c r="F434" s="353"/>
      <c r="G434" s="353"/>
      <c r="H434" s="353"/>
      <c r="I434" s="353"/>
      <c r="J434" s="353"/>
      <c r="K434" s="353"/>
      <c r="L434" s="353"/>
      <c r="M434" s="353"/>
      <c r="N434" s="353"/>
      <c r="O434" s="353"/>
      <c r="P434" s="353"/>
      <c r="Q434" s="353"/>
      <c r="R434" s="353"/>
      <c r="S434" s="353"/>
      <c r="T434" s="353"/>
      <c r="U434" s="353"/>
      <c r="V434" s="353"/>
      <c r="W434" s="353"/>
      <c r="X434" s="353"/>
      <c r="Y434" s="353"/>
      <c r="Z434" s="353"/>
      <c r="AA434" s="353"/>
    </row>
    <row r="435" spans="1:27" ht="10.5" customHeight="1" x14ac:dyDescent="0.2">
      <c r="A435" s="353"/>
      <c r="B435" s="353"/>
      <c r="C435" s="353"/>
      <c r="D435" s="353"/>
      <c r="E435" s="353"/>
      <c r="F435" s="353"/>
      <c r="G435" s="353"/>
      <c r="H435" s="353"/>
      <c r="I435" s="353"/>
      <c r="J435" s="353"/>
      <c r="K435" s="353"/>
      <c r="L435" s="353"/>
      <c r="M435" s="353"/>
      <c r="N435" s="353"/>
      <c r="O435" s="353"/>
      <c r="P435" s="353"/>
      <c r="Q435" s="353"/>
      <c r="R435" s="353"/>
      <c r="S435" s="353"/>
      <c r="T435" s="353"/>
      <c r="U435" s="353"/>
      <c r="V435" s="353"/>
      <c r="W435" s="353"/>
      <c r="X435" s="353"/>
      <c r="Y435" s="353"/>
      <c r="Z435" s="353"/>
      <c r="AA435" s="353"/>
    </row>
    <row r="436" spans="1:27" ht="10.5" customHeight="1" x14ac:dyDescent="0.2">
      <c r="A436" s="353"/>
      <c r="B436" s="353"/>
      <c r="C436" s="353"/>
      <c r="D436" s="353"/>
      <c r="E436" s="353"/>
      <c r="F436" s="353"/>
      <c r="G436" s="353"/>
      <c r="H436" s="353"/>
      <c r="I436" s="353"/>
      <c r="J436" s="353"/>
      <c r="K436" s="353"/>
      <c r="L436" s="353"/>
      <c r="M436" s="353"/>
      <c r="N436" s="353"/>
      <c r="O436" s="353"/>
      <c r="P436" s="353"/>
      <c r="Q436" s="353"/>
      <c r="R436" s="353"/>
      <c r="S436" s="353"/>
      <c r="T436" s="353"/>
      <c r="U436" s="353"/>
      <c r="V436" s="353"/>
      <c r="W436" s="353"/>
      <c r="X436" s="353"/>
      <c r="Y436" s="353"/>
      <c r="Z436" s="353"/>
      <c r="AA436" s="353"/>
    </row>
    <row r="437" spans="1:27" ht="10.5" customHeight="1" x14ac:dyDescent="0.2">
      <c r="A437" s="353"/>
      <c r="B437" s="353"/>
      <c r="C437" s="353"/>
      <c r="D437" s="353"/>
      <c r="E437" s="353"/>
      <c r="F437" s="353"/>
      <c r="G437" s="353"/>
      <c r="H437" s="353"/>
      <c r="I437" s="353"/>
      <c r="J437" s="353"/>
      <c r="K437" s="353"/>
      <c r="L437" s="353"/>
      <c r="M437" s="353"/>
      <c r="N437" s="353"/>
      <c r="O437" s="353"/>
      <c r="P437" s="353"/>
      <c r="Q437" s="353"/>
      <c r="R437" s="353"/>
      <c r="S437" s="353"/>
      <c r="T437" s="353"/>
      <c r="U437" s="353"/>
      <c r="V437" s="353"/>
      <c r="W437" s="353"/>
      <c r="X437" s="353"/>
      <c r="Y437" s="353"/>
      <c r="Z437" s="353"/>
      <c r="AA437" s="353"/>
    </row>
    <row r="438" spans="1:27" ht="10.5" customHeight="1" x14ac:dyDescent="0.2">
      <c r="A438" s="353"/>
      <c r="B438" s="353"/>
      <c r="C438" s="353"/>
      <c r="D438" s="353"/>
      <c r="E438" s="353"/>
      <c r="F438" s="353"/>
      <c r="G438" s="353"/>
      <c r="H438" s="353"/>
      <c r="I438" s="353"/>
      <c r="J438" s="353"/>
      <c r="K438" s="353"/>
      <c r="L438" s="353"/>
      <c r="M438" s="353"/>
      <c r="N438" s="353"/>
      <c r="O438" s="353"/>
      <c r="P438" s="353"/>
      <c r="Q438" s="353"/>
      <c r="R438" s="353"/>
      <c r="S438" s="353"/>
      <c r="T438" s="353"/>
      <c r="U438" s="353"/>
      <c r="V438" s="353"/>
      <c r="W438" s="353"/>
      <c r="X438" s="353"/>
      <c r="Y438" s="353"/>
      <c r="Z438" s="353"/>
      <c r="AA438" s="353"/>
    </row>
    <row r="439" spans="1:27" ht="10.5" customHeight="1" x14ac:dyDescent="0.2">
      <c r="A439" s="353"/>
      <c r="B439" s="353"/>
      <c r="C439" s="353"/>
      <c r="D439" s="353"/>
      <c r="E439" s="353"/>
      <c r="F439" s="353"/>
      <c r="G439" s="353"/>
      <c r="H439" s="353"/>
      <c r="I439" s="353"/>
      <c r="J439" s="353"/>
      <c r="K439" s="353"/>
      <c r="L439" s="353"/>
      <c r="M439" s="353"/>
      <c r="N439" s="353"/>
      <c r="O439" s="353"/>
      <c r="P439" s="353"/>
      <c r="Q439" s="353"/>
      <c r="R439" s="353"/>
      <c r="S439" s="353"/>
      <c r="T439" s="353"/>
      <c r="U439" s="353"/>
      <c r="V439" s="353"/>
      <c r="W439" s="353"/>
      <c r="X439" s="353"/>
      <c r="Y439" s="353"/>
      <c r="Z439" s="353"/>
      <c r="AA439" s="353"/>
    </row>
    <row r="440" spans="1:27" ht="10.5" customHeight="1" x14ac:dyDescent="0.2">
      <c r="A440" s="353"/>
      <c r="B440" s="353"/>
      <c r="C440" s="353"/>
      <c r="D440" s="353"/>
      <c r="E440" s="353"/>
      <c r="F440" s="353"/>
      <c r="G440" s="353"/>
      <c r="H440" s="353"/>
      <c r="I440" s="353"/>
      <c r="J440" s="353"/>
      <c r="K440" s="353"/>
      <c r="L440" s="353"/>
      <c r="M440" s="353"/>
      <c r="N440" s="353"/>
      <c r="O440" s="353"/>
      <c r="P440" s="353"/>
      <c r="Q440" s="353"/>
      <c r="R440" s="353"/>
      <c r="S440" s="353"/>
      <c r="T440" s="353"/>
      <c r="U440" s="353"/>
      <c r="V440" s="353"/>
      <c r="W440" s="353"/>
      <c r="X440" s="353"/>
      <c r="Y440" s="353"/>
      <c r="Z440" s="353"/>
      <c r="AA440" s="353"/>
    </row>
    <row r="441" spans="1:27" ht="10.5" customHeight="1" x14ac:dyDescent="0.2">
      <c r="A441" s="353"/>
      <c r="B441" s="353"/>
      <c r="C441" s="353"/>
      <c r="D441" s="353"/>
      <c r="E441" s="353"/>
      <c r="F441" s="353"/>
      <c r="G441" s="353"/>
      <c r="H441" s="353"/>
      <c r="I441" s="353"/>
      <c r="J441" s="353"/>
      <c r="K441" s="353"/>
      <c r="L441" s="353"/>
      <c r="M441" s="353"/>
      <c r="N441" s="353"/>
      <c r="O441" s="353"/>
      <c r="P441" s="353"/>
      <c r="Q441" s="353"/>
      <c r="R441" s="353"/>
      <c r="S441" s="353"/>
      <c r="T441" s="353"/>
      <c r="U441" s="353"/>
      <c r="V441" s="353"/>
      <c r="W441" s="353"/>
      <c r="X441" s="353"/>
      <c r="Y441" s="353"/>
      <c r="Z441" s="353"/>
      <c r="AA441" s="353"/>
    </row>
    <row r="442" spans="1:27" ht="10.5" customHeight="1" x14ac:dyDescent="0.2">
      <c r="A442" s="353"/>
      <c r="B442" s="353"/>
      <c r="C442" s="353"/>
      <c r="D442" s="353"/>
      <c r="E442" s="353"/>
      <c r="F442" s="353"/>
      <c r="G442" s="353"/>
      <c r="H442" s="353"/>
      <c r="I442" s="353"/>
      <c r="J442" s="353"/>
      <c r="K442" s="353"/>
      <c r="L442" s="353"/>
      <c r="M442" s="353"/>
      <c r="N442" s="353"/>
      <c r="O442" s="353"/>
      <c r="P442" s="353"/>
      <c r="Q442" s="353"/>
      <c r="R442" s="353"/>
      <c r="S442" s="353"/>
      <c r="T442" s="353"/>
      <c r="U442" s="353"/>
      <c r="V442" s="353"/>
      <c r="W442" s="353"/>
      <c r="X442" s="353"/>
      <c r="Y442" s="353"/>
      <c r="Z442" s="353"/>
      <c r="AA442" s="353"/>
    </row>
    <row r="443" spans="1:27" ht="10.5" customHeight="1" x14ac:dyDescent="0.2">
      <c r="A443" s="353"/>
      <c r="B443" s="353"/>
      <c r="C443" s="353"/>
      <c r="D443" s="353"/>
      <c r="E443" s="353"/>
      <c r="F443" s="353"/>
      <c r="G443" s="353"/>
      <c r="H443" s="353"/>
      <c r="I443" s="353"/>
      <c r="J443" s="353"/>
      <c r="K443" s="353"/>
      <c r="L443" s="353"/>
      <c r="M443" s="353"/>
      <c r="N443" s="353"/>
      <c r="O443" s="353"/>
      <c r="P443" s="353"/>
      <c r="Q443" s="353"/>
      <c r="R443" s="353"/>
      <c r="S443" s="353"/>
      <c r="T443" s="353"/>
      <c r="U443" s="353"/>
      <c r="V443" s="353"/>
      <c r="W443" s="353"/>
      <c r="X443" s="353"/>
      <c r="Y443" s="353"/>
      <c r="Z443" s="353"/>
      <c r="AA443" s="353"/>
    </row>
    <row r="444" spans="1:27" ht="10.5" customHeight="1" x14ac:dyDescent="0.2">
      <c r="A444" s="353"/>
      <c r="B444" s="353"/>
      <c r="C444" s="353"/>
      <c r="D444" s="353"/>
      <c r="E444" s="353"/>
      <c r="F444" s="353"/>
      <c r="G444" s="353"/>
      <c r="H444" s="353"/>
      <c r="I444" s="353"/>
      <c r="J444" s="353"/>
      <c r="K444" s="353"/>
      <c r="L444" s="353"/>
      <c r="M444" s="353"/>
      <c r="N444" s="353"/>
      <c r="O444" s="353"/>
      <c r="P444" s="353"/>
      <c r="Q444" s="353"/>
      <c r="R444" s="353"/>
      <c r="S444" s="353"/>
      <c r="T444" s="353"/>
      <c r="U444" s="353"/>
      <c r="V444" s="353"/>
      <c r="W444" s="353"/>
      <c r="X444" s="353"/>
      <c r="Y444" s="353"/>
      <c r="Z444" s="353"/>
      <c r="AA444" s="353"/>
    </row>
    <row r="445" spans="1:27" ht="10.5" customHeight="1" x14ac:dyDescent="0.2">
      <c r="A445" s="353"/>
      <c r="B445" s="353"/>
      <c r="C445" s="353"/>
      <c r="D445" s="353"/>
      <c r="E445" s="353"/>
      <c r="F445" s="353"/>
      <c r="G445" s="353"/>
      <c r="H445" s="353"/>
      <c r="I445" s="353"/>
      <c r="J445" s="353"/>
      <c r="K445" s="353"/>
      <c r="L445" s="353"/>
      <c r="M445" s="353"/>
      <c r="N445" s="353"/>
      <c r="O445" s="353"/>
      <c r="P445" s="353"/>
      <c r="Q445" s="353"/>
      <c r="R445" s="353"/>
      <c r="S445" s="353"/>
      <c r="T445" s="353"/>
      <c r="U445" s="353"/>
      <c r="V445" s="353"/>
      <c r="W445" s="353"/>
      <c r="X445" s="353"/>
      <c r="Y445" s="353"/>
      <c r="Z445" s="353"/>
      <c r="AA445" s="353"/>
    </row>
    <row r="446" spans="1:27" ht="10.5" customHeight="1" x14ac:dyDescent="0.2">
      <c r="A446" s="353"/>
      <c r="B446" s="353"/>
      <c r="C446" s="353"/>
      <c r="D446" s="353"/>
      <c r="E446" s="353"/>
      <c r="F446" s="353"/>
      <c r="G446" s="353"/>
      <c r="H446" s="353"/>
      <c r="I446" s="353"/>
      <c r="J446" s="353"/>
      <c r="K446" s="353"/>
      <c r="L446" s="353"/>
      <c r="M446" s="353"/>
      <c r="N446" s="353"/>
      <c r="O446" s="353"/>
      <c r="P446" s="353"/>
      <c r="Q446" s="353"/>
      <c r="R446" s="353"/>
      <c r="S446" s="353"/>
      <c r="T446" s="353"/>
      <c r="U446" s="353"/>
      <c r="V446" s="353"/>
      <c r="W446" s="353"/>
      <c r="X446" s="353"/>
      <c r="Y446" s="353"/>
      <c r="Z446" s="353"/>
      <c r="AA446" s="353"/>
    </row>
    <row r="447" spans="1:27" ht="10.5" customHeight="1" x14ac:dyDescent="0.2">
      <c r="A447" s="353"/>
      <c r="B447" s="353"/>
      <c r="C447" s="353"/>
      <c r="D447" s="353"/>
      <c r="E447" s="353"/>
      <c r="F447" s="353"/>
      <c r="G447" s="353"/>
      <c r="H447" s="353"/>
      <c r="I447" s="353"/>
      <c r="J447" s="353"/>
      <c r="K447" s="353"/>
      <c r="L447" s="353"/>
      <c r="M447" s="353"/>
      <c r="N447" s="353"/>
      <c r="O447" s="353"/>
      <c r="P447" s="353"/>
      <c r="Q447" s="353"/>
      <c r="R447" s="353"/>
      <c r="S447" s="353"/>
      <c r="T447" s="353"/>
      <c r="U447" s="353"/>
      <c r="V447" s="353"/>
      <c r="W447" s="353"/>
      <c r="X447" s="353"/>
      <c r="Y447" s="353"/>
      <c r="Z447" s="353"/>
      <c r="AA447" s="353"/>
    </row>
    <row r="448" spans="1:27" ht="10.5" customHeight="1" x14ac:dyDescent="0.2">
      <c r="A448" s="353"/>
      <c r="B448" s="353"/>
      <c r="C448" s="353"/>
      <c r="D448" s="353"/>
      <c r="E448" s="353"/>
      <c r="F448" s="353"/>
      <c r="G448" s="353"/>
      <c r="H448" s="353"/>
      <c r="I448" s="353"/>
      <c r="J448" s="353"/>
      <c r="K448" s="353"/>
      <c r="L448" s="353"/>
      <c r="M448" s="353"/>
      <c r="N448" s="353"/>
      <c r="O448" s="353"/>
      <c r="P448" s="353"/>
      <c r="Q448" s="353"/>
      <c r="R448" s="353"/>
      <c r="S448" s="353"/>
      <c r="T448" s="353"/>
      <c r="U448" s="353"/>
      <c r="V448" s="353"/>
      <c r="W448" s="353"/>
      <c r="X448" s="353"/>
      <c r="Y448" s="353"/>
      <c r="Z448" s="353"/>
      <c r="AA448" s="353"/>
    </row>
    <row r="449" spans="1:27" ht="10.5" customHeight="1" x14ac:dyDescent="0.2">
      <c r="A449" s="353"/>
      <c r="B449" s="353"/>
      <c r="C449" s="353"/>
      <c r="D449" s="353"/>
      <c r="E449" s="353"/>
      <c r="F449" s="353"/>
      <c r="G449" s="353"/>
      <c r="H449" s="353"/>
      <c r="I449" s="353"/>
      <c r="J449" s="353"/>
      <c r="K449" s="353"/>
      <c r="L449" s="353"/>
      <c r="M449" s="353"/>
      <c r="N449" s="353"/>
      <c r="O449" s="353"/>
      <c r="P449" s="353"/>
      <c r="Q449" s="353"/>
      <c r="R449" s="353"/>
      <c r="S449" s="353"/>
      <c r="T449" s="353"/>
      <c r="U449" s="353"/>
      <c r="V449" s="353"/>
      <c r="W449" s="353"/>
      <c r="X449" s="353"/>
      <c r="Y449" s="353"/>
      <c r="Z449" s="353"/>
      <c r="AA449" s="353"/>
    </row>
    <row r="450" spans="1:27" ht="10.5" customHeight="1" x14ac:dyDescent="0.2">
      <c r="A450" s="353"/>
      <c r="B450" s="353"/>
      <c r="C450" s="353"/>
      <c r="D450" s="353"/>
      <c r="E450" s="353"/>
      <c r="F450" s="353"/>
      <c r="G450" s="353"/>
      <c r="H450" s="353"/>
      <c r="I450" s="353"/>
      <c r="J450" s="353"/>
      <c r="K450" s="353"/>
      <c r="L450" s="353"/>
      <c r="M450" s="353"/>
      <c r="N450" s="353"/>
      <c r="O450" s="353"/>
      <c r="P450" s="353"/>
      <c r="Q450" s="353"/>
      <c r="R450" s="353"/>
      <c r="S450" s="353"/>
      <c r="T450" s="353"/>
      <c r="U450" s="353"/>
      <c r="V450" s="353"/>
      <c r="W450" s="353"/>
      <c r="X450" s="353"/>
      <c r="Y450" s="353"/>
      <c r="Z450" s="353"/>
      <c r="AA450" s="353"/>
    </row>
    <row r="451" spans="1:27" ht="10.5" customHeight="1" x14ac:dyDescent="0.2">
      <c r="A451" s="353"/>
      <c r="B451" s="353"/>
      <c r="C451" s="353"/>
      <c r="D451" s="353"/>
      <c r="E451" s="353"/>
      <c r="F451" s="353"/>
      <c r="G451" s="353"/>
      <c r="H451" s="353"/>
      <c r="I451" s="353"/>
      <c r="J451" s="353"/>
      <c r="K451" s="353"/>
      <c r="L451" s="353"/>
      <c r="M451" s="353"/>
      <c r="N451" s="353"/>
      <c r="O451" s="353"/>
      <c r="P451" s="353"/>
      <c r="Q451" s="353"/>
      <c r="R451" s="353"/>
      <c r="S451" s="353"/>
      <c r="T451" s="353"/>
      <c r="U451" s="353"/>
      <c r="V451" s="353"/>
      <c r="W451" s="353"/>
      <c r="X451" s="353"/>
      <c r="Y451" s="353"/>
      <c r="Z451" s="353"/>
      <c r="AA451" s="353"/>
    </row>
    <row r="452" spans="1:27" ht="10.5" customHeight="1" x14ac:dyDescent="0.2">
      <c r="A452" s="353"/>
      <c r="B452" s="353"/>
      <c r="C452" s="353"/>
      <c r="D452" s="353"/>
      <c r="E452" s="353"/>
      <c r="F452" s="353"/>
      <c r="G452" s="353"/>
      <c r="H452" s="353"/>
      <c r="I452" s="353"/>
      <c r="J452" s="353"/>
      <c r="K452" s="353"/>
      <c r="L452" s="353"/>
      <c r="M452" s="353"/>
      <c r="N452" s="353"/>
      <c r="O452" s="353"/>
      <c r="P452" s="353"/>
      <c r="Q452" s="353"/>
      <c r="R452" s="353"/>
      <c r="S452" s="353"/>
      <c r="T452" s="353"/>
      <c r="U452" s="353"/>
      <c r="V452" s="353"/>
      <c r="W452" s="353"/>
      <c r="X452" s="353"/>
      <c r="Y452" s="353"/>
      <c r="Z452" s="353"/>
      <c r="AA452" s="353"/>
    </row>
    <row r="453" spans="1:27" ht="10.5" customHeight="1" x14ac:dyDescent="0.2">
      <c r="A453" s="353"/>
      <c r="B453" s="353"/>
      <c r="C453" s="353"/>
      <c r="D453" s="353"/>
      <c r="E453" s="353"/>
      <c r="F453" s="353"/>
      <c r="G453" s="353"/>
      <c r="H453" s="353"/>
      <c r="I453" s="353"/>
      <c r="J453" s="353"/>
      <c r="K453" s="353"/>
      <c r="L453" s="353"/>
      <c r="M453" s="353"/>
      <c r="N453" s="353"/>
      <c r="O453" s="353"/>
      <c r="P453" s="353"/>
      <c r="Q453" s="353"/>
      <c r="R453" s="353"/>
      <c r="S453" s="353"/>
      <c r="T453" s="353"/>
      <c r="U453" s="353"/>
      <c r="V453" s="353"/>
      <c r="W453" s="353"/>
      <c r="X453" s="353"/>
      <c r="Y453" s="353"/>
      <c r="Z453" s="353"/>
      <c r="AA453" s="353"/>
    </row>
    <row r="454" spans="1:27" ht="10.5" customHeight="1" x14ac:dyDescent="0.2">
      <c r="A454" s="353"/>
      <c r="B454" s="353"/>
      <c r="C454" s="353"/>
      <c r="D454" s="353"/>
      <c r="E454" s="353"/>
      <c r="F454" s="353"/>
      <c r="G454" s="353"/>
      <c r="H454" s="353"/>
      <c r="I454" s="353"/>
      <c r="J454" s="353"/>
      <c r="K454" s="353"/>
      <c r="L454" s="353"/>
      <c r="M454" s="353"/>
      <c r="N454" s="353"/>
      <c r="O454" s="353"/>
      <c r="P454" s="353"/>
      <c r="Q454" s="353"/>
      <c r="R454" s="353"/>
      <c r="S454" s="353"/>
      <c r="T454" s="353"/>
      <c r="U454" s="353"/>
      <c r="V454" s="353"/>
      <c r="W454" s="353"/>
      <c r="X454" s="353"/>
      <c r="Y454" s="353"/>
      <c r="Z454" s="353"/>
      <c r="AA454" s="353"/>
    </row>
    <row r="455" spans="1:27" ht="10.5" customHeight="1" x14ac:dyDescent="0.2">
      <c r="A455" s="353"/>
      <c r="B455" s="353"/>
      <c r="C455" s="353"/>
      <c r="D455" s="353"/>
      <c r="E455" s="353"/>
      <c r="F455" s="353"/>
      <c r="G455" s="353"/>
      <c r="H455" s="353"/>
      <c r="I455" s="353"/>
      <c r="J455" s="353"/>
      <c r="K455" s="353"/>
      <c r="L455" s="353"/>
      <c r="M455" s="353"/>
      <c r="N455" s="353"/>
      <c r="O455" s="353"/>
      <c r="P455" s="353"/>
      <c r="Q455" s="353"/>
      <c r="R455" s="353"/>
      <c r="S455" s="353"/>
      <c r="T455" s="353"/>
      <c r="U455" s="353"/>
      <c r="V455" s="353"/>
      <c r="W455" s="353"/>
      <c r="X455" s="353"/>
      <c r="Y455" s="353"/>
      <c r="Z455" s="353"/>
      <c r="AA455" s="353"/>
    </row>
    <row r="456" spans="1:27" ht="10.5" customHeight="1" x14ac:dyDescent="0.2">
      <c r="A456" s="353"/>
      <c r="B456" s="353"/>
      <c r="C456" s="353"/>
      <c r="D456" s="353"/>
      <c r="E456" s="353"/>
      <c r="F456" s="353"/>
      <c r="G456" s="353"/>
      <c r="H456" s="353"/>
      <c r="I456" s="353"/>
      <c r="J456" s="353"/>
      <c r="K456" s="353"/>
      <c r="L456" s="353"/>
      <c r="M456" s="353"/>
      <c r="N456" s="353"/>
      <c r="O456" s="353"/>
      <c r="P456" s="353"/>
      <c r="Q456" s="353"/>
      <c r="R456" s="353"/>
      <c r="S456" s="353"/>
      <c r="T456" s="353"/>
      <c r="U456" s="353"/>
      <c r="V456" s="353"/>
      <c r="W456" s="353"/>
      <c r="X456" s="353"/>
      <c r="Y456" s="353"/>
      <c r="Z456" s="353"/>
      <c r="AA456" s="353"/>
    </row>
    <row r="457" spans="1:27" ht="10.5" customHeight="1" x14ac:dyDescent="0.2">
      <c r="A457" s="353"/>
      <c r="B457" s="353"/>
      <c r="C457" s="353"/>
      <c r="D457" s="353"/>
      <c r="E457" s="353"/>
      <c r="F457" s="353"/>
      <c r="G457" s="353"/>
      <c r="H457" s="353"/>
      <c r="I457" s="353"/>
      <c r="J457" s="353"/>
      <c r="K457" s="353"/>
      <c r="L457" s="353"/>
      <c r="M457" s="353"/>
      <c r="N457" s="353"/>
      <c r="O457" s="353"/>
      <c r="P457" s="353"/>
      <c r="Q457" s="353"/>
      <c r="R457" s="353"/>
      <c r="S457" s="353"/>
      <c r="T457" s="353"/>
      <c r="U457" s="353"/>
      <c r="V457" s="353"/>
      <c r="W457" s="353"/>
      <c r="X457" s="353"/>
      <c r="Y457" s="353"/>
      <c r="Z457" s="353"/>
      <c r="AA457" s="353"/>
    </row>
    <row r="458" spans="1:27" ht="10.5" customHeight="1" x14ac:dyDescent="0.2">
      <c r="A458" s="353"/>
      <c r="B458" s="353"/>
      <c r="C458" s="353"/>
      <c r="D458" s="353"/>
      <c r="E458" s="353"/>
      <c r="F458" s="353"/>
      <c r="G458" s="353"/>
      <c r="H458" s="353"/>
      <c r="I458" s="353"/>
      <c r="J458" s="353"/>
      <c r="K458" s="353"/>
      <c r="L458" s="353"/>
      <c r="M458" s="353"/>
      <c r="N458" s="353"/>
      <c r="O458" s="353"/>
      <c r="P458" s="353"/>
      <c r="Q458" s="353"/>
      <c r="R458" s="353"/>
      <c r="S458" s="353"/>
      <c r="T458" s="353"/>
      <c r="U458" s="353"/>
      <c r="V458" s="353"/>
      <c r="W458" s="353"/>
      <c r="X458" s="353"/>
      <c r="Y458" s="353"/>
      <c r="Z458" s="353"/>
      <c r="AA458" s="353"/>
    </row>
    <row r="459" spans="1:27" ht="10.5" customHeight="1" x14ac:dyDescent="0.2">
      <c r="A459" s="353"/>
      <c r="B459" s="353"/>
      <c r="C459" s="353"/>
      <c r="D459" s="353"/>
      <c r="E459" s="353"/>
      <c r="F459" s="353"/>
      <c r="G459" s="353"/>
      <c r="H459" s="353"/>
      <c r="I459" s="353"/>
      <c r="J459" s="353"/>
      <c r="K459" s="353"/>
      <c r="L459" s="353"/>
      <c r="M459" s="353"/>
      <c r="N459" s="353"/>
      <c r="O459" s="353"/>
      <c r="P459" s="353"/>
      <c r="Q459" s="353"/>
      <c r="R459" s="353"/>
      <c r="S459" s="353"/>
      <c r="T459" s="353"/>
      <c r="U459" s="353"/>
      <c r="V459" s="353"/>
      <c r="W459" s="353"/>
      <c r="X459" s="353"/>
      <c r="Y459" s="353"/>
      <c r="Z459" s="353"/>
      <c r="AA459" s="353"/>
    </row>
    <row r="460" spans="1:27" ht="10.5" customHeight="1" x14ac:dyDescent="0.2">
      <c r="A460" s="353"/>
      <c r="B460" s="353"/>
      <c r="C460" s="353"/>
      <c r="D460" s="353"/>
      <c r="E460" s="353"/>
      <c r="F460" s="353"/>
      <c r="G460" s="353"/>
      <c r="H460" s="353"/>
      <c r="I460" s="353"/>
      <c r="J460" s="353"/>
      <c r="K460" s="353"/>
      <c r="L460" s="353"/>
      <c r="M460" s="353"/>
      <c r="N460" s="353"/>
      <c r="O460" s="353"/>
      <c r="P460" s="353"/>
      <c r="Q460" s="353"/>
      <c r="R460" s="353"/>
      <c r="S460" s="353"/>
      <c r="T460" s="353"/>
      <c r="U460" s="353"/>
      <c r="V460" s="353"/>
      <c r="W460" s="353"/>
      <c r="X460" s="353"/>
      <c r="Y460" s="353"/>
      <c r="Z460" s="353"/>
      <c r="AA460" s="353"/>
    </row>
    <row r="461" spans="1:27" ht="10.5" customHeight="1" x14ac:dyDescent="0.2">
      <c r="A461" s="353"/>
      <c r="B461" s="353"/>
      <c r="C461" s="353"/>
      <c r="D461" s="353"/>
      <c r="E461" s="353"/>
      <c r="F461" s="353"/>
      <c r="G461" s="353"/>
      <c r="H461" s="353"/>
      <c r="I461" s="353"/>
      <c r="J461" s="353"/>
      <c r="K461" s="353"/>
      <c r="L461" s="353"/>
      <c r="M461" s="353"/>
      <c r="N461" s="353"/>
      <c r="O461" s="353"/>
      <c r="P461" s="353"/>
      <c r="Q461" s="353"/>
      <c r="R461" s="353"/>
      <c r="S461" s="353"/>
      <c r="T461" s="353"/>
      <c r="U461" s="353"/>
      <c r="V461" s="353"/>
      <c r="W461" s="353"/>
      <c r="X461" s="353"/>
      <c r="Y461" s="353"/>
      <c r="Z461" s="353"/>
      <c r="AA461" s="353"/>
    </row>
    <row r="462" spans="1:27" ht="10.5" customHeight="1" x14ac:dyDescent="0.2">
      <c r="A462" s="353"/>
      <c r="B462" s="353"/>
      <c r="C462" s="353"/>
      <c r="D462" s="353"/>
      <c r="E462" s="353"/>
      <c r="F462" s="353"/>
      <c r="G462" s="353"/>
      <c r="H462" s="353"/>
      <c r="I462" s="353"/>
      <c r="J462" s="353"/>
      <c r="K462" s="353"/>
      <c r="L462" s="353"/>
      <c r="M462" s="353"/>
      <c r="N462" s="353"/>
      <c r="O462" s="353"/>
      <c r="P462" s="353"/>
      <c r="Q462" s="353"/>
      <c r="R462" s="353"/>
      <c r="S462" s="353"/>
      <c r="T462" s="353"/>
      <c r="U462" s="353"/>
      <c r="V462" s="353"/>
      <c r="W462" s="353"/>
      <c r="X462" s="353"/>
      <c r="Y462" s="353"/>
      <c r="Z462" s="353"/>
      <c r="AA462" s="353"/>
    </row>
    <row r="463" spans="1:27" ht="10.5" customHeight="1" x14ac:dyDescent="0.2">
      <c r="A463" s="353"/>
      <c r="B463" s="353"/>
      <c r="C463" s="353"/>
      <c r="D463" s="353"/>
      <c r="E463" s="353"/>
      <c r="F463" s="353"/>
      <c r="G463" s="353"/>
      <c r="H463" s="353"/>
      <c r="I463" s="353"/>
      <c r="J463" s="353"/>
      <c r="K463" s="353"/>
      <c r="L463" s="353"/>
      <c r="M463" s="353"/>
      <c r="N463" s="353"/>
      <c r="O463" s="353"/>
      <c r="P463" s="353"/>
      <c r="Q463" s="353"/>
      <c r="R463" s="353"/>
      <c r="S463" s="353"/>
      <c r="T463" s="353"/>
      <c r="U463" s="353"/>
      <c r="V463" s="353"/>
      <c r="W463" s="353"/>
      <c r="X463" s="353"/>
      <c r="Y463" s="353"/>
      <c r="Z463" s="353"/>
      <c r="AA463" s="353"/>
    </row>
    <row r="464" spans="1:27" ht="10.5" customHeight="1" x14ac:dyDescent="0.2">
      <c r="A464" s="353"/>
      <c r="B464" s="353"/>
      <c r="C464" s="353"/>
      <c r="D464" s="353"/>
      <c r="E464" s="353"/>
      <c r="F464" s="353"/>
      <c r="G464" s="353"/>
      <c r="H464" s="353"/>
      <c r="I464" s="353"/>
      <c r="J464" s="353"/>
      <c r="K464" s="353"/>
      <c r="L464" s="353"/>
      <c r="M464" s="353"/>
      <c r="N464" s="353"/>
      <c r="O464" s="353"/>
      <c r="P464" s="353"/>
      <c r="Q464" s="353"/>
      <c r="R464" s="353"/>
      <c r="S464" s="353"/>
      <c r="T464" s="353"/>
      <c r="U464" s="353"/>
      <c r="V464" s="353"/>
      <c r="W464" s="353"/>
      <c r="X464" s="353"/>
      <c r="Y464" s="353"/>
      <c r="Z464" s="353"/>
      <c r="AA464" s="353"/>
    </row>
    <row r="465" spans="1:27" ht="10.5" customHeight="1" x14ac:dyDescent="0.2">
      <c r="A465" s="353"/>
      <c r="B465" s="353"/>
      <c r="C465" s="353"/>
      <c r="D465" s="353"/>
      <c r="E465" s="353"/>
      <c r="F465" s="353"/>
      <c r="G465" s="353"/>
      <c r="H465" s="353"/>
      <c r="I465" s="353"/>
      <c r="J465" s="353"/>
      <c r="K465" s="353"/>
      <c r="L465" s="353"/>
      <c r="M465" s="353"/>
      <c r="N465" s="353"/>
      <c r="O465" s="353"/>
      <c r="P465" s="353"/>
      <c r="Q465" s="353"/>
      <c r="R465" s="353"/>
      <c r="S465" s="353"/>
      <c r="T465" s="353"/>
      <c r="U465" s="353"/>
      <c r="V465" s="353"/>
      <c r="W465" s="353"/>
      <c r="X465" s="353"/>
      <c r="Y465" s="353"/>
      <c r="Z465" s="353"/>
      <c r="AA465" s="353"/>
    </row>
    <row r="466" spans="1:27" ht="10.5" customHeight="1" x14ac:dyDescent="0.2">
      <c r="A466" s="353"/>
      <c r="B466" s="353"/>
      <c r="C466" s="353"/>
      <c r="D466" s="353"/>
      <c r="E466" s="353"/>
      <c r="F466" s="353"/>
      <c r="G466" s="353"/>
      <c r="H466" s="353"/>
      <c r="I466" s="353"/>
      <c r="J466" s="353"/>
      <c r="K466" s="353"/>
      <c r="L466" s="353"/>
      <c r="M466" s="353"/>
      <c r="N466" s="353"/>
      <c r="O466" s="353"/>
      <c r="P466" s="353"/>
      <c r="Q466" s="353"/>
      <c r="R466" s="353"/>
      <c r="S466" s="353"/>
      <c r="T466" s="353"/>
      <c r="U466" s="353"/>
      <c r="V466" s="353"/>
      <c r="W466" s="353"/>
      <c r="X466" s="353"/>
      <c r="Y466" s="353"/>
      <c r="Z466" s="353"/>
      <c r="AA466" s="353"/>
    </row>
    <row r="467" spans="1:27" ht="10.5" customHeight="1" x14ac:dyDescent="0.2">
      <c r="A467" s="353"/>
      <c r="B467" s="353"/>
      <c r="C467" s="353"/>
      <c r="D467" s="353"/>
      <c r="E467" s="353"/>
      <c r="F467" s="353"/>
      <c r="G467" s="353"/>
      <c r="H467" s="353"/>
      <c r="I467" s="353"/>
      <c r="J467" s="353"/>
      <c r="K467" s="353"/>
      <c r="L467" s="353"/>
      <c r="M467" s="353"/>
      <c r="N467" s="353"/>
      <c r="O467" s="353"/>
      <c r="P467" s="353"/>
      <c r="Q467" s="353"/>
      <c r="R467" s="353"/>
      <c r="S467" s="353"/>
      <c r="T467" s="353"/>
      <c r="U467" s="353"/>
      <c r="V467" s="353"/>
      <c r="W467" s="353"/>
      <c r="X467" s="353"/>
      <c r="Y467" s="353"/>
      <c r="Z467" s="353"/>
      <c r="AA467" s="353"/>
    </row>
    <row r="468" spans="1:27" ht="10.5" customHeight="1" x14ac:dyDescent="0.2">
      <c r="A468" s="353"/>
      <c r="B468" s="353"/>
      <c r="C468" s="353"/>
      <c r="D468" s="353"/>
      <c r="E468" s="353"/>
      <c r="F468" s="353"/>
      <c r="G468" s="353"/>
      <c r="H468" s="353"/>
      <c r="I468" s="353"/>
      <c r="J468" s="353"/>
      <c r="K468" s="353"/>
      <c r="L468" s="353"/>
      <c r="M468" s="353"/>
      <c r="N468" s="353"/>
      <c r="O468" s="353"/>
      <c r="P468" s="353"/>
      <c r="Q468" s="353"/>
      <c r="R468" s="353"/>
      <c r="S468" s="353"/>
      <c r="T468" s="353"/>
      <c r="U468" s="353"/>
      <c r="V468" s="353"/>
      <c r="W468" s="353"/>
      <c r="X468" s="353"/>
      <c r="Y468" s="353"/>
      <c r="Z468" s="353"/>
      <c r="AA468" s="353"/>
    </row>
    <row r="469" spans="1:27" ht="10.5" customHeight="1" x14ac:dyDescent="0.2">
      <c r="A469" s="353"/>
      <c r="B469" s="353"/>
      <c r="C469" s="353"/>
      <c r="D469" s="353"/>
      <c r="E469" s="353"/>
      <c r="F469" s="353"/>
      <c r="G469" s="353"/>
      <c r="H469" s="353"/>
      <c r="I469" s="353"/>
      <c r="J469" s="353"/>
      <c r="K469" s="353"/>
      <c r="L469" s="353"/>
      <c r="M469" s="353"/>
      <c r="N469" s="353"/>
      <c r="O469" s="353"/>
      <c r="P469" s="353"/>
      <c r="Q469" s="353"/>
      <c r="R469" s="353"/>
      <c r="S469" s="353"/>
      <c r="T469" s="353"/>
      <c r="U469" s="353"/>
      <c r="V469" s="353"/>
      <c r="W469" s="353"/>
      <c r="X469" s="353"/>
      <c r="Y469" s="353"/>
      <c r="Z469" s="353"/>
      <c r="AA469" s="353"/>
    </row>
    <row r="470" spans="1:27" ht="10.5" customHeight="1" x14ac:dyDescent="0.2">
      <c r="A470" s="353"/>
      <c r="B470" s="353"/>
      <c r="C470" s="353"/>
      <c r="D470" s="353"/>
      <c r="E470" s="353"/>
      <c r="F470" s="353"/>
      <c r="G470" s="353"/>
      <c r="H470" s="353"/>
      <c r="I470" s="353"/>
      <c r="J470" s="353"/>
      <c r="K470" s="353"/>
      <c r="L470" s="353"/>
      <c r="M470" s="353"/>
      <c r="N470" s="353"/>
      <c r="O470" s="353"/>
      <c r="P470" s="353"/>
      <c r="Q470" s="353"/>
      <c r="R470" s="353"/>
      <c r="S470" s="353"/>
      <c r="T470" s="353"/>
      <c r="U470" s="353"/>
      <c r="V470" s="353"/>
      <c r="W470" s="353"/>
      <c r="X470" s="353"/>
      <c r="Y470" s="353"/>
      <c r="Z470" s="353"/>
      <c r="AA470" s="353"/>
    </row>
    <row r="471" spans="1:27" ht="10.5" customHeight="1" x14ac:dyDescent="0.2">
      <c r="A471" s="353"/>
      <c r="B471" s="353"/>
      <c r="C471" s="353"/>
      <c r="D471" s="353"/>
      <c r="E471" s="353"/>
      <c r="F471" s="353"/>
      <c r="G471" s="353"/>
      <c r="H471" s="353"/>
      <c r="I471" s="353"/>
      <c r="J471" s="353"/>
      <c r="K471" s="353"/>
      <c r="L471" s="353"/>
      <c r="M471" s="353"/>
      <c r="N471" s="353"/>
      <c r="O471" s="353"/>
      <c r="P471" s="353"/>
      <c r="Q471" s="353"/>
      <c r="R471" s="353"/>
      <c r="S471" s="353"/>
      <c r="T471" s="353"/>
      <c r="U471" s="353"/>
      <c r="V471" s="353"/>
      <c r="W471" s="353"/>
      <c r="X471" s="353"/>
      <c r="Y471" s="353"/>
      <c r="Z471" s="353"/>
      <c r="AA471" s="353"/>
    </row>
    <row r="472" spans="1:27" ht="10.5" customHeight="1" x14ac:dyDescent="0.2">
      <c r="A472" s="353"/>
      <c r="B472" s="353"/>
      <c r="C472" s="353"/>
      <c r="D472" s="353"/>
      <c r="E472" s="353"/>
      <c r="F472" s="353"/>
      <c r="G472" s="353"/>
      <c r="H472" s="353"/>
      <c r="I472" s="353"/>
      <c r="J472" s="353"/>
      <c r="K472" s="353"/>
      <c r="L472" s="353"/>
      <c r="M472" s="353"/>
      <c r="N472" s="353"/>
      <c r="O472" s="353"/>
      <c r="P472" s="353"/>
      <c r="Q472" s="353"/>
      <c r="R472" s="353"/>
      <c r="S472" s="353"/>
      <c r="T472" s="353"/>
      <c r="U472" s="353"/>
      <c r="V472" s="353"/>
      <c r="W472" s="353"/>
      <c r="X472" s="353"/>
      <c r="Y472" s="353"/>
      <c r="Z472" s="353"/>
      <c r="AA472" s="353"/>
    </row>
    <row r="473" spans="1:27" ht="10.5" customHeight="1" x14ac:dyDescent="0.2">
      <c r="A473" s="353"/>
      <c r="B473" s="353"/>
      <c r="C473" s="353"/>
      <c r="D473" s="353"/>
      <c r="E473" s="353"/>
      <c r="F473" s="353"/>
      <c r="G473" s="353"/>
      <c r="H473" s="353"/>
      <c r="I473" s="353"/>
      <c r="J473" s="353"/>
      <c r="K473" s="353"/>
      <c r="L473" s="353"/>
      <c r="M473" s="353"/>
      <c r="N473" s="353"/>
      <c r="O473" s="353"/>
      <c r="P473" s="353"/>
      <c r="Q473" s="353"/>
      <c r="R473" s="353"/>
      <c r="S473" s="353"/>
      <c r="T473" s="353"/>
      <c r="U473" s="353"/>
      <c r="V473" s="353"/>
      <c r="W473" s="353"/>
      <c r="X473" s="353"/>
      <c r="Y473" s="353"/>
      <c r="Z473" s="353"/>
      <c r="AA473" s="353"/>
    </row>
    <row r="474" spans="1:27" ht="10.5" customHeight="1" x14ac:dyDescent="0.2">
      <c r="A474" s="353"/>
      <c r="B474" s="353"/>
      <c r="C474" s="353"/>
      <c r="D474" s="353"/>
      <c r="E474" s="353"/>
      <c r="F474" s="353"/>
      <c r="G474" s="353"/>
      <c r="H474" s="353"/>
      <c r="I474" s="353"/>
      <c r="J474" s="353"/>
      <c r="K474" s="353"/>
      <c r="L474" s="353"/>
      <c r="M474" s="353"/>
      <c r="N474" s="353"/>
      <c r="O474" s="353"/>
      <c r="P474" s="353"/>
      <c r="Q474" s="353"/>
      <c r="R474" s="353"/>
      <c r="S474" s="353"/>
      <c r="T474" s="353"/>
      <c r="U474" s="353"/>
      <c r="V474" s="353"/>
      <c r="W474" s="353"/>
      <c r="X474" s="353"/>
      <c r="Y474" s="353"/>
      <c r="Z474" s="353"/>
      <c r="AA474" s="353"/>
    </row>
    <row r="475" spans="1:27" ht="10.5" customHeight="1" x14ac:dyDescent="0.2">
      <c r="A475" s="353"/>
      <c r="B475" s="353"/>
      <c r="C475" s="353"/>
      <c r="D475" s="353"/>
      <c r="E475" s="353"/>
      <c r="F475" s="353"/>
      <c r="G475" s="353"/>
      <c r="H475" s="353"/>
      <c r="I475" s="353"/>
      <c r="J475" s="353"/>
      <c r="K475" s="353"/>
      <c r="L475" s="353"/>
      <c r="M475" s="353"/>
      <c r="N475" s="353"/>
      <c r="O475" s="353"/>
      <c r="P475" s="353"/>
      <c r="Q475" s="353"/>
      <c r="R475" s="353"/>
      <c r="S475" s="353"/>
      <c r="T475" s="353"/>
      <c r="U475" s="353"/>
      <c r="V475" s="353"/>
      <c r="W475" s="353"/>
      <c r="X475" s="353"/>
      <c r="Y475" s="353"/>
      <c r="Z475" s="353"/>
      <c r="AA475" s="353"/>
    </row>
    <row r="476" spans="1:27" ht="10.5" customHeight="1" x14ac:dyDescent="0.2">
      <c r="A476" s="353"/>
      <c r="B476" s="353"/>
      <c r="C476" s="353"/>
      <c r="D476" s="353"/>
      <c r="E476" s="353"/>
      <c r="F476" s="353"/>
      <c r="G476" s="353"/>
      <c r="H476" s="353"/>
      <c r="I476" s="353"/>
      <c r="J476" s="353"/>
      <c r="K476" s="353"/>
      <c r="L476" s="353"/>
      <c r="M476" s="353"/>
      <c r="N476" s="353"/>
      <c r="O476" s="353"/>
      <c r="P476" s="353"/>
      <c r="Q476" s="353"/>
      <c r="R476" s="353"/>
      <c r="S476" s="353"/>
      <c r="T476" s="353"/>
      <c r="U476" s="353"/>
      <c r="V476" s="353"/>
      <c r="W476" s="353"/>
      <c r="X476" s="353"/>
      <c r="Y476" s="353"/>
      <c r="Z476" s="353"/>
      <c r="AA476" s="353"/>
    </row>
    <row r="477" spans="1:27" ht="10.5" customHeight="1" x14ac:dyDescent="0.2">
      <c r="A477" s="353"/>
      <c r="B477" s="353"/>
      <c r="C477" s="353"/>
      <c r="D477" s="353"/>
      <c r="E477" s="353"/>
      <c r="F477" s="353"/>
      <c r="G477" s="353"/>
      <c r="H477" s="353"/>
      <c r="I477" s="353"/>
      <c r="J477" s="353"/>
      <c r="K477" s="353"/>
      <c r="L477" s="353"/>
      <c r="M477" s="353"/>
      <c r="N477" s="353"/>
      <c r="O477" s="353"/>
      <c r="P477" s="353"/>
      <c r="Q477" s="353"/>
      <c r="R477" s="353"/>
      <c r="S477" s="353"/>
      <c r="T477" s="353"/>
      <c r="U477" s="353"/>
      <c r="V477" s="353"/>
      <c r="W477" s="353"/>
      <c r="X477" s="353"/>
      <c r="Y477" s="353"/>
      <c r="Z477" s="353"/>
      <c r="AA477" s="353"/>
    </row>
    <row r="478" spans="1:27" ht="10.5" customHeight="1" x14ac:dyDescent="0.2">
      <c r="A478" s="353"/>
      <c r="B478" s="353"/>
      <c r="C478" s="353"/>
      <c r="D478" s="353"/>
      <c r="E478" s="353"/>
      <c r="F478" s="353"/>
      <c r="G478" s="353"/>
      <c r="H478" s="353"/>
      <c r="I478" s="353"/>
      <c r="J478" s="353"/>
      <c r="K478" s="353"/>
      <c r="L478" s="353"/>
      <c r="M478" s="353"/>
      <c r="N478" s="353"/>
      <c r="O478" s="353"/>
      <c r="P478" s="353"/>
      <c r="Q478" s="353"/>
      <c r="R478" s="353"/>
      <c r="S478" s="353"/>
      <c r="T478" s="353"/>
      <c r="U478" s="353"/>
      <c r="V478" s="353"/>
      <c r="W478" s="353"/>
      <c r="X478" s="353"/>
      <c r="Y478" s="353"/>
      <c r="Z478" s="353"/>
      <c r="AA478" s="353"/>
    </row>
    <row r="479" spans="1:27" ht="10.5" customHeight="1" x14ac:dyDescent="0.2">
      <c r="A479" s="353"/>
      <c r="B479" s="353"/>
      <c r="C479" s="353"/>
      <c r="D479" s="353"/>
      <c r="E479" s="353"/>
      <c r="F479" s="353"/>
      <c r="G479" s="353"/>
      <c r="H479" s="353"/>
      <c r="I479" s="353"/>
      <c r="J479" s="353"/>
      <c r="K479" s="353"/>
      <c r="L479" s="353"/>
      <c r="M479" s="353"/>
      <c r="N479" s="353"/>
      <c r="O479" s="353"/>
      <c r="P479" s="353"/>
      <c r="Q479" s="353"/>
      <c r="R479" s="353"/>
      <c r="S479" s="353"/>
      <c r="T479" s="353"/>
      <c r="U479" s="353"/>
      <c r="V479" s="353"/>
      <c r="W479" s="353"/>
      <c r="X479" s="353"/>
      <c r="Y479" s="353"/>
      <c r="Z479" s="353"/>
      <c r="AA479" s="353"/>
    </row>
    <row r="480" spans="1:27" ht="10.5" customHeight="1" x14ac:dyDescent="0.2">
      <c r="A480" s="353"/>
      <c r="B480" s="353"/>
      <c r="C480" s="353"/>
      <c r="D480" s="353"/>
      <c r="E480" s="353"/>
      <c r="F480" s="353"/>
      <c r="G480" s="353"/>
      <c r="H480" s="353"/>
      <c r="I480" s="353"/>
      <c r="J480" s="353"/>
      <c r="K480" s="353"/>
      <c r="L480" s="353"/>
      <c r="M480" s="353"/>
      <c r="N480" s="353"/>
      <c r="O480" s="353"/>
      <c r="P480" s="353"/>
      <c r="Q480" s="353"/>
      <c r="R480" s="353"/>
      <c r="S480" s="353"/>
      <c r="T480" s="353"/>
      <c r="U480" s="353"/>
      <c r="V480" s="353"/>
      <c r="W480" s="353"/>
      <c r="X480" s="353"/>
      <c r="Y480" s="353"/>
      <c r="Z480" s="353"/>
      <c r="AA480" s="353"/>
    </row>
    <row r="481" spans="1:27" ht="10.5" customHeight="1" x14ac:dyDescent="0.2">
      <c r="A481" s="353"/>
      <c r="B481" s="353"/>
      <c r="C481" s="353"/>
      <c r="D481" s="353"/>
      <c r="E481" s="353"/>
      <c r="F481" s="353"/>
      <c r="G481" s="353"/>
      <c r="H481" s="353"/>
      <c r="I481" s="353"/>
      <c r="J481" s="353"/>
      <c r="K481" s="353"/>
      <c r="L481" s="353"/>
      <c r="M481" s="353"/>
      <c r="N481" s="353"/>
      <c r="O481" s="353"/>
      <c r="P481" s="353"/>
      <c r="Q481" s="353"/>
      <c r="R481" s="353"/>
      <c r="S481" s="353"/>
      <c r="T481" s="353"/>
      <c r="U481" s="353"/>
      <c r="V481" s="353"/>
      <c r="W481" s="353"/>
      <c r="X481" s="353"/>
      <c r="Y481" s="353"/>
      <c r="Z481" s="353"/>
      <c r="AA481" s="353"/>
    </row>
    <row r="482" spans="1:27" ht="10.5" customHeight="1" x14ac:dyDescent="0.2">
      <c r="A482" s="353"/>
      <c r="B482" s="353"/>
      <c r="C482" s="353"/>
      <c r="D482" s="353"/>
      <c r="E482" s="353"/>
      <c r="F482" s="353"/>
      <c r="G482" s="353"/>
      <c r="H482" s="353"/>
      <c r="I482" s="353"/>
      <c r="J482" s="353"/>
      <c r="K482" s="353"/>
      <c r="L482" s="353"/>
      <c r="M482" s="353"/>
      <c r="N482" s="353"/>
      <c r="O482" s="353"/>
      <c r="P482" s="353"/>
      <c r="Q482" s="353"/>
      <c r="R482" s="353"/>
      <c r="S482" s="353"/>
      <c r="T482" s="353"/>
      <c r="U482" s="353"/>
      <c r="V482" s="353"/>
      <c r="W482" s="353"/>
      <c r="X482" s="353"/>
      <c r="Y482" s="353"/>
      <c r="Z482" s="353"/>
      <c r="AA482" s="353"/>
    </row>
    <row r="483" spans="1:27" ht="10.5" customHeight="1" x14ac:dyDescent="0.2">
      <c r="A483" s="353"/>
      <c r="B483" s="353"/>
      <c r="C483" s="353"/>
      <c r="D483" s="353"/>
      <c r="E483" s="353"/>
      <c r="F483" s="353"/>
      <c r="G483" s="353"/>
      <c r="H483" s="353"/>
      <c r="I483" s="353"/>
      <c r="J483" s="353"/>
      <c r="K483" s="353"/>
      <c r="L483" s="353"/>
      <c r="M483" s="353"/>
      <c r="N483" s="353"/>
      <c r="O483" s="353"/>
      <c r="P483" s="353"/>
      <c r="Q483" s="353"/>
      <c r="R483" s="353"/>
      <c r="S483" s="353"/>
      <c r="T483" s="353"/>
      <c r="U483" s="353"/>
      <c r="V483" s="353"/>
      <c r="W483" s="353"/>
      <c r="X483" s="353"/>
      <c r="Y483" s="353"/>
      <c r="Z483" s="353"/>
      <c r="AA483" s="353"/>
    </row>
    <row r="484" spans="1:27" ht="10.5" customHeight="1" x14ac:dyDescent="0.2">
      <c r="A484" s="353"/>
      <c r="B484" s="353"/>
      <c r="C484" s="353"/>
      <c r="D484" s="353"/>
      <c r="E484" s="353"/>
      <c r="F484" s="353"/>
      <c r="G484" s="353"/>
      <c r="H484" s="353"/>
      <c r="I484" s="353"/>
      <c r="J484" s="353"/>
      <c r="K484" s="353"/>
      <c r="L484" s="353"/>
      <c r="M484" s="353"/>
      <c r="N484" s="353"/>
      <c r="O484" s="353"/>
      <c r="P484" s="353"/>
      <c r="Q484" s="353"/>
      <c r="R484" s="353"/>
      <c r="S484" s="353"/>
      <c r="T484" s="353"/>
      <c r="U484" s="353"/>
      <c r="V484" s="353"/>
      <c r="W484" s="353"/>
      <c r="X484" s="353"/>
      <c r="Y484" s="353"/>
      <c r="Z484" s="353"/>
      <c r="AA484" s="353"/>
    </row>
    <row r="485" spans="1:27" ht="10.5" customHeight="1" x14ac:dyDescent="0.2">
      <c r="A485" s="353"/>
      <c r="B485" s="353"/>
      <c r="C485" s="353"/>
      <c r="D485" s="353"/>
      <c r="E485" s="353"/>
      <c r="F485" s="353"/>
      <c r="G485" s="353"/>
      <c r="H485" s="353"/>
      <c r="I485" s="353"/>
      <c r="J485" s="353"/>
      <c r="K485" s="353"/>
      <c r="L485" s="353"/>
      <c r="M485" s="353"/>
      <c r="N485" s="353"/>
      <c r="O485" s="353"/>
      <c r="P485" s="353"/>
      <c r="Q485" s="353"/>
      <c r="R485" s="353"/>
      <c r="S485" s="353"/>
      <c r="T485" s="353"/>
      <c r="U485" s="353"/>
      <c r="V485" s="353"/>
      <c r="W485" s="353"/>
      <c r="X485" s="353"/>
      <c r="Y485" s="353"/>
      <c r="Z485" s="353"/>
      <c r="AA485" s="353"/>
    </row>
    <row r="486" spans="1:27" ht="10.5" customHeight="1" x14ac:dyDescent="0.2">
      <c r="A486" s="353"/>
      <c r="B486" s="353"/>
      <c r="C486" s="353"/>
      <c r="D486" s="353"/>
      <c r="E486" s="353"/>
      <c r="F486" s="353"/>
      <c r="G486" s="353"/>
      <c r="H486" s="353"/>
      <c r="I486" s="353"/>
      <c r="J486" s="353"/>
      <c r="K486" s="353"/>
      <c r="L486" s="353"/>
      <c r="M486" s="353"/>
      <c r="N486" s="353"/>
      <c r="O486" s="353"/>
      <c r="P486" s="353"/>
      <c r="Q486" s="353"/>
      <c r="R486" s="353"/>
      <c r="S486" s="353"/>
      <c r="T486" s="353"/>
      <c r="U486" s="353"/>
      <c r="V486" s="353"/>
      <c r="W486" s="353"/>
      <c r="X486" s="353"/>
      <c r="Y486" s="353"/>
      <c r="Z486" s="353"/>
      <c r="AA486" s="353"/>
    </row>
    <row r="487" spans="1:27" ht="10.5" customHeight="1" x14ac:dyDescent="0.2">
      <c r="A487" s="353"/>
      <c r="B487" s="353"/>
      <c r="C487" s="353"/>
      <c r="D487" s="353"/>
      <c r="E487" s="353"/>
      <c r="F487" s="353"/>
      <c r="G487" s="353"/>
      <c r="H487" s="353"/>
      <c r="I487" s="353"/>
      <c r="J487" s="353"/>
      <c r="K487" s="353"/>
      <c r="L487" s="353"/>
      <c r="M487" s="353"/>
      <c r="N487" s="353"/>
      <c r="O487" s="353"/>
      <c r="P487" s="353"/>
      <c r="Q487" s="353"/>
      <c r="R487" s="353"/>
      <c r="S487" s="353"/>
      <c r="T487" s="353"/>
      <c r="U487" s="353"/>
      <c r="V487" s="353"/>
      <c r="W487" s="353"/>
      <c r="X487" s="353"/>
      <c r="Y487" s="353"/>
      <c r="Z487" s="353"/>
      <c r="AA487" s="353"/>
    </row>
    <row r="488" spans="1:27" ht="10.5" customHeight="1" x14ac:dyDescent="0.2">
      <c r="A488" s="353"/>
      <c r="B488" s="353"/>
      <c r="C488" s="353"/>
      <c r="D488" s="353"/>
      <c r="E488" s="353"/>
      <c r="F488" s="353"/>
      <c r="G488" s="353"/>
      <c r="H488" s="353"/>
      <c r="I488" s="353"/>
      <c r="J488" s="353"/>
      <c r="K488" s="353"/>
      <c r="L488" s="353"/>
      <c r="M488" s="353"/>
      <c r="N488" s="353"/>
      <c r="O488" s="353"/>
      <c r="P488" s="353"/>
      <c r="Q488" s="353"/>
      <c r="R488" s="353"/>
      <c r="S488" s="353"/>
      <c r="T488" s="353"/>
      <c r="U488" s="353"/>
      <c r="V488" s="353"/>
      <c r="W488" s="353"/>
      <c r="X488" s="353"/>
      <c r="Y488" s="353"/>
      <c r="Z488" s="353"/>
      <c r="AA488" s="353"/>
    </row>
    <row r="489" spans="1:27" ht="10.5" customHeight="1" x14ac:dyDescent="0.2">
      <c r="A489" s="353"/>
      <c r="B489" s="353"/>
      <c r="C489" s="353"/>
      <c r="D489" s="353"/>
      <c r="E489" s="353"/>
      <c r="F489" s="353"/>
      <c r="G489" s="353"/>
      <c r="H489" s="353"/>
      <c r="I489" s="353"/>
      <c r="J489" s="353"/>
      <c r="K489" s="353"/>
      <c r="L489" s="353"/>
      <c r="M489" s="353"/>
      <c r="N489" s="353"/>
      <c r="O489" s="353"/>
      <c r="P489" s="353"/>
      <c r="Q489" s="353"/>
      <c r="R489" s="353"/>
      <c r="S489" s="353"/>
      <c r="T489" s="353"/>
      <c r="U489" s="353"/>
      <c r="V489" s="353"/>
      <c r="W489" s="353"/>
      <c r="X489" s="353"/>
      <c r="Y489" s="353"/>
      <c r="Z489" s="353"/>
      <c r="AA489" s="353"/>
    </row>
    <row r="490" spans="1:27" ht="10.5" customHeight="1" x14ac:dyDescent="0.2">
      <c r="A490" s="353"/>
      <c r="B490" s="353"/>
      <c r="C490" s="353"/>
      <c r="D490" s="353"/>
      <c r="E490" s="353"/>
      <c r="F490" s="353"/>
      <c r="G490" s="353"/>
      <c r="H490" s="353"/>
      <c r="I490" s="353"/>
      <c r="J490" s="353"/>
      <c r="K490" s="353"/>
      <c r="L490" s="353"/>
      <c r="M490" s="353"/>
      <c r="N490" s="353"/>
      <c r="O490" s="353"/>
      <c r="P490" s="353"/>
      <c r="Q490" s="353"/>
      <c r="R490" s="353"/>
      <c r="S490" s="353"/>
      <c r="T490" s="353"/>
      <c r="U490" s="353"/>
      <c r="V490" s="353"/>
      <c r="W490" s="353"/>
      <c r="X490" s="353"/>
      <c r="Y490" s="353"/>
      <c r="Z490" s="353"/>
      <c r="AA490" s="353"/>
    </row>
    <row r="491" spans="1:27" ht="10.5" customHeight="1" x14ac:dyDescent="0.2">
      <c r="A491" s="353"/>
      <c r="B491" s="353"/>
      <c r="C491" s="353"/>
      <c r="D491" s="353"/>
      <c r="E491" s="353"/>
      <c r="F491" s="353"/>
      <c r="G491" s="353"/>
      <c r="H491" s="353"/>
      <c r="I491" s="353"/>
      <c r="J491" s="353"/>
      <c r="K491" s="353"/>
      <c r="L491" s="353"/>
      <c r="M491" s="353"/>
      <c r="N491" s="353"/>
      <c r="O491" s="353"/>
      <c r="P491" s="353"/>
      <c r="Q491" s="353"/>
      <c r="R491" s="353"/>
      <c r="S491" s="353"/>
      <c r="T491" s="353"/>
      <c r="U491" s="353"/>
      <c r="V491" s="353"/>
      <c r="W491" s="353"/>
      <c r="X491" s="353"/>
      <c r="Y491" s="353"/>
      <c r="Z491" s="353"/>
      <c r="AA491" s="353"/>
    </row>
    <row r="492" spans="1:27" ht="10.5" customHeight="1" x14ac:dyDescent="0.2">
      <c r="A492" s="353"/>
      <c r="B492" s="353"/>
      <c r="C492" s="353"/>
      <c r="D492" s="353"/>
      <c r="E492" s="353"/>
      <c r="F492" s="353"/>
      <c r="G492" s="353"/>
      <c r="H492" s="353"/>
      <c r="I492" s="353"/>
      <c r="J492" s="353"/>
      <c r="K492" s="353"/>
      <c r="L492" s="353"/>
      <c r="M492" s="353"/>
      <c r="N492" s="353"/>
      <c r="O492" s="353"/>
      <c r="P492" s="353"/>
      <c r="Q492" s="353"/>
      <c r="R492" s="353"/>
      <c r="S492" s="353"/>
      <c r="T492" s="353"/>
      <c r="U492" s="353"/>
      <c r="V492" s="353"/>
      <c r="W492" s="353"/>
      <c r="X492" s="353"/>
      <c r="Y492" s="353"/>
      <c r="Z492" s="353"/>
      <c r="AA492" s="353"/>
    </row>
    <row r="493" spans="1:27" ht="10.5" customHeight="1" x14ac:dyDescent="0.2">
      <c r="A493" s="353"/>
      <c r="B493" s="353"/>
      <c r="C493" s="353"/>
      <c r="D493" s="353"/>
      <c r="E493" s="353"/>
      <c r="F493" s="353"/>
      <c r="G493" s="353"/>
      <c r="H493" s="353"/>
      <c r="I493" s="353"/>
      <c r="J493" s="353"/>
      <c r="K493" s="353"/>
      <c r="L493" s="353"/>
      <c r="M493" s="353"/>
      <c r="N493" s="353"/>
      <c r="O493" s="353"/>
      <c r="P493" s="353"/>
      <c r="Q493" s="353"/>
      <c r="R493" s="353"/>
      <c r="S493" s="353"/>
      <c r="T493" s="353"/>
      <c r="U493" s="353"/>
      <c r="V493" s="353"/>
      <c r="W493" s="353"/>
      <c r="X493" s="353"/>
      <c r="Y493" s="353"/>
      <c r="Z493" s="353"/>
      <c r="AA493" s="353"/>
    </row>
    <row r="494" spans="1:27" ht="10.5" customHeight="1" x14ac:dyDescent="0.2">
      <c r="A494" s="353"/>
      <c r="B494" s="353"/>
      <c r="C494" s="353"/>
      <c r="D494" s="353"/>
      <c r="E494" s="353"/>
      <c r="F494" s="353"/>
      <c r="G494" s="353"/>
      <c r="H494" s="353"/>
      <c r="I494" s="353"/>
      <c r="J494" s="353"/>
      <c r="K494" s="353"/>
      <c r="L494" s="353"/>
      <c r="M494" s="353"/>
      <c r="N494" s="353"/>
      <c r="O494" s="353"/>
      <c r="P494" s="353"/>
      <c r="Q494" s="353"/>
      <c r="R494" s="353"/>
      <c r="S494" s="353"/>
      <c r="T494" s="353"/>
      <c r="U494" s="353"/>
      <c r="V494" s="353"/>
      <c r="W494" s="353"/>
      <c r="X494" s="353"/>
      <c r="Y494" s="353"/>
      <c r="Z494" s="353"/>
      <c r="AA494" s="353"/>
    </row>
    <row r="495" spans="1:27" ht="10.5" customHeight="1" x14ac:dyDescent="0.2">
      <c r="A495" s="353"/>
      <c r="B495" s="353"/>
      <c r="C495" s="353"/>
      <c r="D495" s="353"/>
      <c r="E495" s="353"/>
      <c r="F495" s="353"/>
      <c r="G495" s="353"/>
      <c r="H495" s="353"/>
      <c r="I495" s="353"/>
      <c r="J495" s="353"/>
      <c r="K495" s="353"/>
      <c r="L495" s="353"/>
      <c r="M495" s="353"/>
      <c r="N495" s="353"/>
      <c r="O495" s="353"/>
      <c r="P495" s="353"/>
      <c r="Q495" s="353"/>
      <c r="R495" s="353"/>
      <c r="S495" s="353"/>
      <c r="T495" s="353"/>
      <c r="U495" s="353"/>
      <c r="V495" s="353"/>
      <c r="W495" s="353"/>
      <c r="X495" s="353"/>
      <c r="Y495" s="353"/>
      <c r="Z495" s="353"/>
      <c r="AA495" s="353"/>
    </row>
    <row r="496" spans="1:27" ht="10.5" customHeight="1" x14ac:dyDescent="0.2">
      <c r="A496" s="353"/>
      <c r="B496" s="353"/>
      <c r="C496" s="353"/>
      <c r="D496" s="353"/>
      <c r="E496" s="353"/>
      <c r="F496" s="353"/>
      <c r="G496" s="353"/>
      <c r="H496" s="353"/>
      <c r="I496" s="353"/>
      <c r="J496" s="353"/>
      <c r="K496" s="353"/>
      <c r="L496" s="353"/>
      <c r="M496" s="353"/>
      <c r="N496" s="353"/>
      <c r="O496" s="353"/>
      <c r="P496" s="353"/>
      <c r="Q496" s="353"/>
      <c r="R496" s="353"/>
      <c r="S496" s="353"/>
      <c r="T496" s="353"/>
      <c r="U496" s="353"/>
      <c r="V496" s="353"/>
      <c r="W496" s="353"/>
      <c r="X496" s="353"/>
      <c r="Y496" s="353"/>
      <c r="Z496" s="353"/>
      <c r="AA496" s="353"/>
    </row>
    <row r="497" spans="1:27" ht="10.5" customHeight="1" x14ac:dyDescent="0.2">
      <c r="A497" s="353"/>
      <c r="B497" s="353"/>
      <c r="C497" s="353"/>
      <c r="D497" s="353"/>
      <c r="E497" s="353"/>
      <c r="F497" s="353"/>
      <c r="G497" s="353"/>
      <c r="H497" s="353"/>
      <c r="I497" s="353"/>
      <c r="J497" s="353"/>
      <c r="K497" s="353"/>
      <c r="L497" s="353"/>
      <c r="M497" s="353"/>
      <c r="N497" s="353"/>
      <c r="O497" s="353"/>
      <c r="P497" s="353"/>
      <c r="Q497" s="353"/>
      <c r="R497" s="353"/>
      <c r="S497" s="353"/>
      <c r="T497" s="353"/>
      <c r="U497" s="353"/>
      <c r="V497" s="353"/>
      <c r="W497" s="353"/>
      <c r="X497" s="353"/>
      <c r="Y497" s="353"/>
      <c r="Z497" s="353"/>
      <c r="AA497" s="353"/>
    </row>
    <row r="498" spans="1:27" ht="10.5" customHeight="1" x14ac:dyDescent="0.2">
      <c r="A498" s="353"/>
      <c r="B498" s="353"/>
      <c r="C498" s="353"/>
      <c r="D498" s="353"/>
      <c r="E498" s="353"/>
      <c r="F498" s="353"/>
      <c r="G498" s="353"/>
      <c r="H498" s="353"/>
      <c r="I498" s="353"/>
      <c r="J498" s="353"/>
      <c r="K498" s="353"/>
      <c r="L498" s="353"/>
      <c r="M498" s="353"/>
      <c r="N498" s="353"/>
      <c r="O498" s="353"/>
      <c r="P498" s="353"/>
      <c r="Q498" s="353"/>
      <c r="R498" s="353"/>
      <c r="S498" s="353"/>
      <c r="T498" s="353"/>
      <c r="U498" s="353"/>
      <c r="V498" s="353"/>
      <c r="W498" s="353"/>
      <c r="X498" s="353"/>
      <c r="Y498" s="353"/>
      <c r="Z498" s="353"/>
      <c r="AA498" s="353"/>
    </row>
    <row r="499" spans="1:27" ht="10.5" customHeight="1" x14ac:dyDescent="0.2">
      <c r="A499" s="353"/>
      <c r="B499" s="353"/>
      <c r="C499" s="353"/>
      <c r="D499" s="353"/>
      <c r="E499" s="353"/>
      <c r="F499" s="353"/>
      <c r="G499" s="353"/>
      <c r="H499" s="353"/>
      <c r="I499" s="353"/>
      <c r="J499" s="353"/>
      <c r="K499" s="353"/>
      <c r="L499" s="353"/>
      <c r="M499" s="353"/>
      <c r="N499" s="353"/>
      <c r="O499" s="353"/>
      <c r="P499" s="353"/>
      <c r="Q499" s="353"/>
      <c r="R499" s="353"/>
      <c r="S499" s="353"/>
      <c r="T499" s="353"/>
      <c r="U499" s="353"/>
      <c r="V499" s="353"/>
      <c r="W499" s="353"/>
      <c r="X499" s="353"/>
      <c r="Y499" s="353"/>
      <c r="Z499" s="353"/>
      <c r="AA499" s="353"/>
    </row>
    <row r="500" spans="1:27" ht="10.5" customHeight="1" x14ac:dyDescent="0.2">
      <c r="A500" s="353"/>
      <c r="B500" s="353"/>
      <c r="C500" s="353"/>
      <c r="D500" s="353"/>
      <c r="E500" s="353"/>
      <c r="F500" s="353"/>
      <c r="G500" s="353"/>
      <c r="H500" s="353"/>
      <c r="I500" s="353"/>
      <c r="J500" s="353"/>
      <c r="K500" s="353"/>
      <c r="L500" s="353"/>
      <c r="M500" s="353"/>
      <c r="N500" s="353"/>
      <c r="O500" s="353"/>
      <c r="P500" s="353"/>
      <c r="Q500" s="353"/>
      <c r="R500" s="353"/>
      <c r="S500" s="353"/>
      <c r="T500" s="353"/>
      <c r="U500" s="353"/>
      <c r="V500" s="353"/>
      <c r="W500" s="353"/>
      <c r="X500" s="353"/>
      <c r="Y500" s="353"/>
      <c r="Z500" s="353"/>
      <c r="AA500" s="353"/>
    </row>
    <row r="501" spans="1:27" ht="10.5" customHeight="1" x14ac:dyDescent="0.2">
      <c r="A501" s="353"/>
      <c r="B501" s="353"/>
      <c r="C501" s="353"/>
      <c r="D501" s="353"/>
      <c r="E501" s="353"/>
      <c r="F501" s="353"/>
      <c r="G501" s="353"/>
      <c r="H501" s="353"/>
      <c r="I501" s="353"/>
      <c r="J501" s="353"/>
      <c r="K501" s="353"/>
      <c r="L501" s="353"/>
      <c r="M501" s="353"/>
      <c r="N501" s="353"/>
      <c r="O501" s="353"/>
      <c r="P501" s="353"/>
      <c r="Q501" s="353"/>
      <c r="R501" s="353"/>
      <c r="S501" s="353"/>
      <c r="T501" s="353"/>
      <c r="U501" s="353"/>
      <c r="V501" s="353"/>
      <c r="W501" s="353"/>
      <c r="X501" s="353"/>
      <c r="Y501" s="353"/>
      <c r="Z501" s="353"/>
      <c r="AA501" s="353"/>
    </row>
    <row r="502" spans="1:27" ht="10.5" customHeight="1" x14ac:dyDescent="0.2">
      <c r="A502" s="353"/>
      <c r="B502" s="353"/>
      <c r="C502" s="353"/>
      <c r="D502" s="353"/>
      <c r="E502" s="353"/>
      <c r="F502" s="353"/>
      <c r="G502" s="353"/>
      <c r="H502" s="353"/>
      <c r="I502" s="353"/>
      <c r="J502" s="353"/>
      <c r="K502" s="353"/>
      <c r="L502" s="353"/>
      <c r="M502" s="353"/>
      <c r="N502" s="353"/>
      <c r="O502" s="353"/>
      <c r="P502" s="353"/>
      <c r="Q502" s="353"/>
      <c r="R502" s="353"/>
      <c r="S502" s="353"/>
      <c r="T502" s="353"/>
      <c r="U502" s="353"/>
      <c r="V502" s="353"/>
      <c r="W502" s="353"/>
      <c r="X502" s="353"/>
      <c r="Y502" s="353"/>
      <c r="Z502" s="353"/>
      <c r="AA502" s="353"/>
    </row>
    <row r="503" spans="1:27" ht="10.5" customHeight="1" x14ac:dyDescent="0.2">
      <c r="A503" s="353"/>
      <c r="B503" s="353"/>
      <c r="C503" s="353"/>
      <c r="D503" s="353"/>
      <c r="E503" s="353"/>
      <c r="F503" s="353"/>
      <c r="G503" s="353"/>
      <c r="H503" s="353"/>
      <c r="I503" s="353"/>
      <c r="J503" s="353"/>
      <c r="K503" s="353"/>
      <c r="L503" s="353"/>
      <c r="M503" s="353"/>
      <c r="N503" s="353"/>
      <c r="O503" s="353"/>
      <c r="P503" s="353"/>
      <c r="Q503" s="353"/>
      <c r="R503" s="353"/>
      <c r="S503" s="353"/>
      <c r="T503" s="353"/>
      <c r="U503" s="353"/>
      <c r="V503" s="353"/>
      <c r="W503" s="353"/>
      <c r="X503" s="353"/>
      <c r="Y503" s="353"/>
      <c r="Z503" s="353"/>
      <c r="AA503" s="353"/>
    </row>
    <row r="504" spans="1:27" ht="10.5" customHeight="1" x14ac:dyDescent="0.2">
      <c r="A504" s="353"/>
      <c r="B504" s="353"/>
      <c r="C504" s="353"/>
      <c r="D504" s="353"/>
      <c r="E504" s="353"/>
      <c r="F504" s="353"/>
      <c r="G504" s="353"/>
      <c r="H504" s="353"/>
      <c r="I504" s="353"/>
      <c r="J504" s="353"/>
      <c r="K504" s="353"/>
      <c r="L504" s="353"/>
      <c r="M504" s="353"/>
      <c r="N504" s="353"/>
      <c r="O504" s="353"/>
      <c r="P504" s="353"/>
      <c r="Q504" s="353"/>
      <c r="R504" s="353"/>
      <c r="S504" s="353"/>
      <c r="T504" s="353"/>
      <c r="U504" s="353"/>
      <c r="V504" s="353"/>
      <c r="W504" s="353"/>
      <c r="X504" s="353"/>
      <c r="Y504" s="353"/>
      <c r="Z504" s="353"/>
      <c r="AA504" s="353"/>
    </row>
    <row r="505" spans="1:27" ht="10.5" customHeight="1" x14ac:dyDescent="0.2">
      <c r="A505" s="353"/>
      <c r="B505" s="353"/>
      <c r="C505" s="353"/>
      <c r="D505" s="353"/>
      <c r="E505" s="353"/>
      <c r="F505" s="353"/>
      <c r="G505" s="353"/>
      <c r="H505" s="353"/>
      <c r="I505" s="353"/>
      <c r="J505" s="353"/>
      <c r="K505" s="353"/>
      <c r="L505" s="353"/>
      <c r="M505" s="353"/>
      <c r="N505" s="353"/>
      <c r="O505" s="353"/>
      <c r="P505" s="353"/>
      <c r="Q505" s="353"/>
      <c r="R505" s="353"/>
      <c r="S505" s="353"/>
      <c r="T505" s="353"/>
      <c r="U505" s="353"/>
      <c r="V505" s="353"/>
      <c r="W505" s="353"/>
      <c r="X505" s="353"/>
      <c r="Y505" s="353"/>
      <c r="Z505" s="353"/>
      <c r="AA505" s="353"/>
    </row>
    <row r="506" spans="1:27" ht="10.5" customHeight="1" x14ac:dyDescent="0.2">
      <c r="A506" s="353"/>
      <c r="B506" s="353"/>
      <c r="C506" s="353"/>
      <c r="D506" s="353"/>
      <c r="E506" s="353"/>
      <c r="F506" s="353"/>
      <c r="G506" s="353"/>
      <c r="H506" s="353"/>
      <c r="I506" s="353"/>
      <c r="J506" s="353"/>
      <c r="K506" s="353"/>
      <c r="L506" s="353"/>
      <c r="M506" s="353"/>
      <c r="N506" s="353"/>
      <c r="O506" s="353"/>
      <c r="P506" s="353"/>
      <c r="Q506" s="353"/>
      <c r="R506" s="353"/>
      <c r="S506" s="353"/>
      <c r="T506" s="353"/>
      <c r="U506" s="353"/>
      <c r="V506" s="353"/>
      <c r="W506" s="353"/>
      <c r="X506" s="353"/>
      <c r="Y506" s="353"/>
      <c r="Z506" s="353"/>
      <c r="AA506" s="353"/>
    </row>
    <row r="507" spans="1:27" ht="10.5" customHeight="1" x14ac:dyDescent="0.2">
      <c r="A507" s="353"/>
      <c r="B507" s="353"/>
      <c r="C507" s="353"/>
      <c r="D507" s="353"/>
      <c r="E507" s="353"/>
      <c r="F507" s="353"/>
      <c r="G507" s="353"/>
      <c r="H507" s="353"/>
      <c r="I507" s="353"/>
      <c r="J507" s="353"/>
      <c r="K507" s="353"/>
      <c r="L507" s="353"/>
      <c r="M507" s="353"/>
      <c r="N507" s="353"/>
      <c r="O507" s="353"/>
      <c r="P507" s="353"/>
      <c r="Q507" s="353"/>
      <c r="R507" s="353"/>
      <c r="S507" s="353"/>
      <c r="T507" s="353"/>
      <c r="U507" s="353"/>
      <c r="V507" s="353"/>
      <c r="W507" s="353"/>
      <c r="X507" s="353"/>
      <c r="Y507" s="353"/>
      <c r="Z507" s="353"/>
      <c r="AA507" s="353"/>
    </row>
    <row r="508" spans="1:27" ht="10.5" customHeight="1" x14ac:dyDescent="0.2">
      <c r="A508" s="353"/>
      <c r="B508" s="353"/>
      <c r="C508" s="353"/>
      <c r="D508" s="353"/>
      <c r="E508" s="353"/>
      <c r="F508" s="353"/>
      <c r="G508" s="353"/>
      <c r="H508" s="353"/>
      <c r="I508" s="353"/>
      <c r="J508" s="353"/>
      <c r="K508" s="353"/>
      <c r="L508" s="353"/>
      <c r="M508" s="353"/>
      <c r="N508" s="353"/>
      <c r="O508" s="353"/>
      <c r="P508" s="353"/>
      <c r="Q508" s="353"/>
      <c r="R508" s="353"/>
      <c r="S508" s="353"/>
      <c r="T508" s="353"/>
      <c r="U508" s="353"/>
      <c r="V508" s="353"/>
      <c r="W508" s="353"/>
      <c r="X508" s="353"/>
      <c r="Y508" s="353"/>
      <c r="Z508" s="353"/>
      <c r="AA508" s="353"/>
    </row>
    <row r="509" spans="1:27" ht="10.5" customHeight="1" x14ac:dyDescent="0.2">
      <c r="A509" s="353"/>
      <c r="B509" s="353"/>
      <c r="C509" s="353"/>
      <c r="D509" s="353"/>
      <c r="E509" s="353"/>
      <c r="F509" s="353"/>
      <c r="G509" s="353"/>
      <c r="H509" s="353"/>
      <c r="I509" s="353"/>
      <c r="J509" s="353"/>
      <c r="K509" s="353"/>
      <c r="L509" s="353"/>
      <c r="M509" s="353"/>
      <c r="N509" s="353"/>
      <c r="O509" s="353"/>
      <c r="P509" s="353"/>
      <c r="Q509" s="353"/>
      <c r="R509" s="353"/>
      <c r="S509" s="353"/>
      <c r="T509" s="353"/>
      <c r="U509" s="353"/>
      <c r="V509" s="353"/>
      <c r="W509" s="353"/>
      <c r="X509" s="353"/>
      <c r="Y509" s="353"/>
      <c r="Z509" s="353"/>
      <c r="AA509" s="353"/>
    </row>
    <row r="510" spans="1:27" ht="10.5" customHeight="1" x14ac:dyDescent="0.2">
      <c r="A510" s="353"/>
      <c r="B510" s="353"/>
      <c r="C510" s="353"/>
      <c r="D510" s="353"/>
      <c r="E510" s="353"/>
      <c r="F510" s="353"/>
      <c r="G510" s="353"/>
      <c r="H510" s="353"/>
      <c r="I510" s="353"/>
      <c r="J510" s="353"/>
      <c r="K510" s="353"/>
      <c r="L510" s="353"/>
      <c r="M510" s="353"/>
      <c r="N510" s="353"/>
      <c r="O510" s="353"/>
      <c r="P510" s="353"/>
      <c r="Q510" s="353"/>
      <c r="R510" s="353"/>
      <c r="S510" s="353"/>
      <c r="T510" s="353"/>
      <c r="U510" s="353"/>
      <c r="V510" s="353"/>
      <c r="W510" s="353"/>
      <c r="X510" s="353"/>
      <c r="Y510" s="353"/>
      <c r="Z510" s="353"/>
      <c r="AA510" s="353"/>
    </row>
    <row r="511" spans="1:27" ht="10.5" customHeight="1" x14ac:dyDescent="0.2">
      <c r="A511" s="353"/>
      <c r="B511" s="353"/>
      <c r="C511" s="353"/>
      <c r="D511" s="353"/>
      <c r="E511" s="353"/>
      <c r="F511" s="353"/>
      <c r="G511" s="353"/>
      <c r="H511" s="353"/>
      <c r="I511" s="353"/>
      <c r="J511" s="353"/>
      <c r="K511" s="353"/>
      <c r="L511" s="353"/>
      <c r="M511" s="353"/>
      <c r="N511" s="353"/>
      <c r="O511" s="353"/>
      <c r="P511" s="353"/>
      <c r="Q511" s="353"/>
      <c r="R511" s="353"/>
      <c r="S511" s="353"/>
      <c r="T511" s="353"/>
      <c r="U511" s="353"/>
      <c r="V511" s="353"/>
      <c r="W511" s="353"/>
      <c r="X511" s="353"/>
      <c r="Y511" s="353"/>
      <c r="Z511" s="353"/>
      <c r="AA511" s="353"/>
    </row>
    <row r="512" spans="1:27" ht="10.5" customHeight="1" x14ac:dyDescent="0.2">
      <c r="A512" s="353"/>
      <c r="B512" s="353"/>
      <c r="C512" s="353"/>
      <c r="D512" s="353"/>
      <c r="E512" s="353"/>
      <c r="F512" s="353"/>
      <c r="G512" s="353"/>
      <c r="H512" s="353"/>
      <c r="I512" s="353"/>
      <c r="J512" s="353"/>
      <c r="K512" s="353"/>
      <c r="L512" s="353"/>
      <c r="M512" s="353"/>
      <c r="N512" s="353"/>
      <c r="O512" s="353"/>
      <c r="P512" s="353"/>
      <c r="Q512" s="353"/>
      <c r="R512" s="353"/>
      <c r="S512" s="353"/>
      <c r="T512" s="353"/>
      <c r="U512" s="353"/>
      <c r="V512" s="353"/>
      <c r="W512" s="353"/>
      <c r="X512" s="353"/>
      <c r="Y512" s="353"/>
      <c r="Z512" s="353"/>
      <c r="AA512" s="353"/>
    </row>
    <row r="513" spans="1:27" ht="10.5" customHeight="1" x14ac:dyDescent="0.2">
      <c r="A513" s="353"/>
      <c r="B513" s="353"/>
      <c r="C513" s="353"/>
      <c r="D513" s="353"/>
      <c r="E513" s="353"/>
      <c r="F513" s="353"/>
      <c r="G513" s="353"/>
      <c r="H513" s="353"/>
      <c r="I513" s="353"/>
      <c r="J513" s="353"/>
      <c r="K513" s="353"/>
      <c r="L513" s="353"/>
      <c r="M513" s="353"/>
      <c r="N513" s="353"/>
      <c r="O513" s="353"/>
      <c r="P513" s="353"/>
      <c r="Q513" s="353"/>
      <c r="R513" s="353"/>
      <c r="S513" s="353"/>
      <c r="T513" s="353"/>
      <c r="U513" s="353"/>
      <c r="V513" s="353"/>
      <c r="W513" s="353"/>
      <c r="X513" s="353"/>
      <c r="Y513" s="353"/>
      <c r="Z513" s="353"/>
      <c r="AA513" s="353"/>
    </row>
    <row r="514" spans="1:27" ht="10.5" customHeight="1" x14ac:dyDescent="0.2">
      <c r="A514" s="353"/>
      <c r="B514" s="353"/>
      <c r="C514" s="353"/>
      <c r="D514" s="353"/>
      <c r="E514" s="353"/>
      <c r="F514" s="353"/>
      <c r="G514" s="353"/>
      <c r="H514" s="353"/>
      <c r="I514" s="353"/>
      <c r="J514" s="353"/>
      <c r="K514" s="353"/>
      <c r="L514" s="353"/>
      <c r="M514" s="353"/>
      <c r="N514" s="353"/>
      <c r="O514" s="353"/>
      <c r="P514" s="353"/>
      <c r="Q514" s="353"/>
      <c r="R514" s="353"/>
      <c r="S514" s="353"/>
      <c r="T514" s="353"/>
      <c r="U514" s="353"/>
      <c r="V514" s="353"/>
      <c r="W514" s="353"/>
      <c r="X514" s="353"/>
      <c r="Y514" s="353"/>
      <c r="Z514" s="353"/>
      <c r="AA514" s="353"/>
    </row>
    <row r="515" spans="1:27" ht="10.5" customHeight="1" x14ac:dyDescent="0.2">
      <c r="A515" s="353"/>
      <c r="B515" s="353"/>
      <c r="C515" s="353"/>
      <c r="D515" s="353"/>
      <c r="E515" s="353"/>
      <c r="F515" s="353"/>
      <c r="G515" s="353"/>
      <c r="H515" s="353"/>
      <c r="I515" s="353"/>
      <c r="J515" s="353"/>
      <c r="K515" s="353"/>
      <c r="L515" s="353"/>
      <c r="M515" s="353"/>
      <c r="N515" s="353"/>
      <c r="O515" s="353"/>
      <c r="P515" s="353"/>
      <c r="Q515" s="353"/>
      <c r="R515" s="353"/>
      <c r="S515" s="353"/>
      <c r="T515" s="353"/>
      <c r="U515" s="353"/>
      <c r="V515" s="353"/>
      <c r="W515" s="353"/>
      <c r="X515" s="353"/>
      <c r="Y515" s="353"/>
      <c r="Z515" s="353"/>
      <c r="AA515" s="353"/>
    </row>
    <row r="516" spans="1:27" ht="10.5" customHeight="1" x14ac:dyDescent="0.2">
      <c r="A516" s="353"/>
      <c r="B516" s="353"/>
      <c r="C516" s="353"/>
      <c r="D516" s="353"/>
      <c r="E516" s="353"/>
      <c r="F516" s="353"/>
      <c r="G516" s="353"/>
      <c r="H516" s="353"/>
      <c r="I516" s="353"/>
      <c r="J516" s="353"/>
      <c r="K516" s="353"/>
      <c r="L516" s="353"/>
      <c r="M516" s="353"/>
      <c r="N516" s="353"/>
      <c r="O516" s="353"/>
      <c r="P516" s="353"/>
      <c r="Q516" s="353"/>
      <c r="R516" s="353"/>
      <c r="S516" s="353"/>
      <c r="T516" s="353"/>
      <c r="U516" s="353"/>
      <c r="V516" s="353"/>
      <c r="W516" s="353"/>
      <c r="X516" s="353"/>
      <c r="Y516" s="353"/>
      <c r="Z516" s="353"/>
      <c r="AA516" s="353"/>
    </row>
    <row r="517" spans="1:27" ht="10.5" customHeight="1" x14ac:dyDescent="0.2">
      <c r="A517" s="353"/>
      <c r="B517" s="353"/>
      <c r="C517" s="353"/>
      <c r="D517" s="353"/>
      <c r="E517" s="353"/>
      <c r="F517" s="353"/>
      <c r="G517" s="353"/>
      <c r="H517" s="353"/>
      <c r="I517" s="353"/>
      <c r="J517" s="353"/>
      <c r="K517" s="353"/>
      <c r="L517" s="353"/>
      <c r="M517" s="353"/>
      <c r="N517" s="353"/>
      <c r="O517" s="353"/>
      <c r="P517" s="353"/>
      <c r="Q517" s="353"/>
      <c r="R517" s="353"/>
      <c r="S517" s="353"/>
      <c r="T517" s="353"/>
      <c r="U517" s="353"/>
      <c r="V517" s="353"/>
      <c r="W517" s="353"/>
      <c r="X517" s="353"/>
      <c r="Y517" s="353"/>
      <c r="Z517" s="353"/>
      <c r="AA517" s="353"/>
    </row>
    <row r="518" spans="1:27" ht="10.5" customHeight="1" x14ac:dyDescent="0.2">
      <c r="A518" s="353"/>
      <c r="B518" s="353"/>
      <c r="C518" s="353"/>
      <c r="D518" s="353"/>
      <c r="E518" s="353"/>
      <c r="F518" s="353"/>
      <c r="G518" s="353"/>
      <c r="H518" s="353"/>
      <c r="I518" s="353"/>
      <c r="J518" s="353"/>
      <c r="K518" s="353"/>
      <c r="L518" s="353"/>
      <c r="M518" s="353"/>
      <c r="N518" s="353"/>
      <c r="O518" s="353"/>
      <c r="P518" s="353"/>
      <c r="Q518" s="353"/>
      <c r="R518" s="353"/>
      <c r="S518" s="353"/>
      <c r="T518" s="353"/>
      <c r="U518" s="353"/>
      <c r="V518" s="353"/>
      <c r="W518" s="353"/>
      <c r="X518" s="353"/>
      <c r="Y518" s="353"/>
      <c r="Z518" s="353"/>
      <c r="AA518" s="353"/>
    </row>
    <row r="519" spans="1:27" ht="10.5" customHeight="1" x14ac:dyDescent="0.2">
      <c r="A519" s="353"/>
      <c r="B519" s="353"/>
      <c r="C519" s="353"/>
      <c r="D519" s="353"/>
      <c r="E519" s="353"/>
      <c r="F519" s="353"/>
      <c r="G519" s="353"/>
      <c r="H519" s="353"/>
      <c r="I519" s="353"/>
      <c r="J519" s="353"/>
      <c r="K519" s="353"/>
      <c r="L519" s="353"/>
      <c r="M519" s="353"/>
      <c r="N519" s="353"/>
      <c r="O519" s="353"/>
      <c r="P519" s="353"/>
      <c r="Q519" s="353"/>
      <c r="R519" s="353"/>
      <c r="S519" s="353"/>
      <c r="T519" s="353"/>
      <c r="U519" s="353"/>
      <c r="V519" s="353"/>
      <c r="W519" s="353"/>
      <c r="X519" s="353"/>
      <c r="Y519" s="353"/>
      <c r="Z519" s="353"/>
      <c r="AA519" s="353"/>
    </row>
    <row r="520" spans="1:27" ht="10.5" customHeight="1" x14ac:dyDescent="0.2">
      <c r="A520" s="353"/>
      <c r="B520" s="353"/>
      <c r="C520" s="353"/>
      <c r="D520" s="353"/>
      <c r="E520" s="353"/>
      <c r="F520" s="353"/>
      <c r="G520" s="353"/>
      <c r="H520" s="353"/>
      <c r="I520" s="353"/>
      <c r="J520" s="353"/>
      <c r="K520" s="353"/>
      <c r="L520" s="353"/>
      <c r="M520" s="353"/>
      <c r="N520" s="353"/>
      <c r="O520" s="353"/>
      <c r="P520" s="353"/>
      <c r="Q520" s="353"/>
      <c r="R520" s="353"/>
      <c r="S520" s="353"/>
      <c r="T520" s="353"/>
      <c r="U520" s="353"/>
      <c r="V520" s="353"/>
      <c r="W520" s="353"/>
      <c r="X520" s="353"/>
      <c r="Y520" s="353"/>
      <c r="Z520" s="353"/>
      <c r="AA520" s="353"/>
    </row>
    <row r="521" spans="1:27" ht="10.5" customHeight="1" x14ac:dyDescent="0.2">
      <c r="A521" s="353"/>
      <c r="B521" s="353"/>
      <c r="C521" s="353"/>
      <c r="D521" s="353"/>
      <c r="E521" s="353"/>
      <c r="F521" s="353"/>
      <c r="G521" s="353"/>
      <c r="H521" s="353"/>
      <c r="I521" s="353"/>
      <c r="J521" s="353"/>
      <c r="K521" s="353"/>
      <c r="L521" s="353"/>
      <c r="M521" s="353"/>
      <c r="N521" s="353"/>
      <c r="O521" s="353"/>
      <c r="P521" s="353"/>
      <c r="Q521" s="353"/>
      <c r="R521" s="353"/>
      <c r="S521" s="353"/>
      <c r="T521" s="353"/>
      <c r="U521" s="353"/>
      <c r="V521" s="353"/>
      <c r="W521" s="353"/>
      <c r="X521" s="353"/>
      <c r="Y521" s="353"/>
      <c r="Z521" s="353"/>
      <c r="AA521" s="353"/>
    </row>
    <row r="522" spans="1:27" ht="10.5" customHeight="1" x14ac:dyDescent="0.2">
      <c r="A522" s="353"/>
      <c r="B522" s="353"/>
      <c r="C522" s="353"/>
      <c r="D522" s="353"/>
      <c r="E522" s="353"/>
      <c r="F522" s="353"/>
      <c r="G522" s="353"/>
      <c r="H522" s="353"/>
      <c r="I522" s="353"/>
      <c r="J522" s="353"/>
      <c r="K522" s="353"/>
      <c r="L522" s="353"/>
      <c r="M522" s="353"/>
      <c r="N522" s="353"/>
      <c r="O522" s="353"/>
      <c r="P522" s="353"/>
      <c r="Q522" s="353"/>
      <c r="R522" s="353"/>
      <c r="S522" s="353"/>
      <c r="T522" s="353"/>
      <c r="U522" s="353"/>
      <c r="V522" s="353"/>
      <c r="W522" s="353"/>
      <c r="X522" s="353"/>
      <c r="Y522" s="353"/>
      <c r="Z522" s="353"/>
      <c r="AA522" s="353"/>
    </row>
    <row r="523" spans="1:27" ht="10.5" customHeight="1" x14ac:dyDescent="0.2">
      <c r="A523" s="353"/>
      <c r="B523" s="353"/>
      <c r="C523" s="353"/>
      <c r="D523" s="353"/>
      <c r="E523" s="353"/>
      <c r="F523" s="353"/>
      <c r="G523" s="353"/>
      <c r="H523" s="353"/>
      <c r="I523" s="353"/>
      <c r="J523" s="353"/>
      <c r="K523" s="353"/>
      <c r="L523" s="353"/>
      <c r="M523" s="353"/>
      <c r="N523" s="353"/>
      <c r="O523" s="353"/>
      <c r="P523" s="353"/>
      <c r="Q523" s="353"/>
      <c r="R523" s="353"/>
      <c r="S523" s="353"/>
      <c r="T523" s="353"/>
      <c r="U523" s="353"/>
      <c r="V523" s="353"/>
      <c r="W523" s="353"/>
      <c r="X523" s="353"/>
      <c r="Y523" s="353"/>
      <c r="Z523" s="353"/>
      <c r="AA523" s="353"/>
    </row>
    <row r="524" spans="1:27" ht="10.5" customHeight="1" x14ac:dyDescent="0.2">
      <c r="A524" s="353"/>
      <c r="B524" s="353"/>
      <c r="C524" s="353"/>
      <c r="D524" s="353"/>
      <c r="E524" s="353"/>
      <c r="F524" s="353"/>
      <c r="G524" s="353"/>
      <c r="H524" s="353"/>
      <c r="I524" s="353"/>
      <c r="J524" s="353"/>
      <c r="K524" s="353"/>
      <c r="L524" s="353"/>
      <c r="M524" s="353"/>
      <c r="N524" s="353"/>
      <c r="O524" s="353"/>
      <c r="P524" s="353"/>
      <c r="Q524" s="353"/>
      <c r="R524" s="353"/>
      <c r="S524" s="353"/>
      <c r="T524" s="353"/>
      <c r="U524" s="353"/>
      <c r="V524" s="353"/>
      <c r="W524" s="353"/>
      <c r="X524" s="353"/>
      <c r="Y524" s="353"/>
      <c r="Z524" s="353"/>
      <c r="AA524" s="353"/>
    </row>
    <row r="525" spans="1:27" ht="10.5" customHeight="1" x14ac:dyDescent="0.2">
      <c r="A525" s="353"/>
      <c r="B525" s="353"/>
      <c r="C525" s="353"/>
      <c r="D525" s="353"/>
      <c r="E525" s="353"/>
      <c r="F525" s="353"/>
      <c r="G525" s="353"/>
      <c r="H525" s="353"/>
      <c r="I525" s="353"/>
      <c r="J525" s="353"/>
      <c r="K525" s="353"/>
      <c r="L525" s="353"/>
      <c r="M525" s="353"/>
      <c r="N525" s="353"/>
      <c r="O525" s="353"/>
      <c r="P525" s="353"/>
      <c r="Q525" s="353"/>
      <c r="R525" s="353"/>
      <c r="S525" s="353"/>
      <c r="T525" s="353"/>
      <c r="U525" s="353"/>
      <c r="V525" s="353"/>
      <c r="W525" s="353"/>
      <c r="X525" s="353"/>
      <c r="Y525" s="353"/>
      <c r="Z525" s="353"/>
      <c r="AA525" s="353"/>
    </row>
    <row r="526" spans="1:27" ht="10.5" customHeight="1" x14ac:dyDescent="0.2">
      <c r="A526" s="353"/>
      <c r="B526" s="353"/>
      <c r="C526" s="353"/>
      <c r="D526" s="353"/>
      <c r="E526" s="353"/>
      <c r="F526" s="353"/>
      <c r="G526" s="353"/>
      <c r="H526" s="353"/>
      <c r="I526" s="353"/>
      <c r="J526" s="353"/>
      <c r="K526" s="353"/>
      <c r="L526" s="353"/>
      <c r="M526" s="353"/>
      <c r="N526" s="353"/>
      <c r="O526" s="353"/>
      <c r="P526" s="353"/>
      <c r="Q526" s="353"/>
      <c r="R526" s="353"/>
      <c r="S526" s="353"/>
      <c r="T526" s="353"/>
      <c r="U526" s="353"/>
      <c r="V526" s="353"/>
      <c r="W526" s="353"/>
      <c r="X526" s="353"/>
      <c r="Y526" s="353"/>
      <c r="Z526" s="353"/>
      <c r="AA526" s="353"/>
    </row>
    <row r="527" spans="1:27" ht="10.5" customHeight="1" x14ac:dyDescent="0.2">
      <c r="A527" s="353"/>
      <c r="B527" s="353"/>
      <c r="C527" s="353"/>
      <c r="D527" s="353"/>
      <c r="E527" s="353"/>
      <c r="F527" s="353"/>
      <c r="G527" s="353"/>
      <c r="H527" s="353"/>
      <c r="I527" s="353"/>
      <c r="J527" s="353"/>
      <c r="K527" s="353"/>
      <c r="L527" s="353"/>
      <c r="M527" s="353"/>
      <c r="N527" s="353"/>
      <c r="O527" s="353"/>
      <c r="P527" s="353"/>
      <c r="Q527" s="353"/>
      <c r="R527" s="353"/>
      <c r="S527" s="353"/>
      <c r="T527" s="353"/>
      <c r="U527" s="353"/>
      <c r="V527" s="353"/>
      <c r="W527" s="353"/>
      <c r="X527" s="353"/>
      <c r="Y527" s="353"/>
      <c r="Z527" s="353"/>
      <c r="AA527" s="353"/>
    </row>
    <row r="528" spans="1:27" ht="10.5" customHeight="1" x14ac:dyDescent="0.2">
      <c r="A528" s="353"/>
      <c r="B528" s="353"/>
      <c r="C528" s="353"/>
      <c r="D528" s="353"/>
      <c r="E528" s="353"/>
      <c r="F528" s="353"/>
      <c r="G528" s="353"/>
      <c r="H528" s="353"/>
      <c r="I528" s="353"/>
      <c r="J528" s="353"/>
      <c r="K528" s="353"/>
      <c r="L528" s="353"/>
      <c r="M528" s="353"/>
      <c r="N528" s="353"/>
      <c r="O528" s="353"/>
      <c r="P528" s="353"/>
      <c r="Q528" s="353"/>
      <c r="R528" s="353"/>
      <c r="S528" s="353"/>
      <c r="T528" s="353"/>
      <c r="U528" s="353"/>
      <c r="V528" s="353"/>
      <c r="W528" s="353"/>
      <c r="X528" s="353"/>
      <c r="Y528" s="353"/>
      <c r="Z528" s="353"/>
      <c r="AA528" s="353"/>
    </row>
    <row r="529" spans="1:27" ht="10.5" customHeight="1" x14ac:dyDescent="0.2">
      <c r="A529" s="353"/>
      <c r="B529" s="353"/>
      <c r="C529" s="353"/>
      <c r="D529" s="353"/>
      <c r="E529" s="353"/>
      <c r="F529" s="353"/>
      <c r="G529" s="353"/>
      <c r="H529" s="353"/>
      <c r="I529" s="353"/>
      <c r="J529" s="353"/>
      <c r="K529" s="353"/>
      <c r="L529" s="353"/>
      <c r="M529" s="353"/>
      <c r="N529" s="353"/>
      <c r="O529" s="353"/>
      <c r="P529" s="353"/>
      <c r="Q529" s="353"/>
      <c r="R529" s="353"/>
      <c r="S529" s="353"/>
      <c r="T529" s="353"/>
      <c r="U529" s="353"/>
      <c r="V529" s="353"/>
      <c r="W529" s="353"/>
      <c r="X529" s="353"/>
      <c r="Y529" s="353"/>
      <c r="Z529" s="353"/>
      <c r="AA529" s="353"/>
    </row>
    <row r="530" spans="1:27" ht="10.5" customHeight="1" x14ac:dyDescent="0.2">
      <c r="A530" s="353"/>
      <c r="B530" s="353"/>
      <c r="C530" s="353"/>
      <c r="D530" s="353"/>
      <c r="E530" s="353"/>
      <c r="F530" s="353"/>
      <c r="G530" s="353"/>
      <c r="H530" s="353"/>
      <c r="I530" s="353"/>
      <c r="J530" s="353"/>
      <c r="K530" s="353"/>
      <c r="L530" s="353"/>
      <c r="M530" s="353"/>
      <c r="N530" s="353"/>
      <c r="O530" s="353"/>
      <c r="P530" s="353"/>
      <c r="Q530" s="353"/>
      <c r="R530" s="353"/>
      <c r="S530" s="353"/>
      <c r="T530" s="353"/>
      <c r="U530" s="353"/>
      <c r="V530" s="353"/>
      <c r="W530" s="353"/>
      <c r="X530" s="353"/>
      <c r="Y530" s="353"/>
      <c r="Z530" s="353"/>
      <c r="AA530" s="353"/>
    </row>
    <row r="531" spans="1:27" ht="10.5" customHeight="1" x14ac:dyDescent="0.2">
      <c r="A531" s="353"/>
      <c r="B531" s="353"/>
      <c r="C531" s="353"/>
      <c r="D531" s="353"/>
      <c r="E531" s="353"/>
      <c r="F531" s="353"/>
      <c r="G531" s="353"/>
      <c r="H531" s="353"/>
      <c r="I531" s="353"/>
      <c r="J531" s="353"/>
      <c r="K531" s="353"/>
      <c r="L531" s="353"/>
      <c r="M531" s="353"/>
      <c r="N531" s="353"/>
      <c r="O531" s="353"/>
      <c r="P531" s="353"/>
      <c r="Q531" s="353"/>
      <c r="R531" s="353"/>
      <c r="S531" s="353"/>
      <c r="T531" s="353"/>
      <c r="U531" s="353"/>
      <c r="V531" s="353"/>
      <c r="W531" s="353"/>
      <c r="X531" s="353"/>
      <c r="Y531" s="353"/>
      <c r="Z531" s="353"/>
      <c r="AA531" s="353"/>
    </row>
    <row r="532" spans="1:27" ht="10.5" customHeight="1" x14ac:dyDescent="0.2">
      <c r="A532" s="353"/>
      <c r="B532" s="353"/>
      <c r="C532" s="353"/>
      <c r="D532" s="353"/>
      <c r="E532" s="353"/>
      <c r="F532" s="353"/>
      <c r="G532" s="353"/>
      <c r="H532" s="353"/>
      <c r="I532" s="353"/>
      <c r="J532" s="353"/>
      <c r="K532" s="353"/>
      <c r="L532" s="353"/>
      <c r="M532" s="353"/>
      <c r="N532" s="353"/>
      <c r="O532" s="353"/>
      <c r="P532" s="353"/>
      <c r="Q532" s="353"/>
      <c r="R532" s="353"/>
      <c r="S532" s="353"/>
      <c r="T532" s="353"/>
      <c r="U532" s="353"/>
      <c r="V532" s="353"/>
      <c r="W532" s="353"/>
      <c r="X532" s="353"/>
      <c r="Y532" s="353"/>
      <c r="Z532" s="353"/>
      <c r="AA532" s="353"/>
    </row>
    <row r="533" spans="1:27" ht="10.5" customHeight="1" x14ac:dyDescent="0.2">
      <c r="A533" s="353"/>
      <c r="B533" s="353"/>
      <c r="C533" s="353"/>
      <c r="D533" s="353"/>
      <c r="E533" s="353"/>
      <c r="F533" s="353"/>
      <c r="G533" s="353"/>
      <c r="H533" s="353"/>
      <c r="I533" s="353"/>
      <c r="J533" s="353"/>
      <c r="K533" s="353"/>
      <c r="L533" s="353"/>
      <c r="M533" s="353"/>
      <c r="N533" s="353"/>
      <c r="O533" s="353"/>
      <c r="P533" s="353"/>
      <c r="Q533" s="353"/>
      <c r="R533" s="353"/>
      <c r="S533" s="353"/>
      <c r="T533" s="353"/>
      <c r="U533" s="353"/>
      <c r="V533" s="353"/>
      <c r="W533" s="353"/>
      <c r="X533" s="353"/>
      <c r="Y533" s="353"/>
      <c r="Z533" s="353"/>
      <c r="AA533" s="353"/>
    </row>
    <row r="534" spans="1:27" ht="10.5" customHeight="1" x14ac:dyDescent="0.2">
      <c r="A534" s="353"/>
      <c r="B534" s="353"/>
      <c r="C534" s="353"/>
      <c r="D534" s="353"/>
      <c r="E534" s="353"/>
      <c r="F534" s="353"/>
      <c r="G534" s="353"/>
      <c r="H534" s="353"/>
      <c r="I534" s="353"/>
      <c r="J534" s="353"/>
      <c r="K534" s="353"/>
      <c r="L534" s="353"/>
      <c r="M534" s="353"/>
      <c r="N534" s="353"/>
      <c r="O534" s="353"/>
      <c r="P534" s="353"/>
      <c r="Q534" s="353"/>
      <c r="R534" s="353"/>
      <c r="S534" s="353"/>
      <c r="T534" s="353"/>
      <c r="U534" s="353"/>
      <c r="V534" s="353"/>
      <c r="W534" s="353"/>
      <c r="X534" s="353"/>
      <c r="Y534" s="353"/>
      <c r="Z534" s="353"/>
      <c r="AA534" s="353"/>
    </row>
    <row r="535" spans="1:27" ht="10.5" customHeight="1" x14ac:dyDescent="0.2">
      <c r="A535" s="353"/>
      <c r="B535" s="353"/>
      <c r="C535" s="353"/>
      <c r="D535" s="353"/>
      <c r="E535" s="353"/>
      <c r="F535" s="353"/>
      <c r="G535" s="353"/>
      <c r="H535" s="353"/>
      <c r="I535" s="353"/>
      <c r="J535" s="353"/>
      <c r="K535" s="353"/>
      <c r="L535" s="353"/>
      <c r="M535" s="353"/>
      <c r="N535" s="353"/>
      <c r="O535" s="353"/>
      <c r="P535" s="353"/>
      <c r="Q535" s="353"/>
      <c r="R535" s="353"/>
      <c r="S535" s="353"/>
      <c r="T535" s="353"/>
      <c r="U535" s="353"/>
      <c r="V535" s="353"/>
      <c r="W535" s="353"/>
      <c r="X535" s="353"/>
      <c r="Y535" s="353"/>
      <c r="Z535" s="353"/>
      <c r="AA535" s="353"/>
    </row>
    <row r="536" spans="1:27" ht="10.5" customHeight="1" x14ac:dyDescent="0.2">
      <c r="A536" s="353"/>
      <c r="B536" s="353"/>
      <c r="C536" s="353"/>
      <c r="D536" s="353"/>
      <c r="E536" s="353"/>
      <c r="F536" s="353"/>
      <c r="G536" s="353"/>
      <c r="H536" s="353"/>
      <c r="I536" s="353"/>
      <c r="J536" s="353"/>
      <c r="K536" s="353"/>
      <c r="L536" s="353"/>
      <c r="M536" s="353"/>
      <c r="N536" s="353"/>
      <c r="O536" s="353"/>
      <c r="P536" s="353"/>
      <c r="Q536" s="353"/>
      <c r="R536" s="353"/>
      <c r="S536" s="353"/>
      <c r="T536" s="353"/>
      <c r="U536" s="353"/>
      <c r="V536" s="353"/>
      <c r="W536" s="353"/>
      <c r="X536" s="353"/>
      <c r="Y536" s="353"/>
      <c r="Z536" s="353"/>
      <c r="AA536" s="353"/>
    </row>
    <row r="537" spans="1:27" ht="10.5" customHeight="1" x14ac:dyDescent="0.2">
      <c r="A537" s="353"/>
      <c r="B537" s="353"/>
      <c r="C537" s="353"/>
      <c r="D537" s="353"/>
      <c r="E537" s="353"/>
      <c r="F537" s="353"/>
      <c r="G537" s="353"/>
      <c r="H537" s="353"/>
      <c r="I537" s="353"/>
      <c r="J537" s="353"/>
      <c r="K537" s="353"/>
      <c r="L537" s="353"/>
      <c r="M537" s="353"/>
      <c r="N537" s="353"/>
      <c r="O537" s="353"/>
      <c r="P537" s="353"/>
      <c r="Q537" s="353"/>
      <c r="R537" s="353"/>
      <c r="S537" s="353"/>
      <c r="T537" s="353"/>
      <c r="U537" s="353"/>
      <c r="V537" s="353"/>
      <c r="W537" s="353"/>
      <c r="X537" s="353"/>
      <c r="Y537" s="353"/>
      <c r="Z537" s="353"/>
      <c r="AA537" s="353"/>
    </row>
    <row r="538" spans="1:27" ht="10.5" customHeight="1" x14ac:dyDescent="0.2">
      <c r="A538" s="353"/>
      <c r="B538" s="353"/>
      <c r="C538" s="353"/>
      <c r="D538" s="353"/>
      <c r="E538" s="353"/>
      <c r="F538" s="353"/>
      <c r="G538" s="353"/>
      <c r="H538" s="353"/>
      <c r="I538" s="353"/>
      <c r="J538" s="353"/>
      <c r="K538" s="353"/>
      <c r="L538" s="353"/>
      <c r="M538" s="353"/>
      <c r="N538" s="353"/>
      <c r="O538" s="353"/>
      <c r="P538" s="353"/>
      <c r="Q538" s="353"/>
      <c r="R538" s="353"/>
      <c r="S538" s="353"/>
      <c r="T538" s="353"/>
      <c r="U538" s="353"/>
      <c r="V538" s="353"/>
      <c r="W538" s="353"/>
      <c r="X538" s="353"/>
      <c r="Y538" s="353"/>
      <c r="Z538" s="353"/>
      <c r="AA538" s="353"/>
    </row>
    <row r="539" spans="1:27" ht="10.5" customHeight="1" x14ac:dyDescent="0.2">
      <c r="A539" s="353"/>
      <c r="B539" s="353"/>
      <c r="C539" s="353"/>
      <c r="D539" s="353"/>
      <c r="E539" s="353"/>
      <c r="F539" s="353"/>
      <c r="G539" s="353"/>
      <c r="H539" s="353"/>
      <c r="I539" s="353"/>
      <c r="J539" s="353"/>
      <c r="K539" s="353"/>
      <c r="L539" s="353"/>
      <c r="M539" s="353"/>
      <c r="N539" s="353"/>
      <c r="O539" s="353"/>
      <c r="P539" s="353"/>
      <c r="Q539" s="353"/>
      <c r="R539" s="353"/>
      <c r="S539" s="353"/>
      <c r="T539" s="353"/>
      <c r="U539" s="353"/>
      <c r="V539" s="353"/>
      <c r="W539" s="353"/>
      <c r="X539" s="353"/>
      <c r="Y539" s="353"/>
      <c r="Z539" s="353"/>
      <c r="AA539" s="353"/>
    </row>
    <row r="540" spans="1:27" ht="10.5" customHeight="1" x14ac:dyDescent="0.2">
      <c r="A540" s="353"/>
      <c r="B540" s="353"/>
      <c r="C540" s="353"/>
      <c r="D540" s="353"/>
      <c r="E540" s="353"/>
      <c r="F540" s="353"/>
      <c r="G540" s="353"/>
      <c r="H540" s="353"/>
      <c r="I540" s="353"/>
      <c r="J540" s="353"/>
      <c r="K540" s="353"/>
      <c r="L540" s="353"/>
      <c r="M540" s="353"/>
      <c r="N540" s="353"/>
      <c r="O540" s="353"/>
      <c r="P540" s="353"/>
      <c r="Q540" s="353"/>
      <c r="R540" s="353"/>
      <c r="S540" s="353"/>
      <c r="T540" s="353"/>
      <c r="U540" s="353"/>
      <c r="V540" s="353"/>
      <c r="W540" s="353"/>
      <c r="X540" s="353"/>
      <c r="Y540" s="353"/>
      <c r="Z540" s="353"/>
      <c r="AA540" s="353"/>
    </row>
    <row r="541" spans="1:27" ht="10.5" customHeight="1" x14ac:dyDescent="0.2">
      <c r="A541" s="353"/>
      <c r="B541" s="353"/>
      <c r="C541" s="353"/>
      <c r="D541" s="353"/>
      <c r="E541" s="353"/>
      <c r="F541" s="353"/>
      <c r="G541" s="353"/>
      <c r="H541" s="353"/>
      <c r="I541" s="353"/>
      <c r="J541" s="353"/>
      <c r="K541" s="353"/>
      <c r="L541" s="353"/>
      <c r="M541" s="353"/>
      <c r="N541" s="353"/>
      <c r="O541" s="353"/>
      <c r="P541" s="353"/>
      <c r="Q541" s="353"/>
      <c r="R541" s="353"/>
      <c r="S541" s="353"/>
      <c r="T541" s="353"/>
      <c r="U541" s="353"/>
      <c r="V541" s="353"/>
      <c r="W541" s="353"/>
      <c r="X541" s="353"/>
      <c r="Y541" s="353"/>
      <c r="Z541" s="353"/>
      <c r="AA541" s="353"/>
    </row>
    <row r="542" spans="1:27" ht="10.5" customHeight="1" x14ac:dyDescent="0.2">
      <c r="A542" s="353"/>
      <c r="B542" s="353"/>
      <c r="C542" s="353"/>
      <c r="D542" s="353"/>
      <c r="E542" s="353"/>
      <c r="F542" s="353"/>
      <c r="G542" s="353"/>
      <c r="H542" s="353"/>
      <c r="I542" s="353"/>
      <c r="J542" s="353"/>
      <c r="K542" s="353"/>
      <c r="L542" s="353"/>
      <c r="M542" s="353"/>
      <c r="N542" s="353"/>
      <c r="O542" s="353"/>
      <c r="P542" s="353"/>
      <c r="Q542" s="353"/>
      <c r="R542" s="353"/>
      <c r="S542" s="353"/>
      <c r="T542" s="353"/>
      <c r="U542" s="353"/>
      <c r="V542" s="353"/>
      <c r="W542" s="353"/>
      <c r="X542" s="353"/>
      <c r="Y542" s="353"/>
      <c r="Z542" s="353"/>
      <c r="AA542" s="353"/>
    </row>
    <row r="543" spans="1:27" ht="10.5" customHeight="1" x14ac:dyDescent="0.2">
      <c r="A543" s="353"/>
      <c r="B543" s="353"/>
      <c r="C543" s="353"/>
      <c r="D543" s="353"/>
      <c r="E543" s="353"/>
      <c r="F543" s="353"/>
      <c r="G543" s="353"/>
      <c r="H543" s="353"/>
      <c r="I543" s="353"/>
      <c r="J543" s="353"/>
      <c r="K543" s="353"/>
      <c r="L543" s="353"/>
      <c r="M543" s="353"/>
      <c r="N543" s="353"/>
      <c r="O543" s="353"/>
      <c r="P543" s="353"/>
      <c r="Q543" s="353"/>
      <c r="R543" s="353"/>
      <c r="S543" s="353"/>
      <c r="T543" s="353"/>
      <c r="U543" s="353"/>
      <c r="V543" s="353"/>
      <c r="W543" s="353"/>
      <c r="X543" s="353"/>
      <c r="Y543" s="353"/>
      <c r="Z543" s="353"/>
      <c r="AA543" s="353"/>
    </row>
    <row r="544" spans="1:27" ht="10.5" customHeight="1" x14ac:dyDescent="0.2">
      <c r="A544" s="353"/>
      <c r="B544" s="353"/>
      <c r="C544" s="353"/>
      <c r="D544" s="353"/>
      <c r="E544" s="353"/>
      <c r="F544" s="353"/>
      <c r="G544" s="353"/>
      <c r="H544" s="353"/>
      <c r="I544" s="353"/>
      <c r="J544" s="353"/>
      <c r="K544" s="353"/>
      <c r="L544" s="353"/>
      <c r="M544" s="353"/>
      <c r="N544" s="353"/>
      <c r="O544" s="353"/>
      <c r="P544" s="353"/>
      <c r="Q544" s="353"/>
      <c r="R544" s="353"/>
      <c r="S544" s="353"/>
      <c r="T544" s="353"/>
      <c r="U544" s="353"/>
      <c r="V544" s="353"/>
      <c r="W544" s="353"/>
      <c r="X544" s="353"/>
      <c r="Y544" s="353"/>
      <c r="Z544" s="353"/>
      <c r="AA544" s="353"/>
    </row>
    <row r="545" spans="1:27" ht="10.5" customHeight="1" x14ac:dyDescent="0.2">
      <c r="A545" s="353"/>
      <c r="B545" s="353"/>
      <c r="C545" s="353"/>
      <c r="D545" s="353"/>
      <c r="E545" s="353"/>
      <c r="F545" s="353"/>
      <c r="G545" s="353"/>
      <c r="H545" s="353"/>
      <c r="I545" s="353"/>
      <c r="J545" s="353"/>
      <c r="K545" s="353"/>
      <c r="L545" s="353"/>
      <c r="M545" s="353"/>
      <c r="N545" s="353"/>
      <c r="O545" s="353"/>
      <c r="P545" s="353"/>
      <c r="Q545" s="353"/>
      <c r="R545" s="353"/>
      <c r="S545" s="353"/>
      <c r="T545" s="353"/>
      <c r="U545" s="353"/>
      <c r="V545" s="353"/>
      <c r="W545" s="353"/>
      <c r="X545" s="353"/>
      <c r="Y545" s="353"/>
      <c r="Z545" s="353"/>
      <c r="AA545" s="353"/>
    </row>
    <row r="546" spans="1:27" ht="10.5" customHeight="1" x14ac:dyDescent="0.2">
      <c r="A546" s="353"/>
      <c r="B546" s="353"/>
      <c r="C546" s="353"/>
      <c r="D546" s="353"/>
      <c r="E546" s="353"/>
      <c r="F546" s="353"/>
      <c r="G546" s="353"/>
      <c r="H546" s="353"/>
      <c r="I546" s="353"/>
      <c r="J546" s="353"/>
      <c r="K546" s="353"/>
      <c r="L546" s="353"/>
      <c r="M546" s="353"/>
      <c r="N546" s="353"/>
      <c r="O546" s="353"/>
      <c r="P546" s="353"/>
      <c r="Q546" s="353"/>
      <c r="R546" s="353"/>
      <c r="S546" s="353"/>
      <c r="T546" s="353"/>
      <c r="U546" s="353"/>
      <c r="V546" s="353"/>
      <c r="W546" s="353"/>
      <c r="X546" s="353"/>
      <c r="Y546" s="353"/>
      <c r="Z546" s="353"/>
      <c r="AA546" s="353"/>
    </row>
    <row r="547" spans="1:27" ht="10.5" customHeight="1" x14ac:dyDescent="0.2">
      <c r="A547" s="353"/>
      <c r="B547" s="353"/>
      <c r="C547" s="353"/>
      <c r="D547" s="353"/>
      <c r="E547" s="353"/>
      <c r="F547" s="353"/>
      <c r="G547" s="353"/>
      <c r="H547" s="353"/>
      <c r="I547" s="353"/>
      <c r="J547" s="353"/>
      <c r="K547" s="353"/>
      <c r="L547" s="353"/>
      <c r="M547" s="353"/>
      <c r="N547" s="353"/>
      <c r="O547" s="353"/>
      <c r="P547" s="353"/>
      <c r="Q547" s="353"/>
      <c r="R547" s="353"/>
      <c r="S547" s="353"/>
      <c r="T547" s="353"/>
      <c r="U547" s="353"/>
      <c r="V547" s="353"/>
      <c r="W547" s="353"/>
      <c r="X547" s="353"/>
      <c r="Y547" s="353"/>
      <c r="Z547" s="353"/>
      <c r="AA547" s="353"/>
    </row>
    <row r="548" spans="1:27" ht="10.5" customHeight="1" x14ac:dyDescent="0.2">
      <c r="A548" s="353"/>
      <c r="B548" s="353"/>
      <c r="C548" s="353"/>
      <c r="D548" s="353"/>
      <c r="E548" s="353"/>
      <c r="F548" s="353"/>
      <c r="G548" s="353"/>
      <c r="H548" s="353"/>
      <c r="I548" s="353"/>
      <c r="J548" s="353"/>
      <c r="K548" s="353"/>
      <c r="L548" s="353"/>
      <c r="M548" s="353"/>
      <c r="N548" s="353"/>
      <c r="O548" s="353"/>
      <c r="P548" s="353"/>
      <c r="Q548" s="353"/>
      <c r="R548" s="353"/>
      <c r="S548" s="353"/>
      <c r="T548" s="353"/>
      <c r="U548" s="353"/>
      <c r="V548" s="353"/>
      <c r="W548" s="353"/>
      <c r="X548" s="353"/>
      <c r="Y548" s="353"/>
      <c r="Z548" s="353"/>
      <c r="AA548" s="353"/>
    </row>
    <row r="549" spans="1:27" ht="10.5" customHeight="1" x14ac:dyDescent="0.2">
      <c r="A549" s="353"/>
      <c r="B549" s="353"/>
      <c r="C549" s="353"/>
      <c r="D549" s="353"/>
      <c r="E549" s="353"/>
      <c r="F549" s="353"/>
      <c r="G549" s="353"/>
      <c r="H549" s="353"/>
      <c r="I549" s="353"/>
      <c r="J549" s="353"/>
      <c r="K549" s="353"/>
      <c r="L549" s="353"/>
      <c r="M549" s="353"/>
      <c r="N549" s="353"/>
      <c r="O549" s="353"/>
      <c r="P549" s="353"/>
      <c r="Q549" s="353"/>
      <c r="R549" s="353"/>
      <c r="S549" s="353"/>
      <c r="T549" s="353"/>
      <c r="U549" s="353"/>
      <c r="V549" s="353"/>
      <c r="W549" s="353"/>
      <c r="X549" s="353"/>
      <c r="Y549" s="353"/>
      <c r="Z549" s="353"/>
      <c r="AA549" s="353"/>
    </row>
    <row r="550" spans="1:27" ht="10.5" customHeight="1" x14ac:dyDescent="0.2">
      <c r="A550" s="353"/>
      <c r="B550" s="353"/>
      <c r="C550" s="353"/>
      <c r="D550" s="353"/>
      <c r="E550" s="353"/>
      <c r="F550" s="353"/>
      <c r="G550" s="353"/>
      <c r="H550" s="353"/>
      <c r="I550" s="353"/>
      <c r="J550" s="353"/>
      <c r="K550" s="353"/>
      <c r="L550" s="353"/>
      <c r="M550" s="353"/>
      <c r="N550" s="353"/>
      <c r="O550" s="353"/>
      <c r="P550" s="353"/>
      <c r="Q550" s="353"/>
      <c r="R550" s="353"/>
      <c r="S550" s="353"/>
      <c r="T550" s="353"/>
      <c r="U550" s="353"/>
      <c r="V550" s="353"/>
      <c r="W550" s="353"/>
      <c r="X550" s="353"/>
      <c r="Y550" s="353"/>
      <c r="Z550" s="353"/>
      <c r="AA550" s="353"/>
    </row>
    <row r="551" spans="1:27" ht="10.5" customHeight="1" x14ac:dyDescent="0.2">
      <c r="A551" s="353"/>
      <c r="B551" s="353"/>
      <c r="C551" s="353"/>
      <c r="D551" s="353"/>
      <c r="E551" s="353"/>
      <c r="F551" s="353"/>
      <c r="G551" s="353"/>
      <c r="H551" s="353"/>
      <c r="I551" s="353"/>
      <c r="J551" s="353"/>
      <c r="K551" s="353"/>
      <c r="L551" s="353"/>
      <c r="M551" s="353"/>
      <c r="N551" s="353"/>
      <c r="O551" s="353"/>
      <c r="P551" s="353"/>
      <c r="Q551" s="353"/>
      <c r="R551" s="353"/>
      <c r="S551" s="353"/>
      <c r="T551" s="353"/>
      <c r="U551" s="353"/>
      <c r="V551" s="353"/>
      <c r="W551" s="353"/>
      <c r="X551" s="353"/>
      <c r="Y551" s="353"/>
      <c r="Z551" s="353"/>
      <c r="AA551" s="353"/>
    </row>
    <row r="552" spans="1:27" ht="10.5" customHeight="1" x14ac:dyDescent="0.2">
      <c r="A552" s="353"/>
      <c r="B552" s="353"/>
      <c r="C552" s="353"/>
      <c r="D552" s="353"/>
      <c r="E552" s="353"/>
      <c r="F552" s="353"/>
      <c r="G552" s="353"/>
      <c r="H552" s="353"/>
      <c r="I552" s="353"/>
      <c r="J552" s="353"/>
      <c r="K552" s="353"/>
      <c r="L552" s="353"/>
      <c r="M552" s="353"/>
      <c r="N552" s="353"/>
      <c r="O552" s="353"/>
      <c r="P552" s="353"/>
      <c r="Q552" s="353"/>
      <c r="R552" s="353"/>
      <c r="S552" s="353"/>
      <c r="T552" s="353"/>
      <c r="U552" s="353"/>
      <c r="V552" s="353"/>
      <c r="W552" s="353"/>
      <c r="X552" s="353"/>
      <c r="Y552" s="353"/>
      <c r="Z552" s="353"/>
      <c r="AA552" s="353"/>
    </row>
    <row r="553" spans="1:27" ht="10.5" customHeight="1" x14ac:dyDescent="0.2">
      <c r="A553" s="353"/>
      <c r="B553" s="353"/>
      <c r="C553" s="353"/>
      <c r="D553" s="353"/>
      <c r="E553" s="353"/>
      <c r="F553" s="353"/>
      <c r="G553" s="353"/>
      <c r="H553" s="353"/>
      <c r="I553" s="353"/>
      <c r="J553" s="353"/>
      <c r="K553" s="353"/>
      <c r="L553" s="353"/>
      <c r="M553" s="353"/>
      <c r="N553" s="353"/>
      <c r="O553" s="353"/>
      <c r="P553" s="353"/>
      <c r="Q553" s="353"/>
      <c r="R553" s="353"/>
      <c r="S553" s="353"/>
      <c r="T553" s="353"/>
      <c r="U553" s="353"/>
      <c r="V553" s="353"/>
      <c r="W553" s="353"/>
      <c r="X553" s="353"/>
      <c r="Y553" s="353"/>
      <c r="Z553" s="353"/>
      <c r="AA553" s="353"/>
    </row>
    <row r="554" spans="1:27" ht="10.5" customHeight="1" x14ac:dyDescent="0.2">
      <c r="A554" s="353"/>
      <c r="B554" s="353"/>
      <c r="C554" s="353"/>
      <c r="D554" s="353"/>
      <c r="E554" s="353"/>
      <c r="F554" s="353"/>
      <c r="G554" s="353"/>
      <c r="H554" s="353"/>
      <c r="I554" s="353"/>
      <c r="J554" s="353"/>
      <c r="K554" s="353"/>
      <c r="L554" s="353"/>
      <c r="M554" s="353"/>
      <c r="N554" s="353"/>
      <c r="O554" s="353"/>
      <c r="P554" s="353"/>
      <c r="Q554" s="353"/>
      <c r="R554" s="353"/>
      <c r="S554" s="353"/>
      <c r="T554" s="353"/>
      <c r="U554" s="353"/>
      <c r="V554" s="353"/>
      <c r="W554" s="353"/>
      <c r="X554" s="353"/>
      <c r="Y554" s="353"/>
      <c r="Z554" s="353"/>
      <c r="AA554" s="353"/>
    </row>
    <row r="555" spans="1:27" ht="10.5" customHeight="1" x14ac:dyDescent="0.2">
      <c r="A555" s="353"/>
      <c r="B555" s="353"/>
      <c r="C555" s="353"/>
      <c r="D555" s="353"/>
      <c r="E555" s="353"/>
      <c r="F555" s="353"/>
      <c r="G555" s="353"/>
      <c r="H555" s="353"/>
      <c r="I555" s="353"/>
      <c r="J555" s="353"/>
      <c r="K555" s="353"/>
      <c r="L555" s="353"/>
      <c r="M555" s="353"/>
      <c r="N555" s="353"/>
      <c r="O555" s="353"/>
      <c r="P555" s="353"/>
      <c r="Q555" s="353"/>
      <c r="R555" s="353"/>
      <c r="S555" s="353"/>
      <c r="T555" s="353"/>
      <c r="U555" s="353"/>
      <c r="V555" s="353"/>
      <c r="W555" s="353"/>
      <c r="X555" s="353"/>
      <c r="Y555" s="353"/>
      <c r="Z555" s="353"/>
      <c r="AA555" s="353"/>
    </row>
    <row r="556" spans="1:27" ht="10.5" customHeight="1" x14ac:dyDescent="0.2">
      <c r="A556" s="353"/>
      <c r="B556" s="353"/>
      <c r="C556" s="353"/>
      <c r="D556" s="353"/>
      <c r="E556" s="353"/>
      <c r="F556" s="353"/>
      <c r="G556" s="353"/>
      <c r="H556" s="353"/>
      <c r="I556" s="353"/>
      <c r="J556" s="353"/>
      <c r="K556" s="353"/>
      <c r="L556" s="353"/>
      <c r="M556" s="353"/>
      <c r="N556" s="353"/>
      <c r="O556" s="353"/>
      <c r="P556" s="353"/>
      <c r="Q556" s="353"/>
      <c r="R556" s="353"/>
      <c r="S556" s="353"/>
      <c r="T556" s="353"/>
      <c r="U556" s="353"/>
      <c r="V556" s="353"/>
      <c r="W556" s="353"/>
      <c r="X556" s="353"/>
      <c r="Y556" s="353"/>
      <c r="Z556" s="353"/>
      <c r="AA556" s="353"/>
    </row>
    <row r="557" spans="1:27" ht="10.5" customHeight="1" x14ac:dyDescent="0.2">
      <c r="A557" s="353"/>
      <c r="B557" s="353"/>
      <c r="C557" s="353"/>
      <c r="D557" s="353"/>
      <c r="E557" s="353"/>
      <c r="F557" s="353"/>
      <c r="G557" s="353"/>
      <c r="H557" s="353"/>
      <c r="I557" s="353"/>
      <c r="J557" s="353"/>
      <c r="K557" s="353"/>
      <c r="L557" s="353"/>
      <c r="M557" s="353"/>
      <c r="N557" s="353"/>
      <c r="O557" s="353"/>
      <c r="P557" s="353"/>
      <c r="Q557" s="353"/>
      <c r="R557" s="353"/>
      <c r="S557" s="353"/>
      <c r="T557" s="353"/>
      <c r="U557" s="353"/>
      <c r="V557" s="353"/>
      <c r="W557" s="353"/>
      <c r="X557" s="353"/>
      <c r="Y557" s="353"/>
      <c r="Z557" s="353"/>
      <c r="AA557" s="353"/>
    </row>
    <row r="558" spans="1:27" ht="10.5" customHeight="1" x14ac:dyDescent="0.2">
      <c r="A558" s="353"/>
      <c r="B558" s="353"/>
      <c r="C558" s="353"/>
      <c r="D558" s="353"/>
      <c r="E558" s="353"/>
      <c r="F558" s="353"/>
      <c r="G558" s="353"/>
      <c r="H558" s="353"/>
      <c r="I558" s="353"/>
      <c r="J558" s="353"/>
      <c r="K558" s="353"/>
      <c r="L558" s="353"/>
      <c r="M558" s="353"/>
      <c r="N558" s="353"/>
      <c r="O558" s="353"/>
      <c r="P558" s="353"/>
      <c r="Q558" s="353"/>
      <c r="R558" s="353"/>
      <c r="S558" s="353"/>
      <c r="T558" s="353"/>
      <c r="U558" s="353"/>
      <c r="V558" s="353"/>
      <c r="W558" s="353"/>
      <c r="X558" s="353"/>
      <c r="Y558" s="353"/>
      <c r="Z558" s="353"/>
      <c r="AA558" s="353"/>
    </row>
    <row r="559" spans="1:27" ht="10.5" customHeight="1" x14ac:dyDescent="0.2">
      <c r="A559" s="353"/>
      <c r="B559" s="353"/>
      <c r="C559" s="353"/>
      <c r="D559" s="353"/>
      <c r="E559" s="353"/>
      <c r="F559" s="353"/>
      <c r="G559" s="353"/>
      <c r="H559" s="353"/>
      <c r="I559" s="353"/>
      <c r="J559" s="353"/>
      <c r="K559" s="353"/>
      <c r="L559" s="353"/>
      <c r="M559" s="353"/>
      <c r="N559" s="353"/>
      <c r="O559" s="353"/>
      <c r="P559" s="353"/>
      <c r="Q559" s="353"/>
      <c r="R559" s="353"/>
      <c r="S559" s="353"/>
      <c r="T559" s="353"/>
      <c r="U559" s="353"/>
      <c r="V559" s="353"/>
      <c r="W559" s="353"/>
      <c r="X559" s="353"/>
      <c r="Y559" s="353"/>
      <c r="Z559" s="353"/>
      <c r="AA559" s="353"/>
    </row>
    <row r="560" spans="1:27" ht="10.5" customHeight="1" x14ac:dyDescent="0.2">
      <c r="A560" s="353"/>
      <c r="B560" s="353"/>
      <c r="C560" s="353"/>
      <c r="D560" s="353"/>
      <c r="E560" s="353"/>
      <c r="F560" s="353"/>
      <c r="G560" s="353"/>
      <c r="H560" s="353"/>
      <c r="I560" s="353"/>
      <c r="J560" s="353"/>
      <c r="K560" s="353"/>
      <c r="L560" s="353"/>
      <c r="M560" s="353"/>
      <c r="N560" s="353"/>
      <c r="O560" s="353"/>
      <c r="P560" s="353"/>
      <c r="Q560" s="353"/>
      <c r="R560" s="353"/>
      <c r="S560" s="353"/>
      <c r="T560" s="353"/>
      <c r="U560" s="353"/>
      <c r="V560" s="353"/>
      <c r="W560" s="353"/>
      <c r="X560" s="353"/>
      <c r="Y560" s="353"/>
      <c r="Z560" s="353"/>
      <c r="AA560" s="353"/>
    </row>
    <row r="561" spans="1:27" ht="10.5" customHeight="1" x14ac:dyDescent="0.2">
      <c r="A561" s="353"/>
      <c r="B561" s="353"/>
      <c r="C561" s="353"/>
      <c r="D561" s="353"/>
      <c r="E561" s="353"/>
      <c r="F561" s="353"/>
      <c r="G561" s="353"/>
      <c r="H561" s="353"/>
      <c r="I561" s="353"/>
      <c r="J561" s="353"/>
      <c r="K561" s="353"/>
      <c r="L561" s="353"/>
      <c r="M561" s="353"/>
      <c r="N561" s="353"/>
      <c r="O561" s="353"/>
      <c r="P561" s="353"/>
      <c r="Q561" s="353"/>
      <c r="R561" s="353"/>
      <c r="S561" s="353"/>
      <c r="T561" s="353"/>
      <c r="U561" s="353"/>
      <c r="V561" s="353"/>
      <c r="W561" s="353"/>
      <c r="X561" s="353"/>
      <c r="Y561" s="353"/>
      <c r="Z561" s="353"/>
      <c r="AA561" s="353"/>
    </row>
    <row r="562" spans="1:27" ht="10.5" customHeight="1" x14ac:dyDescent="0.2">
      <c r="A562" s="353"/>
      <c r="B562" s="353"/>
      <c r="C562" s="353"/>
      <c r="D562" s="353"/>
      <c r="E562" s="353"/>
      <c r="F562" s="353"/>
      <c r="G562" s="353"/>
      <c r="H562" s="353"/>
      <c r="I562" s="353"/>
      <c r="J562" s="353"/>
      <c r="K562" s="353"/>
      <c r="L562" s="353"/>
      <c r="M562" s="353"/>
      <c r="N562" s="353"/>
      <c r="O562" s="353"/>
      <c r="P562" s="353"/>
      <c r="Q562" s="353"/>
      <c r="R562" s="353"/>
      <c r="S562" s="353"/>
      <c r="T562" s="353"/>
      <c r="U562" s="353"/>
      <c r="V562" s="353"/>
      <c r="W562" s="353"/>
      <c r="X562" s="353"/>
      <c r="Y562" s="353"/>
      <c r="Z562" s="353"/>
      <c r="AA562" s="353"/>
    </row>
    <row r="563" spans="1:27" ht="10.5" customHeight="1" x14ac:dyDescent="0.2">
      <c r="A563" s="353"/>
      <c r="B563" s="353"/>
      <c r="C563" s="353"/>
      <c r="D563" s="353"/>
      <c r="E563" s="353"/>
      <c r="F563" s="353"/>
      <c r="G563" s="353"/>
      <c r="H563" s="353"/>
      <c r="I563" s="353"/>
      <c r="J563" s="353"/>
      <c r="K563" s="353"/>
      <c r="L563" s="353"/>
      <c r="M563" s="353"/>
      <c r="N563" s="353"/>
      <c r="O563" s="353"/>
      <c r="P563" s="353"/>
      <c r="Q563" s="353"/>
      <c r="R563" s="353"/>
      <c r="S563" s="353"/>
      <c r="T563" s="353"/>
      <c r="U563" s="353"/>
      <c r="V563" s="353"/>
      <c r="W563" s="353"/>
      <c r="X563" s="353"/>
      <c r="Y563" s="353"/>
      <c r="Z563" s="353"/>
      <c r="AA563" s="353"/>
    </row>
    <row r="564" spans="1:27" ht="10.5" customHeight="1" x14ac:dyDescent="0.2">
      <c r="A564" s="353"/>
      <c r="B564" s="353"/>
      <c r="C564" s="353"/>
      <c r="D564" s="353"/>
      <c r="E564" s="353"/>
      <c r="F564" s="353"/>
      <c r="G564" s="353"/>
      <c r="H564" s="353"/>
      <c r="I564" s="353"/>
      <c r="J564" s="353"/>
      <c r="K564" s="353"/>
      <c r="L564" s="353"/>
      <c r="M564" s="353"/>
      <c r="N564" s="353"/>
      <c r="O564" s="353"/>
      <c r="P564" s="353"/>
      <c r="Q564" s="353"/>
      <c r="R564" s="353"/>
      <c r="S564" s="353"/>
      <c r="T564" s="353"/>
      <c r="U564" s="353"/>
      <c r="V564" s="353"/>
      <c r="W564" s="353"/>
      <c r="X564" s="353"/>
      <c r="Y564" s="353"/>
      <c r="Z564" s="353"/>
      <c r="AA564" s="353"/>
    </row>
    <row r="565" spans="1:27" ht="10.5" customHeight="1" x14ac:dyDescent="0.2">
      <c r="A565" s="353"/>
      <c r="B565" s="353"/>
      <c r="C565" s="353"/>
      <c r="D565" s="353"/>
      <c r="E565" s="353"/>
      <c r="F565" s="353"/>
      <c r="G565" s="353"/>
      <c r="H565" s="353"/>
      <c r="I565" s="353"/>
      <c r="J565" s="353"/>
      <c r="K565" s="353"/>
      <c r="L565" s="353"/>
      <c r="M565" s="353"/>
      <c r="N565" s="353"/>
      <c r="O565" s="353"/>
      <c r="P565" s="353"/>
      <c r="Q565" s="353"/>
      <c r="R565" s="353"/>
      <c r="S565" s="353"/>
      <c r="T565" s="353"/>
      <c r="U565" s="353"/>
      <c r="V565" s="353"/>
      <c r="W565" s="353"/>
      <c r="X565" s="353"/>
      <c r="Y565" s="353"/>
      <c r="Z565" s="353"/>
      <c r="AA565" s="353"/>
    </row>
    <row r="566" spans="1:27" ht="10.5" customHeight="1" x14ac:dyDescent="0.2">
      <c r="A566" s="353"/>
      <c r="B566" s="353"/>
      <c r="C566" s="353"/>
      <c r="D566" s="353"/>
      <c r="E566" s="353"/>
      <c r="F566" s="353"/>
      <c r="G566" s="353"/>
      <c r="H566" s="353"/>
      <c r="I566" s="353"/>
      <c r="J566" s="353"/>
      <c r="K566" s="353"/>
      <c r="L566" s="353"/>
      <c r="M566" s="353"/>
      <c r="N566" s="353"/>
      <c r="O566" s="353"/>
      <c r="P566" s="353"/>
      <c r="Q566" s="353"/>
      <c r="R566" s="353"/>
      <c r="S566" s="353"/>
      <c r="T566" s="353"/>
      <c r="U566" s="353"/>
      <c r="V566" s="353"/>
      <c r="W566" s="353"/>
      <c r="X566" s="353"/>
      <c r="Y566" s="353"/>
      <c r="Z566" s="353"/>
      <c r="AA566" s="353"/>
    </row>
    <row r="567" spans="1:27" ht="10.5" customHeight="1" x14ac:dyDescent="0.2">
      <c r="A567" s="353"/>
      <c r="B567" s="353"/>
      <c r="C567" s="353"/>
      <c r="D567" s="353"/>
      <c r="E567" s="353"/>
      <c r="F567" s="353"/>
      <c r="G567" s="353"/>
      <c r="H567" s="353"/>
      <c r="I567" s="353"/>
      <c r="J567" s="353"/>
      <c r="K567" s="353"/>
      <c r="L567" s="353"/>
      <c r="M567" s="353"/>
      <c r="N567" s="353"/>
      <c r="O567" s="353"/>
      <c r="P567" s="353"/>
      <c r="Q567" s="353"/>
      <c r="R567" s="353"/>
      <c r="S567" s="353"/>
      <c r="T567" s="353"/>
      <c r="U567" s="353"/>
      <c r="V567" s="353"/>
      <c r="W567" s="353"/>
      <c r="X567" s="353"/>
      <c r="Y567" s="353"/>
      <c r="Z567" s="353"/>
      <c r="AA567" s="353"/>
    </row>
    <row r="568" spans="1:27" ht="10.5" customHeight="1" x14ac:dyDescent="0.2">
      <c r="A568" s="353"/>
      <c r="B568" s="353"/>
      <c r="C568" s="353"/>
      <c r="D568" s="353"/>
      <c r="E568" s="353"/>
      <c r="F568" s="353"/>
      <c r="G568" s="353"/>
      <c r="H568" s="353"/>
      <c r="I568" s="353"/>
      <c r="J568" s="353"/>
      <c r="K568" s="353"/>
      <c r="L568" s="353"/>
      <c r="M568" s="353"/>
      <c r="N568" s="353"/>
      <c r="O568" s="353"/>
      <c r="P568" s="353"/>
      <c r="Q568" s="353"/>
      <c r="R568" s="353"/>
      <c r="S568" s="353"/>
      <c r="T568" s="353"/>
      <c r="U568" s="353"/>
      <c r="V568" s="353"/>
      <c r="W568" s="353"/>
      <c r="X568" s="353"/>
      <c r="Y568" s="353"/>
      <c r="Z568" s="353"/>
      <c r="AA568" s="353"/>
    </row>
    <row r="569" spans="1:27" ht="10.5" customHeight="1" x14ac:dyDescent="0.2">
      <c r="A569" s="353"/>
      <c r="B569" s="353"/>
      <c r="C569" s="353"/>
      <c r="D569" s="353"/>
      <c r="E569" s="353"/>
      <c r="F569" s="353"/>
      <c r="G569" s="353"/>
      <c r="H569" s="353"/>
      <c r="I569" s="353"/>
      <c r="J569" s="353"/>
      <c r="K569" s="353"/>
      <c r="L569" s="353"/>
      <c r="M569" s="353"/>
      <c r="N569" s="353"/>
      <c r="O569" s="353"/>
      <c r="P569" s="353"/>
      <c r="Q569" s="353"/>
      <c r="R569" s="353"/>
      <c r="S569" s="353"/>
      <c r="T569" s="353"/>
      <c r="U569" s="353"/>
      <c r="V569" s="353"/>
      <c r="W569" s="353"/>
      <c r="X569" s="353"/>
      <c r="Y569" s="353"/>
      <c r="Z569" s="353"/>
      <c r="AA569" s="353"/>
    </row>
    <row r="570" spans="1:27" ht="10.5" customHeight="1" x14ac:dyDescent="0.2">
      <c r="A570" s="353"/>
      <c r="B570" s="353"/>
      <c r="C570" s="353"/>
      <c r="D570" s="353"/>
      <c r="E570" s="353"/>
      <c r="F570" s="353"/>
      <c r="G570" s="353"/>
      <c r="H570" s="353"/>
      <c r="I570" s="353"/>
      <c r="J570" s="353"/>
      <c r="K570" s="353"/>
      <c r="L570" s="353"/>
      <c r="M570" s="353"/>
      <c r="N570" s="353"/>
      <c r="O570" s="353"/>
      <c r="P570" s="353"/>
      <c r="Q570" s="353"/>
      <c r="R570" s="353"/>
      <c r="S570" s="353"/>
      <c r="T570" s="353"/>
      <c r="U570" s="353"/>
      <c r="V570" s="353"/>
      <c r="W570" s="353"/>
      <c r="X570" s="353"/>
      <c r="Y570" s="353"/>
      <c r="Z570" s="353"/>
      <c r="AA570" s="353"/>
    </row>
    <row r="571" spans="1:27" ht="10.5" customHeight="1" x14ac:dyDescent="0.2">
      <c r="A571" s="353"/>
      <c r="B571" s="353"/>
      <c r="C571" s="353"/>
      <c r="D571" s="353"/>
      <c r="E571" s="353"/>
      <c r="F571" s="353"/>
      <c r="G571" s="353"/>
      <c r="H571" s="353"/>
      <c r="I571" s="353"/>
      <c r="J571" s="353"/>
      <c r="K571" s="353"/>
      <c r="L571" s="353"/>
      <c r="M571" s="353"/>
      <c r="N571" s="353"/>
      <c r="O571" s="353"/>
      <c r="P571" s="353"/>
      <c r="Q571" s="353"/>
      <c r="R571" s="353"/>
      <c r="S571" s="353"/>
      <c r="T571" s="353"/>
      <c r="U571" s="353"/>
      <c r="V571" s="353"/>
      <c r="W571" s="353"/>
      <c r="X571" s="353"/>
      <c r="Y571" s="353"/>
      <c r="Z571" s="353"/>
      <c r="AA571" s="353"/>
    </row>
    <row r="572" spans="1:27" ht="10.5" customHeight="1" x14ac:dyDescent="0.2">
      <c r="A572" s="353"/>
      <c r="B572" s="353"/>
      <c r="C572" s="353"/>
      <c r="D572" s="353"/>
      <c r="E572" s="353"/>
      <c r="F572" s="353"/>
      <c r="G572" s="353"/>
      <c r="H572" s="353"/>
      <c r="I572" s="353"/>
      <c r="J572" s="353"/>
      <c r="K572" s="353"/>
      <c r="L572" s="353"/>
      <c r="M572" s="353"/>
      <c r="N572" s="353"/>
      <c r="O572" s="353"/>
      <c r="P572" s="353"/>
      <c r="Q572" s="353"/>
      <c r="R572" s="353"/>
      <c r="S572" s="353"/>
      <c r="T572" s="353"/>
      <c r="U572" s="353"/>
      <c r="V572" s="353"/>
      <c r="W572" s="353"/>
      <c r="X572" s="353"/>
      <c r="Y572" s="353"/>
      <c r="Z572" s="353"/>
      <c r="AA572" s="353"/>
    </row>
    <row r="573" spans="1:27" ht="10.5" customHeight="1" x14ac:dyDescent="0.2">
      <c r="A573" s="353"/>
      <c r="B573" s="353"/>
      <c r="C573" s="353"/>
      <c r="D573" s="353"/>
      <c r="E573" s="353"/>
      <c r="F573" s="353"/>
      <c r="G573" s="353"/>
      <c r="H573" s="353"/>
      <c r="I573" s="353"/>
      <c r="J573" s="353"/>
      <c r="K573" s="353"/>
      <c r="L573" s="353"/>
      <c r="M573" s="353"/>
      <c r="N573" s="353"/>
      <c r="O573" s="353"/>
      <c r="P573" s="353"/>
      <c r="Q573" s="353"/>
      <c r="R573" s="353"/>
      <c r="S573" s="353"/>
      <c r="T573" s="353"/>
      <c r="U573" s="353"/>
      <c r="V573" s="353"/>
      <c r="W573" s="353"/>
      <c r="X573" s="353"/>
      <c r="Y573" s="353"/>
      <c r="Z573" s="353"/>
      <c r="AA573" s="353"/>
    </row>
    <row r="574" spans="1:27" ht="10.5" customHeight="1" x14ac:dyDescent="0.2">
      <c r="A574" s="353"/>
      <c r="B574" s="353"/>
      <c r="C574" s="353"/>
      <c r="D574" s="353"/>
      <c r="E574" s="353"/>
      <c r="F574" s="353"/>
      <c r="G574" s="353"/>
      <c r="H574" s="353"/>
      <c r="I574" s="353"/>
      <c r="J574" s="353"/>
      <c r="K574" s="353"/>
      <c r="L574" s="353"/>
      <c r="M574" s="353"/>
      <c r="N574" s="353"/>
      <c r="O574" s="353"/>
      <c r="P574" s="353"/>
      <c r="Q574" s="353"/>
      <c r="R574" s="353"/>
      <c r="S574" s="353"/>
      <c r="T574" s="353"/>
      <c r="U574" s="353"/>
      <c r="V574" s="353"/>
      <c r="W574" s="353"/>
      <c r="X574" s="353"/>
      <c r="Y574" s="353"/>
      <c r="Z574" s="353"/>
      <c r="AA574" s="353"/>
    </row>
    <row r="575" spans="1:27" ht="10.5" customHeight="1" x14ac:dyDescent="0.2">
      <c r="A575" s="353"/>
      <c r="B575" s="353"/>
      <c r="C575" s="353"/>
      <c r="D575" s="353"/>
      <c r="E575" s="353"/>
      <c r="F575" s="353"/>
      <c r="G575" s="353"/>
      <c r="H575" s="353"/>
      <c r="I575" s="353"/>
      <c r="J575" s="353"/>
      <c r="K575" s="353"/>
      <c r="L575" s="353"/>
      <c r="M575" s="353"/>
      <c r="N575" s="353"/>
      <c r="O575" s="353"/>
      <c r="P575" s="353"/>
      <c r="Q575" s="353"/>
      <c r="R575" s="353"/>
      <c r="S575" s="353"/>
      <c r="T575" s="353"/>
      <c r="U575" s="353"/>
      <c r="V575" s="353"/>
      <c r="W575" s="353"/>
      <c r="X575" s="353"/>
      <c r="Y575" s="353"/>
      <c r="Z575" s="353"/>
      <c r="AA575" s="353"/>
    </row>
    <row r="576" spans="1:27" ht="10.5" customHeight="1" x14ac:dyDescent="0.2">
      <c r="A576" s="353"/>
      <c r="B576" s="353"/>
      <c r="C576" s="353"/>
      <c r="D576" s="353"/>
      <c r="E576" s="353"/>
      <c r="F576" s="353"/>
      <c r="G576" s="353"/>
      <c r="H576" s="353"/>
      <c r="I576" s="353"/>
      <c r="J576" s="353"/>
      <c r="K576" s="353"/>
      <c r="L576" s="353"/>
      <c r="M576" s="353"/>
      <c r="N576" s="353"/>
      <c r="O576" s="353"/>
      <c r="P576" s="353"/>
      <c r="Q576" s="353"/>
      <c r="R576" s="353"/>
      <c r="S576" s="353"/>
      <c r="T576" s="353"/>
      <c r="U576" s="353"/>
      <c r="V576" s="353"/>
      <c r="W576" s="353"/>
      <c r="X576" s="353"/>
      <c r="Y576" s="353"/>
      <c r="Z576" s="353"/>
      <c r="AA576" s="353"/>
    </row>
    <row r="577" spans="1:27" ht="10.5" customHeight="1" x14ac:dyDescent="0.2">
      <c r="A577" s="353"/>
      <c r="B577" s="353"/>
      <c r="C577" s="353"/>
      <c r="D577" s="353"/>
      <c r="E577" s="353"/>
      <c r="F577" s="353"/>
      <c r="G577" s="353"/>
      <c r="H577" s="353"/>
      <c r="I577" s="353"/>
      <c r="J577" s="353"/>
      <c r="K577" s="353"/>
      <c r="L577" s="353"/>
      <c r="M577" s="353"/>
      <c r="N577" s="353"/>
      <c r="O577" s="353"/>
      <c r="P577" s="353"/>
      <c r="Q577" s="353"/>
      <c r="R577" s="353"/>
      <c r="S577" s="353"/>
      <c r="T577" s="353"/>
      <c r="U577" s="353"/>
      <c r="V577" s="353"/>
      <c r="W577" s="353"/>
      <c r="X577" s="353"/>
      <c r="Y577" s="353"/>
      <c r="Z577" s="353"/>
      <c r="AA577" s="353"/>
    </row>
    <row r="578" spans="1:27" ht="10.5" customHeight="1" x14ac:dyDescent="0.2">
      <c r="A578" s="353"/>
      <c r="B578" s="353"/>
      <c r="C578" s="353"/>
      <c r="D578" s="353"/>
      <c r="E578" s="353"/>
      <c r="F578" s="353"/>
      <c r="G578" s="353"/>
      <c r="H578" s="353"/>
      <c r="I578" s="353"/>
      <c r="J578" s="353"/>
      <c r="K578" s="353"/>
      <c r="L578" s="353"/>
      <c r="M578" s="353"/>
      <c r="N578" s="353"/>
      <c r="O578" s="353"/>
      <c r="P578" s="353"/>
      <c r="Q578" s="353"/>
      <c r="R578" s="353"/>
      <c r="S578" s="353"/>
      <c r="T578" s="353"/>
      <c r="U578" s="353"/>
      <c r="V578" s="353"/>
      <c r="W578" s="353"/>
      <c r="X578" s="353"/>
      <c r="Y578" s="353"/>
      <c r="Z578" s="353"/>
      <c r="AA578" s="353"/>
    </row>
    <row r="579" spans="1:27" ht="10.5" customHeight="1" x14ac:dyDescent="0.2">
      <c r="A579" s="353"/>
      <c r="B579" s="353"/>
      <c r="C579" s="353"/>
      <c r="D579" s="353"/>
      <c r="E579" s="353"/>
      <c r="F579" s="353"/>
      <c r="G579" s="353"/>
      <c r="H579" s="353"/>
      <c r="I579" s="353"/>
      <c r="J579" s="353"/>
      <c r="K579" s="353"/>
      <c r="L579" s="353"/>
      <c r="M579" s="353"/>
      <c r="N579" s="353"/>
      <c r="O579" s="353"/>
      <c r="P579" s="353"/>
      <c r="Q579" s="353"/>
      <c r="R579" s="353"/>
      <c r="S579" s="353"/>
      <c r="T579" s="353"/>
      <c r="U579" s="353"/>
      <c r="V579" s="353"/>
      <c r="W579" s="353"/>
      <c r="X579" s="353"/>
      <c r="Y579" s="353"/>
      <c r="Z579" s="353"/>
      <c r="AA579" s="353"/>
    </row>
    <row r="580" spans="1:27" ht="10.5" customHeight="1" x14ac:dyDescent="0.2">
      <c r="A580" s="353"/>
      <c r="B580" s="353"/>
      <c r="C580" s="353"/>
      <c r="D580" s="353"/>
      <c r="E580" s="353"/>
      <c r="F580" s="353"/>
      <c r="G580" s="353"/>
      <c r="H580" s="353"/>
      <c r="I580" s="353"/>
      <c r="J580" s="353"/>
      <c r="K580" s="353"/>
      <c r="L580" s="353"/>
      <c r="M580" s="353"/>
      <c r="N580" s="353"/>
      <c r="O580" s="353"/>
      <c r="P580" s="353"/>
      <c r="Q580" s="353"/>
      <c r="R580" s="353"/>
      <c r="S580" s="353"/>
      <c r="T580" s="353"/>
      <c r="U580" s="353"/>
      <c r="V580" s="353"/>
      <c r="W580" s="353"/>
      <c r="X580" s="353"/>
      <c r="Y580" s="353"/>
      <c r="Z580" s="353"/>
      <c r="AA580" s="353"/>
    </row>
    <row r="581" spans="1:27" ht="10.5" customHeight="1" x14ac:dyDescent="0.2">
      <c r="A581" s="353"/>
      <c r="B581" s="353"/>
      <c r="C581" s="353"/>
      <c r="D581" s="353"/>
      <c r="E581" s="353"/>
      <c r="F581" s="353"/>
      <c r="G581" s="353"/>
      <c r="H581" s="353"/>
      <c r="I581" s="353"/>
      <c r="J581" s="353"/>
      <c r="K581" s="353"/>
      <c r="L581" s="353"/>
      <c r="M581" s="353"/>
      <c r="N581" s="353"/>
      <c r="O581" s="353"/>
      <c r="P581" s="353"/>
      <c r="Q581" s="353"/>
      <c r="R581" s="353"/>
      <c r="S581" s="353"/>
      <c r="T581" s="353"/>
      <c r="U581" s="353"/>
      <c r="V581" s="353"/>
      <c r="W581" s="353"/>
      <c r="X581" s="353"/>
      <c r="Y581" s="353"/>
      <c r="Z581" s="353"/>
      <c r="AA581" s="353"/>
    </row>
    <row r="582" spans="1:27" ht="10.5" customHeight="1" x14ac:dyDescent="0.2">
      <c r="A582" s="353"/>
      <c r="B582" s="353"/>
      <c r="C582" s="353"/>
      <c r="D582" s="353"/>
      <c r="E582" s="353"/>
      <c r="F582" s="353"/>
      <c r="G582" s="353"/>
      <c r="H582" s="353"/>
      <c r="I582" s="353"/>
      <c r="J582" s="353"/>
      <c r="K582" s="353"/>
      <c r="L582" s="353"/>
      <c r="M582" s="353"/>
      <c r="N582" s="353"/>
      <c r="O582" s="353"/>
      <c r="P582" s="353"/>
      <c r="Q582" s="353"/>
      <c r="R582" s="353"/>
      <c r="S582" s="353"/>
      <c r="T582" s="353"/>
      <c r="U582" s="353"/>
      <c r="V582" s="353"/>
      <c r="W582" s="353"/>
      <c r="X582" s="353"/>
      <c r="Y582" s="353"/>
      <c r="Z582" s="353"/>
      <c r="AA582" s="353"/>
    </row>
    <row r="583" spans="1:27" ht="10.5" customHeight="1" x14ac:dyDescent="0.2">
      <c r="A583" s="353"/>
      <c r="B583" s="353"/>
      <c r="C583" s="353"/>
      <c r="D583" s="353"/>
      <c r="E583" s="353"/>
      <c r="F583" s="353"/>
      <c r="G583" s="353"/>
      <c r="H583" s="353"/>
      <c r="I583" s="353"/>
      <c r="J583" s="353"/>
      <c r="K583" s="353"/>
      <c r="L583" s="353"/>
      <c r="M583" s="353"/>
      <c r="N583" s="353"/>
      <c r="O583" s="353"/>
      <c r="P583" s="353"/>
      <c r="Q583" s="353"/>
      <c r="R583" s="353"/>
      <c r="S583" s="353"/>
      <c r="T583" s="353"/>
      <c r="U583" s="353"/>
      <c r="V583" s="353"/>
      <c r="W583" s="353"/>
      <c r="X583" s="353"/>
      <c r="Y583" s="353"/>
      <c r="Z583" s="353"/>
      <c r="AA583" s="353"/>
    </row>
    <row r="584" spans="1:27" ht="10.5" customHeight="1" x14ac:dyDescent="0.2">
      <c r="A584" s="353"/>
      <c r="B584" s="353"/>
      <c r="C584" s="353"/>
      <c r="D584" s="353"/>
      <c r="E584" s="353"/>
      <c r="F584" s="353"/>
      <c r="G584" s="353"/>
      <c r="H584" s="353"/>
      <c r="I584" s="353"/>
      <c r="J584" s="353"/>
      <c r="K584" s="353"/>
      <c r="L584" s="353"/>
      <c r="M584" s="353"/>
      <c r="N584" s="353"/>
      <c r="O584" s="353"/>
      <c r="P584" s="353"/>
      <c r="Q584" s="353"/>
      <c r="R584" s="353"/>
      <c r="S584" s="353"/>
      <c r="T584" s="353"/>
      <c r="U584" s="353"/>
      <c r="V584" s="353"/>
      <c r="W584" s="353"/>
      <c r="X584" s="353"/>
      <c r="Y584" s="353"/>
      <c r="Z584" s="353"/>
      <c r="AA584" s="353"/>
    </row>
    <row r="585" spans="1:27" ht="10.5" customHeight="1" x14ac:dyDescent="0.2">
      <c r="A585" s="353"/>
      <c r="B585" s="353"/>
      <c r="C585" s="353"/>
      <c r="D585" s="353"/>
      <c r="E585" s="353"/>
      <c r="F585" s="353"/>
      <c r="G585" s="353"/>
      <c r="H585" s="353"/>
      <c r="I585" s="353"/>
      <c r="J585" s="353"/>
      <c r="K585" s="353"/>
      <c r="L585" s="353"/>
      <c r="M585" s="353"/>
      <c r="N585" s="353"/>
      <c r="O585" s="353"/>
      <c r="P585" s="353"/>
      <c r="Q585" s="353"/>
      <c r="R585" s="353"/>
      <c r="S585" s="353"/>
      <c r="T585" s="353"/>
      <c r="U585" s="353"/>
      <c r="V585" s="353"/>
      <c r="W585" s="353"/>
      <c r="X585" s="353"/>
      <c r="Y585" s="353"/>
      <c r="Z585" s="353"/>
      <c r="AA585" s="353"/>
    </row>
    <row r="586" spans="1:27" ht="10.5" customHeight="1" x14ac:dyDescent="0.2">
      <c r="A586" s="353"/>
      <c r="B586" s="353"/>
      <c r="C586" s="353"/>
      <c r="D586" s="353"/>
      <c r="E586" s="353"/>
      <c r="F586" s="353"/>
      <c r="G586" s="353"/>
      <c r="H586" s="353"/>
      <c r="I586" s="353"/>
      <c r="J586" s="353"/>
      <c r="K586" s="353"/>
      <c r="L586" s="353"/>
      <c r="M586" s="353"/>
      <c r="N586" s="353"/>
      <c r="O586" s="353"/>
      <c r="P586" s="353"/>
      <c r="Q586" s="353"/>
      <c r="R586" s="353"/>
      <c r="S586" s="353"/>
      <c r="T586" s="353"/>
      <c r="U586" s="353"/>
      <c r="V586" s="353"/>
      <c r="W586" s="353"/>
      <c r="X586" s="353"/>
      <c r="Y586" s="353"/>
      <c r="Z586" s="353"/>
      <c r="AA586" s="353"/>
    </row>
    <row r="587" spans="1:27" ht="10.5" customHeight="1" x14ac:dyDescent="0.2">
      <c r="A587" s="353"/>
      <c r="B587" s="353"/>
      <c r="C587" s="353"/>
      <c r="D587" s="353"/>
      <c r="E587" s="353"/>
      <c r="F587" s="353"/>
      <c r="G587" s="353"/>
      <c r="H587" s="353"/>
      <c r="I587" s="353"/>
      <c r="J587" s="353"/>
      <c r="K587" s="353"/>
      <c r="L587" s="353"/>
      <c r="M587" s="353"/>
      <c r="N587" s="353"/>
      <c r="O587" s="353"/>
      <c r="P587" s="353"/>
      <c r="Q587" s="353"/>
      <c r="R587" s="353"/>
      <c r="S587" s="353"/>
      <c r="T587" s="353"/>
      <c r="U587" s="353"/>
      <c r="V587" s="353"/>
      <c r="W587" s="353"/>
      <c r="X587" s="353"/>
      <c r="Y587" s="353"/>
      <c r="Z587" s="353"/>
      <c r="AA587" s="353"/>
    </row>
    <row r="588" spans="1:27" ht="10.5" customHeight="1" x14ac:dyDescent="0.2">
      <c r="A588" s="353"/>
      <c r="B588" s="353"/>
      <c r="C588" s="353"/>
      <c r="D588" s="353"/>
      <c r="E588" s="353"/>
      <c r="F588" s="353"/>
      <c r="G588" s="353"/>
      <c r="H588" s="353"/>
      <c r="I588" s="353"/>
      <c r="J588" s="353"/>
      <c r="K588" s="353"/>
      <c r="L588" s="353"/>
      <c r="M588" s="353"/>
      <c r="N588" s="353"/>
      <c r="O588" s="353"/>
      <c r="P588" s="353"/>
      <c r="Q588" s="353"/>
      <c r="R588" s="353"/>
      <c r="S588" s="353"/>
      <c r="T588" s="353"/>
      <c r="U588" s="353"/>
      <c r="V588" s="353"/>
      <c r="W588" s="353"/>
      <c r="X588" s="353"/>
      <c r="Y588" s="353"/>
      <c r="Z588" s="353"/>
      <c r="AA588" s="353"/>
    </row>
    <row r="589" spans="1:27" ht="10.5" customHeight="1" x14ac:dyDescent="0.2">
      <c r="A589" s="353"/>
      <c r="B589" s="353"/>
      <c r="C589" s="353"/>
      <c r="D589" s="353"/>
      <c r="E589" s="353"/>
      <c r="F589" s="353"/>
      <c r="G589" s="353"/>
      <c r="H589" s="353"/>
      <c r="I589" s="353"/>
      <c r="J589" s="353"/>
      <c r="K589" s="353"/>
      <c r="L589" s="353"/>
      <c r="M589" s="353"/>
      <c r="N589" s="353"/>
      <c r="O589" s="353"/>
      <c r="P589" s="353"/>
      <c r="Q589" s="353"/>
      <c r="R589" s="353"/>
      <c r="S589" s="353"/>
      <c r="T589" s="353"/>
      <c r="U589" s="353"/>
      <c r="V589" s="353"/>
      <c r="W589" s="353"/>
      <c r="X589" s="353"/>
      <c r="Y589" s="353"/>
      <c r="Z589" s="353"/>
      <c r="AA589" s="353"/>
    </row>
    <row r="590" spans="1:27" ht="10.5" customHeight="1" x14ac:dyDescent="0.2">
      <c r="A590" s="353"/>
      <c r="B590" s="353"/>
      <c r="C590" s="353"/>
      <c r="D590" s="353"/>
      <c r="E590" s="353"/>
      <c r="F590" s="353"/>
      <c r="G590" s="353"/>
      <c r="H590" s="353"/>
      <c r="I590" s="353"/>
      <c r="J590" s="353"/>
      <c r="K590" s="353"/>
      <c r="L590" s="353"/>
      <c r="M590" s="353"/>
      <c r="N590" s="353"/>
      <c r="O590" s="353"/>
      <c r="P590" s="353"/>
      <c r="Q590" s="353"/>
      <c r="R590" s="353"/>
      <c r="S590" s="353"/>
      <c r="T590" s="353"/>
      <c r="U590" s="353"/>
      <c r="V590" s="353"/>
      <c r="W590" s="353"/>
      <c r="X590" s="353"/>
      <c r="Y590" s="353"/>
      <c r="Z590" s="353"/>
      <c r="AA590" s="353"/>
    </row>
    <row r="591" spans="1:27" ht="10.5" customHeight="1" x14ac:dyDescent="0.2">
      <c r="A591" s="353"/>
      <c r="B591" s="353"/>
      <c r="C591" s="353"/>
      <c r="D591" s="353"/>
      <c r="E591" s="353"/>
      <c r="F591" s="353"/>
      <c r="G591" s="353"/>
      <c r="H591" s="353"/>
      <c r="I591" s="353"/>
      <c r="J591" s="353"/>
      <c r="K591" s="353"/>
      <c r="L591" s="353"/>
      <c r="M591" s="353"/>
      <c r="N591" s="353"/>
      <c r="O591" s="353"/>
      <c r="P591" s="353"/>
      <c r="Q591" s="353"/>
      <c r="R591" s="353"/>
      <c r="S591" s="353"/>
      <c r="T591" s="353"/>
      <c r="U591" s="353"/>
      <c r="V591" s="353"/>
      <c r="W591" s="353"/>
      <c r="X591" s="353"/>
      <c r="Y591" s="353"/>
      <c r="Z591" s="353"/>
      <c r="AA591" s="353"/>
    </row>
    <row r="592" spans="1:27" ht="10.5" customHeight="1" x14ac:dyDescent="0.2">
      <c r="A592" s="353"/>
      <c r="B592" s="353"/>
      <c r="C592" s="353"/>
      <c r="D592" s="353"/>
      <c r="E592" s="353"/>
      <c r="F592" s="353"/>
      <c r="G592" s="353"/>
      <c r="H592" s="353"/>
      <c r="I592" s="353"/>
      <c r="J592" s="353"/>
      <c r="K592" s="353"/>
      <c r="L592" s="353"/>
      <c r="M592" s="353"/>
      <c r="N592" s="353"/>
      <c r="O592" s="353"/>
      <c r="P592" s="353"/>
      <c r="Q592" s="353"/>
      <c r="R592" s="353"/>
      <c r="S592" s="353"/>
      <c r="T592" s="353"/>
      <c r="U592" s="353"/>
      <c r="V592" s="353"/>
      <c r="W592" s="353"/>
      <c r="X592" s="353"/>
      <c r="Y592" s="353"/>
      <c r="Z592" s="353"/>
      <c r="AA592" s="353"/>
    </row>
    <row r="593" spans="1:27" ht="10.5" customHeight="1" x14ac:dyDescent="0.2">
      <c r="A593" s="353"/>
      <c r="B593" s="353"/>
      <c r="C593" s="353"/>
      <c r="D593" s="353"/>
      <c r="E593" s="353"/>
      <c r="F593" s="353"/>
      <c r="G593" s="353"/>
      <c r="H593" s="353"/>
      <c r="I593" s="353"/>
      <c r="J593" s="353"/>
      <c r="K593" s="353"/>
      <c r="L593" s="353"/>
      <c r="M593" s="353"/>
      <c r="N593" s="353"/>
      <c r="O593" s="353"/>
      <c r="P593" s="353"/>
      <c r="Q593" s="353"/>
      <c r="R593" s="353"/>
      <c r="S593" s="353"/>
      <c r="T593" s="353"/>
      <c r="U593" s="353"/>
      <c r="V593" s="353"/>
      <c r="W593" s="353"/>
      <c r="X593" s="353"/>
      <c r="Y593" s="353"/>
      <c r="Z593" s="353"/>
      <c r="AA593" s="353"/>
    </row>
    <row r="594" spans="1:27" ht="10.5" customHeight="1" x14ac:dyDescent="0.2">
      <c r="A594" s="353"/>
      <c r="B594" s="353"/>
      <c r="C594" s="353"/>
      <c r="D594" s="353"/>
      <c r="E594" s="353"/>
      <c r="F594" s="353"/>
      <c r="G594" s="353"/>
      <c r="H594" s="353"/>
      <c r="I594" s="353"/>
      <c r="J594" s="353"/>
      <c r="K594" s="353"/>
      <c r="L594" s="353"/>
      <c r="M594" s="353"/>
      <c r="N594" s="353"/>
      <c r="O594" s="353"/>
      <c r="P594" s="353"/>
      <c r="Q594" s="353"/>
      <c r="R594" s="353"/>
      <c r="S594" s="353"/>
      <c r="T594" s="353"/>
      <c r="U594" s="353"/>
      <c r="V594" s="353"/>
      <c r="W594" s="353"/>
      <c r="X594" s="353"/>
      <c r="Y594" s="353"/>
      <c r="Z594" s="353"/>
      <c r="AA594" s="353"/>
    </row>
    <row r="595" spans="1:27" ht="10.5" customHeight="1" x14ac:dyDescent="0.2">
      <c r="A595" s="353"/>
      <c r="B595" s="353"/>
      <c r="C595" s="353"/>
      <c r="D595" s="353"/>
      <c r="E595" s="353"/>
      <c r="F595" s="353"/>
      <c r="G595" s="353"/>
      <c r="H595" s="353"/>
      <c r="I595" s="353"/>
      <c r="J595" s="353"/>
      <c r="K595" s="353"/>
      <c r="L595" s="353"/>
      <c r="M595" s="353"/>
      <c r="N595" s="353"/>
      <c r="O595" s="353"/>
      <c r="P595" s="353"/>
      <c r="Q595" s="353"/>
      <c r="R595" s="353"/>
      <c r="S595" s="353"/>
      <c r="T595" s="353"/>
      <c r="U595" s="353"/>
      <c r="V595" s="353"/>
      <c r="W595" s="353"/>
      <c r="X595" s="353"/>
      <c r="Y595" s="353"/>
      <c r="Z595" s="353"/>
      <c r="AA595" s="353"/>
    </row>
    <row r="596" spans="1:27" ht="10.5" customHeight="1" x14ac:dyDescent="0.2">
      <c r="A596" s="353"/>
      <c r="B596" s="353"/>
      <c r="C596" s="353"/>
      <c r="D596" s="353"/>
      <c r="E596" s="353"/>
      <c r="F596" s="353"/>
      <c r="G596" s="353"/>
      <c r="H596" s="353"/>
      <c r="I596" s="353"/>
      <c r="J596" s="353"/>
      <c r="K596" s="353"/>
      <c r="L596" s="353"/>
      <c r="M596" s="353"/>
      <c r="N596" s="353"/>
      <c r="O596" s="353"/>
      <c r="P596" s="353"/>
      <c r="Q596" s="353"/>
      <c r="R596" s="353"/>
      <c r="S596" s="353"/>
      <c r="T596" s="353"/>
      <c r="U596" s="353"/>
      <c r="V596" s="353"/>
      <c r="W596" s="353"/>
      <c r="X596" s="353"/>
      <c r="Y596" s="353"/>
      <c r="Z596" s="353"/>
      <c r="AA596" s="353"/>
    </row>
    <row r="597" spans="1:27" ht="10.5" customHeight="1" x14ac:dyDescent="0.2">
      <c r="A597" s="353"/>
      <c r="B597" s="353"/>
      <c r="C597" s="353"/>
      <c r="D597" s="353"/>
      <c r="E597" s="353"/>
      <c r="F597" s="353"/>
      <c r="G597" s="353"/>
      <c r="H597" s="353"/>
      <c r="I597" s="353"/>
      <c r="J597" s="353"/>
      <c r="K597" s="353"/>
      <c r="L597" s="353"/>
      <c r="M597" s="353"/>
      <c r="N597" s="353"/>
      <c r="O597" s="353"/>
      <c r="P597" s="353"/>
      <c r="Q597" s="353"/>
      <c r="R597" s="353"/>
      <c r="S597" s="353"/>
      <c r="T597" s="353"/>
      <c r="U597" s="353"/>
      <c r="V597" s="353"/>
      <c r="W597" s="353"/>
      <c r="X597" s="353"/>
      <c r="Y597" s="353"/>
      <c r="Z597" s="353"/>
      <c r="AA597" s="353"/>
    </row>
    <row r="598" spans="1:27" ht="10.5" customHeight="1" x14ac:dyDescent="0.2">
      <c r="A598" s="353"/>
      <c r="B598" s="353"/>
      <c r="C598" s="353"/>
      <c r="D598" s="353"/>
      <c r="E598" s="353"/>
      <c r="F598" s="353"/>
      <c r="G598" s="353"/>
      <c r="H598" s="353"/>
      <c r="I598" s="353"/>
      <c r="J598" s="353"/>
      <c r="K598" s="353"/>
      <c r="L598" s="353"/>
      <c r="M598" s="353"/>
      <c r="N598" s="353"/>
      <c r="O598" s="353"/>
      <c r="P598" s="353"/>
      <c r="Q598" s="353"/>
      <c r="R598" s="353"/>
      <c r="S598" s="353"/>
      <c r="T598" s="353"/>
      <c r="U598" s="353"/>
      <c r="V598" s="353"/>
      <c r="W598" s="353"/>
      <c r="X598" s="353"/>
      <c r="Y598" s="353"/>
      <c r="Z598" s="353"/>
      <c r="AA598" s="353"/>
    </row>
    <row r="599" spans="1:27" ht="10.5" customHeight="1" x14ac:dyDescent="0.2">
      <c r="A599" s="353"/>
      <c r="B599" s="353"/>
      <c r="C599" s="353"/>
      <c r="D599" s="353"/>
      <c r="E599" s="353"/>
      <c r="F599" s="353"/>
      <c r="G599" s="353"/>
      <c r="H599" s="353"/>
      <c r="I599" s="353"/>
      <c r="J599" s="353"/>
      <c r="K599" s="353"/>
      <c r="L599" s="353"/>
      <c r="M599" s="353"/>
      <c r="N599" s="353"/>
      <c r="O599" s="353"/>
      <c r="P599" s="353"/>
      <c r="Q599" s="353"/>
      <c r="R599" s="353"/>
      <c r="S599" s="353"/>
      <c r="T599" s="353"/>
      <c r="U599" s="353"/>
      <c r="V599" s="353"/>
      <c r="W599" s="353"/>
      <c r="X599" s="353"/>
      <c r="Y599" s="353"/>
      <c r="Z599" s="353"/>
      <c r="AA599" s="353"/>
    </row>
    <row r="600" spans="1:27" ht="10.5" customHeight="1" x14ac:dyDescent="0.2">
      <c r="A600" s="353"/>
      <c r="B600" s="353"/>
      <c r="C600" s="353"/>
      <c r="D600" s="353"/>
      <c r="E600" s="353"/>
      <c r="F600" s="353"/>
      <c r="G600" s="353"/>
      <c r="H600" s="353"/>
      <c r="I600" s="353"/>
      <c r="J600" s="353"/>
      <c r="K600" s="353"/>
      <c r="L600" s="353"/>
      <c r="M600" s="353"/>
      <c r="N600" s="353"/>
      <c r="O600" s="353"/>
      <c r="P600" s="353"/>
      <c r="Q600" s="353"/>
      <c r="R600" s="353"/>
      <c r="S600" s="353"/>
      <c r="T600" s="353"/>
      <c r="U600" s="353"/>
      <c r="V600" s="353"/>
      <c r="W600" s="353"/>
      <c r="X600" s="353"/>
      <c r="Y600" s="353"/>
      <c r="Z600" s="353"/>
      <c r="AA600" s="353"/>
    </row>
    <row r="601" spans="1:27" ht="10.5" customHeight="1" x14ac:dyDescent="0.2">
      <c r="A601" s="353"/>
      <c r="B601" s="353"/>
      <c r="C601" s="353"/>
      <c r="D601" s="353"/>
      <c r="E601" s="353"/>
      <c r="F601" s="353"/>
      <c r="G601" s="353"/>
      <c r="H601" s="353"/>
      <c r="I601" s="353"/>
      <c r="J601" s="353"/>
      <c r="K601" s="353"/>
      <c r="L601" s="353"/>
      <c r="M601" s="353"/>
      <c r="N601" s="353"/>
      <c r="O601" s="353"/>
      <c r="P601" s="353"/>
      <c r="Q601" s="353"/>
      <c r="R601" s="353"/>
      <c r="S601" s="353"/>
      <c r="T601" s="353"/>
      <c r="U601" s="353"/>
      <c r="V601" s="353"/>
      <c r="W601" s="353"/>
      <c r="X601" s="353"/>
      <c r="Y601" s="353"/>
      <c r="Z601" s="353"/>
      <c r="AA601" s="353"/>
    </row>
    <row r="602" spans="1:27" ht="10.5" customHeight="1" x14ac:dyDescent="0.2">
      <c r="A602" s="353"/>
      <c r="B602" s="353"/>
      <c r="C602" s="353"/>
      <c r="D602" s="353"/>
      <c r="E602" s="353"/>
      <c r="F602" s="353"/>
      <c r="G602" s="353"/>
      <c r="H602" s="353"/>
      <c r="I602" s="353"/>
      <c r="J602" s="353"/>
      <c r="K602" s="353"/>
      <c r="L602" s="353"/>
      <c r="M602" s="353"/>
      <c r="N602" s="353"/>
      <c r="O602" s="353"/>
      <c r="P602" s="353"/>
      <c r="Q602" s="353"/>
      <c r="R602" s="353"/>
      <c r="S602" s="353"/>
      <c r="T602" s="353"/>
      <c r="U602" s="353"/>
      <c r="V602" s="353"/>
      <c r="W602" s="353"/>
      <c r="X602" s="353"/>
      <c r="Y602" s="353"/>
      <c r="Z602" s="353"/>
      <c r="AA602" s="353"/>
    </row>
    <row r="603" spans="1:27" ht="10.5" customHeight="1" x14ac:dyDescent="0.2">
      <c r="A603" s="353"/>
      <c r="B603" s="353"/>
      <c r="C603" s="353"/>
      <c r="D603" s="353"/>
      <c r="E603" s="353"/>
      <c r="F603" s="353"/>
      <c r="G603" s="353"/>
      <c r="H603" s="353"/>
      <c r="I603" s="353"/>
      <c r="J603" s="353"/>
      <c r="K603" s="353"/>
      <c r="L603" s="353"/>
      <c r="M603" s="353"/>
      <c r="N603" s="353"/>
      <c r="O603" s="353"/>
      <c r="P603" s="353"/>
      <c r="Q603" s="353"/>
      <c r="R603" s="353"/>
      <c r="S603" s="353"/>
      <c r="T603" s="353"/>
      <c r="U603" s="353"/>
      <c r="V603" s="353"/>
      <c r="W603" s="353"/>
      <c r="X603" s="353"/>
      <c r="Y603" s="353"/>
      <c r="Z603" s="353"/>
      <c r="AA603" s="353"/>
    </row>
    <row r="604" spans="1:27" ht="10.5" customHeight="1" x14ac:dyDescent="0.2">
      <c r="A604" s="353"/>
      <c r="B604" s="353"/>
      <c r="C604" s="353"/>
      <c r="D604" s="353"/>
      <c r="E604" s="353"/>
      <c r="F604" s="353"/>
      <c r="G604" s="353"/>
      <c r="H604" s="353"/>
      <c r="I604" s="353"/>
      <c r="J604" s="353"/>
      <c r="K604" s="353"/>
      <c r="L604" s="353"/>
      <c r="M604" s="353"/>
      <c r="N604" s="353"/>
      <c r="O604" s="353"/>
      <c r="P604" s="353"/>
      <c r="Q604" s="353"/>
      <c r="R604" s="353"/>
      <c r="S604" s="353"/>
      <c r="T604" s="353"/>
      <c r="U604" s="353"/>
      <c r="V604" s="353"/>
      <c r="W604" s="353"/>
      <c r="X604" s="353"/>
      <c r="Y604" s="353"/>
      <c r="Z604" s="353"/>
      <c r="AA604" s="353"/>
    </row>
    <row r="605" spans="1:27" ht="10.5" customHeight="1" x14ac:dyDescent="0.2">
      <c r="A605" s="353"/>
      <c r="B605" s="353"/>
      <c r="C605" s="353"/>
      <c r="D605" s="353"/>
      <c r="E605" s="353"/>
      <c r="F605" s="353"/>
      <c r="G605" s="353"/>
      <c r="H605" s="353"/>
      <c r="I605" s="353"/>
      <c r="J605" s="353"/>
      <c r="K605" s="353"/>
      <c r="L605" s="353"/>
      <c r="M605" s="353"/>
      <c r="N605" s="353"/>
      <c r="O605" s="353"/>
      <c r="P605" s="353"/>
      <c r="Q605" s="353"/>
      <c r="R605" s="353"/>
      <c r="S605" s="353"/>
      <c r="T605" s="353"/>
      <c r="U605" s="353"/>
      <c r="V605" s="353"/>
      <c r="W605" s="353"/>
      <c r="X605" s="353"/>
      <c r="Y605" s="353"/>
      <c r="Z605" s="353"/>
      <c r="AA605" s="353"/>
    </row>
    <row r="606" spans="1:27" ht="10.5" customHeight="1" x14ac:dyDescent="0.2">
      <c r="A606" s="353"/>
      <c r="B606" s="353"/>
      <c r="C606" s="353"/>
      <c r="D606" s="353"/>
      <c r="E606" s="353"/>
      <c r="F606" s="353"/>
      <c r="G606" s="353"/>
      <c r="H606" s="353"/>
      <c r="I606" s="353"/>
      <c r="J606" s="353"/>
      <c r="K606" s="353"/>
      <c r="L606" s="353"/>
      <c r="M606" s="353"/>
      <c r="N606" s="353"/>
      <c r="O606" s="353"/>
      <c r="P606" s="353"/>
      <c r="Q606" s="353"/>
      <c r="R606" s="353"/>
      <c r="S606" s="353"/>
      <c r="T606" s="353"/>
      <c r="U606" s="353"/>
      <c r="V606" s="353"/>
      <c r="W606" s="353"/>
      <c r="X606" s="353"/>
      <c r="Y606" s="353"/>
      <c r="Z606" s="353"/>
      <c r="AA606" s="353"/>
    </row>
    <row r="607" spans="1:27" ht="10.5" customHeight="1" x14ac:dyDescent="0.2">
      <c r="A607" s="353"/>
      <c r="B607" s="353"/>
      <c r="C607" s="353"/>
      <c r="D607" s="353"/>
      <c r="E607" s="353"/>
      <c r="F607" s="353"/>
      <c r="G607" s="353"/>
      <c r="H607" s="353"/>
      <c r="I607" s="353"/>
      <c r="J607" s="353"/>
      <c r="K607" s="353"/>
      <c r="L607" s="353"/>
      <c r="M607" s="353"/>
      <c r="N607" s="353"/>
      <c r="O607" s="353"/>
      <c r="P607" s="353"/>
      <c r="Q607" s="353"/>
      <c r="R607" s="353"/>
      <c r="S607" s="353"/>
      <c r="T607" s="353"/>
      <c r="U607" s="353"/>
      <c r="V607" s="353"/>
      <c r="W607" s="353"/>
      <c r="X607" s="353"/>
      <c r="Y607" s="353"/>
      <c r="Z607" s="353"/>
      <c r="AA607" s="353"/>
    </row>
    <row r="608" spans="1:27" ht="10.5" customHeight="1" x14ac:dyDescent="0.2">
      <c r="A608" s="353"/>
      <c r="B608" s="353"/>
      <c r="C608" s="353"/>
      <c r="D608" s="353"/>
      <c r="E608" s="353"/>
      <c r="F608" s="353"/>
      <c r="G608" s="353"/>
      <c r="H608" s="353"/>
      <c r="I608" s="353"/>
      <c r="J608" s="353"/>
      <c r="K608" s="353"/>
      <c r="L608" s="353"/>
      <c r="M608" s="353"/>
      <c r="N608" s="353"/>
      <c r="O608" s="353"/>
      <c r="P608" s="353"/>
      <c r="Q608" s="353"/>
      <c r="R608" s="353"/>
      <c r="S608" s="353"/>
      <c r="T608" s="353"/>
      <c r="U608" s="353"/>
      <c r="V608" s="353"/>
      <c r="W608" s="353"/>
      <c r="X608" s="353"/>
      <c r="Y608" s="353"/>
      <c r="Z608" s="353"/>
      <c r="AA608" s="353"/>
    </row>
    <row r="609" spans="1:27" ht="10.5" customHeight="1" x14ac:dyDescent="0.2">
      <c r="A609" s="353"/>
      <c r="B609" s="353"/>
      <c r="C609" s="353"/>
      <c r="D609" s="353"/>
      <c r="E609" s="353"/>
      <c r="F609" s="353"/>
      <c r="G609" s="353"/>
      <c r="H609" s="353"/>
      <c r="I609" s="353"/>
      <c r="J609" s="353"/>
      <c r="K609" s="353"/>
      <c r="L609" s="353"/>
      <c r="M609" s="353"/>
      <c r="N609" s="353"/>
      <c r="O609" s="353"/>
      <c r="P609" s="353"/>
      <c r="Q609" s="353"/>
      <c r="R609" s="353"/>
      <c r="S609" s="353"/>
      <c r="T609" s="353"/>
      <c r="U609" s="353"/>
      <c r="V609" s="353"/>
      <c r="W609" s="353"/>
      <c r="X609" s="353"/>
      <c r="Y609" s="353"/>
      <c r="Z609" s="353"/>
      <c r="AA609" s="353"/>
    </row>
    <row r="610" spans="1:27" ht="10.5" customHeight="1" x14ac:dyDescent="0.2">
      <c r="A610" s="353"/>
      <c r="B610" s="353"/>
      <c r="C610" s="353"/>
      <c r="D610" s="353"/>
      <c r="E610" s="353"/>
      <c r="F610" s="353"/>
      <c r="G610" s="353"/>
      <c r="H610" s="353"/>
      <c r="I610" s="353"/>
      <c r="J610" s="353"/>
      <c r="K610" s="353"/>
      <c r="L610" s="353"/>
      <c r="M610" s="353"/>
      <c r="N610" s="353"/>
      <c r="O610" s="353"/>
      <c r="P610" s="353"/>
      <c r="Q610" s="353"/>
      <c r="R610" s="353"/>
      <c r="S610" s="353"/>
      <c r="T610" s="353"/>
      <c r="U610" s="353"/>
      <c r="V610" s="353"/>
      <c r="W610" s="353"/>
      <c r="X610" s="353"/>
      <c r="Y610" s="353"/>
      <c r="Z610" s="353"/>
      <c r="AA610" s="353"/>
    </row>
    <row r="611" spans="1:27" ht="10.5" customHeight="1" x14ac:dyDescent="0.2">
      <c r="A611" s="353"/>
      <c r="B611" s="353"/>
      <c r="C611" s="353"/>
      <c r="D611" s="353"/>
      <c r="E611" s="353"/>
      <c r="F611" s="353"/>
      <c r="G611" s="353"/>
      <c r="H611" s="353"/>
      <c r="I611" s="353"/>
      <c r="J611" s="353"/>
      <c r="K611" s="353"/>
      <c r="L611" s="353"/>
      <c r="M611" s="353"/>
      <c r="N611" s="353"/>
      <c r="O611" s="353"/>
      <c r="P611" s="353"/>
      <c r="Q611" s="353"/>
      <c r="R611" s="353"/>
      <c r="S611" s="353"/>
      <c r="T611" s="353"/>
      <c r="U611" s="353"/>
      <c r="V611" s="353"/>
      <c r="W611" s="353"/>
      <c r="X611" s="353"/>
      <c r="Y611" s="353"/>
      <c r="Z611" s="353"/>
      <c r="AA611" s="353"/>
    </row>
    <row r="612" spans="1:27" ht="10.5" customHeight="1" x14ac:dyDescent="0.2">
      <c r="A612" s="353"/>
      <c r="B612" s="353"/>
      <c r="C612" s="353"/>
      <c r="D612" s="353"/>
      <c r="E612" s="353"/>
      <c r="F612" s="353"/>
      <c r="G612" s="353"/>
      <c r="H612" s="353"/>
      <c r="I612" s="353"/>
      <c r="J612" s="353"/>
      <c r="K612" s="353"/>
      <c r="L612" s="353"/>
      <c r="M612" s="353"/>
      <c r="N612" s="353"/>
      <c r="O612" s="353"/>
      <c r="P612" s="353"/>
      <c r="Q612" s="353"/>
      <c r="R612" s="353"/>
      <c r="S612" s="353"/>
      <c r="T612" s="353"/>
      <c r="U612" s="353"/>
      <c r="V612" s="353"/>
      <c r="W612" s="353"/>
      <c r="X612" s="353"/>
      <c r="Y612" s="353"/>
      <c r="Z612" s="353"/>
      <c r="AA612" s="353"/>
    </row>
    <row r="613" spans="1:27" ht="10.5" customHeight="1" x14ac:dyDescent="0.2">
      <c r="A613" s="353"/>
      <c r="B613" s="353"/>
      <c r="C613" s="353"/>
      <c r="D613" s="353"/>
      <c r="E613" s="353"/>
      <c r="F613" s="353"/>
      <c r="G613" s="353"/>
      <c r="H613" s="353"/>
      <c r="I613" s="353"/>
      <c r="J613" s="353"/>
      <c r="K613" s="353"/>
      <c r="L613" s="353"/>
      <c r="M613" s="353"/>
      <c r="N613" s="353"/>
      <c r="O613" s="353"/>
      <c r="P613" s="353"/>
      <c r="Q613" s="353"/>
      <c r="R613" s="353"/>
      <c r="S613" s="353"/>
      <c r="T613" s="353"/>
      <c r="U613" s="353"/>
      <c r="V613" s="353"/>
      <c r="W613" s="353"/>
      <c r="X613" s="353"/>
      <c r="Y613" s="353"/>
      <c r="Z613" s="353"/>
      <c r="AA613" s="353"/>
    </row>
    <row r="614" spans="1:27" ht="10.5" customHeight="1" x14ac:dyDescent="0.2">
      <c r="A614" s="353"/>
      <c r="B614" s="353"/>
      <c r="C614" s="353"/>
      <c r="D614" s="353"/>
      <c r="E614" s="353"/>
      <c r="F614" s="353"/>
      <c r="G614" s="353"/>
      <c r="H614" s="353"/>
      <c r="I614" s="353"/>
      <c r="J614" s="353"/>
      <c r="K614" s="353"/>
      <c r="L614" s="353"/>
      <c r="M614" s="353"/>
      <c r="N614" s="353"/>
      <c r="O614" s="353"/>
      <c r="P614" s="353"/>
      <c r="Q614" s="353"/>
      <c r="R614" s="353"/>
      <c r="S614" s="353"/>
      <c r="T614" s="353"/>
      <c r="U614" s="353"/>
      <c r="V614" s="353"/>
      <c r="W614" s="353"/>
      <c r="X614" s="353"/>
      <c r="Y614" s="353"/>
      <c r="Z614" s="353"/>
      <c r="AA614" s="353"/>
    </row>
    <row r="615" spans="1:27" ht="10.5" customHeight="1" x14ac:dyDescent="0.2">
      <c r="A615" s="353"/>
      <c r="B615" s="353"/>
      <c r="C615" s="353"/>
      <c r="D615" s="353"/>
      <c r="E615" s="353"/>
      <c r="F615" s="353"/>
      <c r="G615" s="353"/>
      <c r="H615" s="353"/>
      <c r="I615" s="353"/>
      <c r="J615" s="353"/>
      <c r="K615" s="353"/>
      <c r="L615" s="353"/>
      <c r="M615" s="353"/>
      <c r="N615" s="353"/>
      <c r="O615" s="353"/>
      <c r="P615" s="353"/>
      <c r="Q615" s="353"/>
      <c r="R615" s="353"/>
      <c r="S615" s="353"/>
      <c r="T615" s="353"/>
      <c r="U615" s="353"/>
      <c r="V615" s="353"/>
      <c r="W615" s="353"/>
      <c r="X615" s="353"/>
      <c r="Y615" s="353"/>
      <c r="Z615" s="353"/>
      <c r="AA615" s="353"/>
    </row>
    <row r="616" spans="1:27" ht="10.5" customHeight="1" x14ac:dyDescent="0.2">
      <c r="A616" s="353"/>
      <c r="B616" s="353"/>
      <c r="C616" s="353"/>
      <c r="D616" s="353"/>
      <c r="E616" s="353"/>
      <c r="F616" s="353"/>
      <c r="G616" s="353"/>
      <c r="H616" s="353"/>
      <c r="I616" s="353"/>
      <c r="J616" s="353"/>
      <c r="K616" s="353"/>
      <c r="L616" s="353"/>
      <c r="M616" s="353"/>
      <c r="N616" s="353"/>
      <c r="O616" s="353"/>
      <c r="P616" s="353"/>
      <c r="Q616" s="353"/>
      <c r="R616" s="353"/>
      <c r="S616" s="353"/>
      <c r="T616" s="353"/>
      <c r="U616" s="353"/>
      <c r="V616" s="353"/>
      <c r="W616" s="353"/>
      <c r="X616" s="353"/>
      <c r="Y616" s="353"/>
      <c r="Z616" s="353"/>
      <c r="AA616" s="353"/>
    </row>
    <row r="617" spans="1:27" ht="10.5" customHeight="1" x14ac:dyDescent="0.2">
      <c r="A617" s="353"/>
      <c r="B617" s="353"/>
      <c r="C617" s="353"/>
      <c r="D617" s="353"/>
      <c r="E617" s="353"/>
      <c r="F617" s="353"/>
      <c r="G617" s="353"/>
      <c r="H617" s="353"/>
      <c r="I617" s="353"/>
      <c r="J617" s="353"/>
      <c r="K617" s="353"/>
      <c r="L617" s="353"/>
      <c r="M617" s="353"/>
      <c r="N617" s="353"/>
      <c r="O617" s="353"/>
      <c r="P617" s="353"/>
      <c r="Q617" s="353"/>
      <c r="R617" s="353"/>
      <c r="S617" s="353"/>
      <c r="T617" s="353"/>
      <c r="U617" s="353"/>
      <c r="V617" s="353"/>
      <c r="W617" s="353"/>
      <c r="X617" s="353"/>
      <c r="Y617" s="353"/>
      <c r="Z617" s="353"/>
      <c r="AA617" s="353"/>
    </row>
    <row r="618" spans="1:27" ht="10.5" customHeight="1" x14ac:dyDescent="0.2">
      <c r="A618" s="353"/>
      <c r="B618" s="353"/>
      <c r="C618" s="353"/>
      <c r="D618" s="353"/>
      <c r="E618" s="353"/>
      <c r="F618" s="353"/>
      <c r="G618" s="353"/>
      <c r="H618" s="353"/>
      <c r="I618" s="353"/>
      <c r="J618" s="353"/>
      <c r="K618" s="353"/>
      <c r="L618" s="353"/>
      <c r="M618" s="353"/>
      <c r="N618" s="353"/>
      <c r="O618" s="353"/>
      <c r="P618" s="353"/>
      <c r="Q618" s="353"/>
      <c r="R618" s="353"/>
      <c r="S618" s="353"/>
      <c r="T618" s="353"/>
      <c r="U618" s="353"/>
      <c r="V618" s="353"/>
      <c r="W618" s="353"/>
      <c r="X618" s="353"/>
      <c r="Y618" s="353"/>
      <c r="Z618" s="353"/>
      <c r="AA618" s="353"/>
    </row>
    <row r="619" spans="1:27" ht="10.5" customHeight="1" x14ac:dyDescent="0.2">
      <c r="A619" s="353"/>
      <c r="B619" s="353"/>
      <c r="C619" s="353"/>
      <c r="D619" s="353"/>
      <c r="E619" s="353"/>
      <c r="F619" s="353"/>
      <c r="G619" s="353"/>
      <c r="H619" s="353"/>
      <c r="I619" s="353"/>
      <c r="J619" s="353"/>
      <c r="K619" s="353"/>
      <c r="L619" s="353"/>
      <c r="M619" s="353"/>
      <c r="N619" s="353"/>
      <c r="O619" s="353"/>
      <c r="P619" s="353"/>
      <c r="Q619" s="353"/>
      <c r="R619" s="353"/>
      <c r="S619" s="353"/>
      <c r="T619" s="353"/>
      <c r="U619" s="353"/>
      <c r="V619" s="353"/>
      <c r="W619" s="353"/>
      <c r="X619" s="353"/>
      <c r="Y619" s="353"/>
      <c r="Z619" s="353"/>
      <c r="AA619" s="353"/>
    </row>
    <row r="620" spans="1:27" ht="10.5" customHeight="1" x14ac:dyDescent="0.2">
      <c r="A620" s="353"/>
      <c r="B620" s="353"/>
      <c r="C620" s="353"/>
      <c r="D620" s="353"/>
      <c r="E620" s="353"/>
      <c r="F620" s="353"/>
      <c r="G620" s="353"/>
      <c r="H620" s="353"/>
      <c r="I620" s="353"/>
      <c r="J620" s="353"/>
      <c r="K620" s="353"/>
      <c r="L620" s="353"/>
      <c r="M620" s="353"/>
      <c r="N620" s="353"/>
      <c r="O620" s="353"/>
      <c r="P620" s="353"/>
      <c r="Q620" s="353"/>
      <c r="R620" s="353"/>
      <c r="S620" s="353"/>
      <c r="T620" s="353"/>
      <c r="U620" s="353"/>
      <c r="V620" s="353"/>
      <c r="W620" s="353"/>
      <c r="X620" s="353"/>
      <c r="Y620" s="353"/>
      <c r="Z620" s="353"/>
      <c r="AA620" s="353"/>
    </row>
    <row r="621" spans="1:27" ht="10.5" customHeight="1" x14ac:dyDescent="0.2">
      <c r="A621" s="353"/>
      <c r="B621" s="353"/>
      <c r="C621" s="353"/>
      <c r="D621" s="353"/>
      <c r="E621" s="353"/>
      <c r="F621" s="353"/>
      <c r="G621" s="353"/>
      <c r="H621" s="353"/>
      <c r="I621" s="353"/>
      <c r="J621" s="353"/>
      <c r="K621" s="353"/>
      <c r="L621" s="353"/>
      <c r="M621" s="353"/>
      <c r="N621" s="353"/>
      <c r="O621" s="353"/>
      <c r="P621" s="353"/>
      <c r="Q621" s="353"/>
      <c r="R621" s="353"/>
      <c r="S621" s="353"/>
      <c r="T621" s="353"/>
      <c r="U621" s="353"/>
      <c r="V621" s="353"/>
      <c r="W621" s="353"/>
      <c r="X621" s="353"/>
      <c r="Y621" s="353"/>
      <c r="Z621" s="353"/>
      <c r="AA621" s="353"/>
    </row>
    <row r="622" spans="1:27" ht="10.5" customHeight="1" x14ac:dyDescent="0.2">
      <c r="A622" s="353"/>
      <c r="B622" s="353"/>
      <c r="C622" s="353"/>
      <c r="D622" s="353"/>
      <c r="E622" s="353"/>
      <c r="F622" s="353"/>
      <c r="G622" s="353"/>
      <c r="H622" s="353"/>
      <c r="I622" s="353"/>
      <c r="J622" s="353"/>
      <c r="K622" s="353"/>
      <c r="L622" s="353"/>
      <c r="M622" s="353"/>
      <c r="N622" s="353"/>
      <c r="O622" s="353"/>
      <c r="P622" s="353"/>
      <c r="Q622" s="353"/>
      <c r="R622" s="353"/>
      <c r="S622" s="353"/>
      <c r="T622" s="353"/>
      <c r="U622" s="353"/>
      <c r="V622" s="353"/>
      <c r="W622" s="353"/>
      <c r="X622" s="353"/>
      <c r="Y622" s="353"/>
      <c r="Z622" s="353"/>
      <c r="AA622" s="353"/>
    </row>
    <row r="623" spans="1:27" ht="10.5" customHeight="1" x14ac:dyDescent="0.2">
      <c r="A623" s="353"/>
      <c r="B623" s="353"/>
      <c r="C623" s="353"/>
      <c r="D623" s="353"/>
      <c r="E623" s="353"/>
      <c r="F623" s="353"/>
      <c r="G623" s="353"/>
      <c r="H623" s="353"/>
      <c r="I623" s="353"/>
      <c r="J623" s="353"/>
      <c r="K623" s="353"/>
      <c r="L623" s="353"/>
      <c r="M623" s="353"/>
      <c r="N623" s="353"/>
      <c r="O623" s="353"/>
      <c r="P623" s="353"/>
      <c r="Q623" s="353"/>
      <c r="R623" s="353"/>
      <c r="S623" s="353"/>
      <c r="T623" s="353"/>
      <c r="U623" s="353"/>
      <c r="V623" s="353"/>
      <c r="W623" s="353"/>
      <c r="X623" s="353"/>
      <c r="Y623" s="353"/>
      <c r="Z623" s="353"/>
      <c r="AA623" s="353"/>
    </row>
    <row r="624" spans="1:27" ht="10.5" customHeight="1" x14ac:dyDescent="0.2">
      <c r="A624" s="353"/>
      <c r="B624" s="353"/>
      <c r="C624" s="353"/>
      <c r="D624" s="353"/>
      <c r="E624" s="353"/>
      <c r="F624" s="353"/>
      <c r="G624" s="353"/>
      <c r="H624" s="353"/>
      <c r="I624" s="353"/>
      <c r="J624" s="353"/>
      <c r="K624" s="353"/>
      <c r="L624" s="353"/>
      <c r="M624" s="353"/>
      <c r="N624" s="353"/>
      <c r="O624" s="353"/>
      <c r="P624" s="353"/>
      <c r="Q624" s="353"/>
      <c r="R624" s="353"/>
      <c r="S624" s="353"/>
      <c r="T624" s="353"/>
      <c r="U624" s="353"/>
      <c r="V624" s="353"/>
      <c r="W624" s="353"/>
      <c r="X624" s="353"/>
      <c r="Y624" s="353"/>
      <c r="Z624" s="353"/>
      <c r="AA624" s="353"/>
    </row>
    <row r="625" spans="1:27" ht="10.5" customHeight="1" x14ac:dyDescent="0.2">
      <c r="A625" s="353"/>
      <c r="B625" s="353"/>
      <c r="C625" s="353"/>
      <c r="D625" s="353"/>
      <c r="E625" s="353"/>
      <c r="F625" s="353"/>
      <c r="G625" s="353"/>
      <c r="H625" s="353"/>
      <c r="I625" s="353"/>
      <c r="J625" s="353"/>
      <c r="K625" s="353"/>
      <c r="L625" s="353"/>
      <c r="M625" s="353"/>
      <c r="N625" s="353"/>
      <c r="O625" s="353"/>
      <c r="P625" s="353"/>
      <c r="Q625" s="353"/>
      <c r="R625" s="353"/>
      <c r="S625" s="353"/>
      <c r="T625" s="353"/>
      <c r="U625" s="353"/>
      <c r="V625" s="353"/>
      <c r="W625" s="353"/>
      <c r="X625" s="353"/>
      <c r="Y625" s="353"/>
      <c r="Z625" s="353"/>
      <c r="AA625" s="353"/>
    </row>
    <row r="626" spans="1:27" ht="10.5" customHeight="1" x14ac:dyDescent="0.2">
      <c r="A626" s="353"/>
      <c r="B626" s="353"/>
      <c r="C626" s="353"/>
      <c r="D626" s="353"/>
      <c r="E626" s="353"/>
      <c r="F626" s="353"/>
      <c r="G626" s="353"/>
      <c r="H626" s="353"/>
      <c r="I626" s="353"/>
      <c r="J626" s="353"/>
      <c r="K626" s="353"/>
      <c r="L626" s="353"/>
      <c r="M626" s="353"/>
      <c r="N626" s="353"/>
      <c r="O626" s="353"/>
      <c r="P626" s="353"/>
      <c r="Q626" s="353"/>
      <c r="R626" s="353"/>
      <c r="S626" s="353"/>
      <c r="T626" s="353"/>
      <c r="U626" s="353"/>
      <c r="V626" s="353"/>
      <c r="W626" s="353"/>
      <c r="X626" s="353"/>
      <c r="Y626" s="353"/>
      <c r="Z626" s="353"/>
      <c r="AA626" s="353"/>
    </row>
    <row r="627" spans="1:27" ht="10.5" customHeight="1" x14ac:dyDescent="0.2">
      <c r="A627" s="353"/>
      <c r="B627" s="353"/>
      <c r="C627" s="353"/>
      <c r="D627" s="353"/>
      <c r="E627" s="353"/>
      <c r="F627" s="353"/>
      <c r="G627" s="353"/>
      <c r="H627" s="353"/>
      <c r="I627" s="353"/>
      <c r="J627" s="353"/>
      <c r="K627" s="353"/>
      <c r="L627" s="353"/>
      <c r="M627" s="353"/>
      <c r="N627" s="353"/>
      <c r="O627" s="353"/>
      <c r="P627" s="353"/>
      <c r="Q627" s="353"/>
      <c r="R627" s="353"/>
      <c r="S627" s="353"/>
      <c r="T627" s="353"/>
      <c r="U627" s="353"/>
      <c r="V627" s="353"/>
      <c r="W627" s="353"/>
      <c r="X627" s="353"/>
      <c r="Y627" s="353"/>
      <c r="Z627" s="353"/>
      <c r="AA627" s="353"/>
    </row>
    <row r="628" spans="1:27" ht="10.5" customHeight="1" x14ac:dyDescent="0.2">
      <c r="A628" s="353"/>
      <c r="B628" s="353"/>
      <c r="C628" s="353"/>
      <c r="D628" s="353"/>
      <c r="E628" s="353"/>
      <c r="F628" s="353"/>
      <c r="G628" s="353"/>
      <c r="H628" s="353"/>
      <c r="I628" s="353"/>
      <c r="J628" s="353"/>
      <c r="K628" s="353"/>
      <c r="L628" s="353"/>
      <c r="M628" s="353"/>
      <c r="N628" s="353"/>
      <c r="O628" s="353"/>
      <c r="P628" s="353"/>
      <c r="Q628" s="353"/>
      <c r="R628" s="353"/>
      <c r="S628" s="353"/>
      <c r="T628" s="353"/>
      <c r="U628" s="353"/>
      <c r="V628" s="353"/>
      <c r="W628" s="353"/>
      <c r="X628" s="353"/>
      <c r="Y628" s="353"/>
      <c r="Z628" s="353"/>
      <c r="AA628" s="353"/>
    </row>
    <row r="629" spans="1:27" ht="10.5" customHeight="1" x14ac:dyDescent="0.2">
      <c r="A629" s="353"/>
      <c r="B629" s="353"/>
      <c r="C629" s="353"/>
      <c r="D629" s="353"/>
      <c r="E629" s="353"/>
      <c r="F629" s="353"/>
      <c r="G629" s="353"/>
      <c r="H629" s="353"/>
      <c r="I629" s="353"/>
      <c r="J629" s="353"/>
      <c r="K629" s="353"/>
      <c r="L629" s="353"/>
      <c r="M629" s="353"/>
      <c r="N629" s="353"/>
      <c r="O629" s="353"/>
      <c r="P629" s="353"/>
      <c r="Q629" s="353"/>
      <c r="R629" s="353"/>
      <c r="S629" s="353"/>
      <c r="T629" s="353"/>
      <c r="U629" s="353"/>
      <c r="V629" s="353"/>
      <c r="W629" s="353"/>
      <c r="X629" s="353"/>
      <c r="Y629" s="353"/>
      <c r="Z629" s="353"/>
      <c r="AA629" s="353"/>
    </row>
    <row r="630" spans="1:27" ht="10.5" customHeight="1" x14ac:dyDescent="0.2">
      <c r="A630" s="353"/>
      <c r="B630" s="353"/>
      <c r="C630" s="353"/>
      <c r="D630" s="353"/>
      <c r="E630" s="353"/>
      <c r="F630" s="353"/>
      <c r="G630" s="353"/>
      <c r="H630" s="353"/>
      <c r="I630" s="353"/>
      <c r="J630" s="353"/>
      <c r="K630" s="353"/>
      <c r="L630" s="353"/>
      <c r="M630" s="353"/>
      <c r="N630" s="353"/>
      <c r="O630" s="353"/>
      <c r="P630" s="353"/>
      <c r="Q630" s="353"/>
      <c r="R630" s="353"/>
      <c r="S630" s="353"/>
      <c r="T630" s="353"/>
      <c r="U630" s="353"/>
      <c r="V630" s="353"/>
      <c r="W630" s="353"/>
      <c r="X630" s="353"/>
      <c r="Y630" s="353"/>
      <c r="Z630" s="353"/>
      <c r="AA630" s="353"/>
    </row>
    <row r="631" spans="1:27" ht="10.5" customHeight="1" x14ac:dyDescent="0.2">
      <c r="A631" s="353"/>
      <c r="B631" s="353"/>
      <c r="C631" s="353"/>
      <c r="D631" s="353"/>
      <c r="E631" s="353"/>
      <c r="F631" s="353"/>
      <c r="G631" s="353"/>
      <c r="H631" s="353"/>
      <c r="I631" s="353"/>
      <c r="J631" s="353"/>
      <c r="K631" s="353"/>
      <c r="L631" s="353"/>
      <c r="M631" s="353"/>
      <c r="N631" s="353"/>
      <c r="O631" s="353"/>
      <c r="P631" s="353"/>
      <c r="Q631" s="353"/>
      <c r="R631" s="353"/>
      <c r="S631" s="353"/>
      <c r="T631" s="353"/>
      <c r="U631" s="353"/>
      <c r="V631" s="353"/>
      <c r="W631" s="353"/>
      <c r="X631" s="353"/>
      <c r="Y631" s="353"/>
      <c r="Z631" s="353"/>
      <c r="AA631" s="353"/>
    </row>
    <row r="632" spans="1:27" ht="10.5" customHeight="1" x14ac:dyDescent="0.2">
      <c r="A632" s="353"/>
      <c r="B632" s="353"/>
      <c r="C632" s="353"/>
      <c r="D632" s="353"/>
      <c r="E632" s="353"/>
      <c r="F632" s="353"/>
      <c r="G632" s="353"/>
      <c r="H632" s="353"/>
      <c r="I632" s="353"/>
      <c r="J632" s="353"/>
      <c r="K632" s="353"/>
      <c r="L632" s="353"/>
      <c r="M632" s="353"/>
      <c r="N632" s="353"/>
      <c r="O632" s="353"/>
      <c r="P632" s="353"/>
      <c r="Q632" s="353"/>
      <c r="R632" s="353"/>
      <c r="S632" s="353"/>
      <c r="T632" s="353"/>
      <c r="U632" s="353"/>
      <c r="V632" s="353"/>
      <c r="W632" s="353"/>
      <c r="X632" s="353"/>
      <c r="Y632" s="353"/>
      <c r="Z632" s="353"/>
      <c r="AA632" s="353"/>
    </row>
    <row r="633" spans="1:27" ht="10.5" customHeight="1" x14ac:dyDescent="0.2">
      <c r="A633" s="353"/>
      <c r="B633" s="353"/>
      <c r="C633" s="353"/>
      <c r="D633" s="353"/>
      <c r="E633" s="353"/>
      <c r="F633" s="353"/>
      <c r="G633" s="353"/>
      <c r="H633" s="353"/>
      <c r="I633" s="353"/>
      <c r="J633" s="353"/>
      <c r="K633" s="353"/>
      <c r="L633" s="353"/>
      <c r="M633" s="353"/>
      <c r="N633" s="353"/>
      <c r="O633" s="353"/>
      <c r="P633" s="353"/>
      <c r="Q633" s="353"/>
      <c r="R633" s="353"/>
      <c r="S633" s="353"/>
      <c r="T633" s="353"/>
      <c r="U633" s="353"/>
      <c r="V633" s="353"/>
      <c r="W633" s="353"/>
      <c r="X633" s="353"/>
      <c r="Y633" s="353"/>
      <c r="Z633" s="353"/>
      <c r="AA633" s="353"/>
    </row>
    <row r="634" spans="1:27" ht="10.5" customHeight="1" x14ac:dyDescent="0.2">
      <c r="A634" s="353"/>
      <c r="B634" s="353"/>
      <c r="C634" s="353"/>
      <c r="D634" s="353"/>
      <c r="E634" s="353"/>
      <c r="F634" s="353"/>
      <c r="G634" s="353"/>
      <c r="H634" s="353"/>
      <c r="I634" s="353"/>
      <c r="J634" s="353"/>
      <c r="K634" s="353"/>
      <c r="L634" s="353"/>
      <c r="M634" s="353"/>
      <c r="N634" s="353"/>
      <c r="O634" s="353"/>
      <c r="P634" s="353"/>
      <c r="Q634" s="353"/>
      <c r="R634" s="353"/>
      <c r="S634" s="353"/>
      <c r="T634" s="353"/>
      <c r="U634" s="353"/>
      <c r="V634" s="353"/>
      <c r="W634" s="353"/>
      <c r="X634" s="353"/>
      <c r="Y634" s="353"/>
      <c r="Z634" s="353"/>
      <c r="AA634" s="353"/>
    </row>
    <row r="635" spans="1:27" ht="10.5" customHeight="1" x14ac:dyDescent="0.2">
      <c r="A635" s="353"/>
      <c r="B635" s="353"/>
      <c r="C635" s="353"/>
      <c r="D635" s="353"/>
      <c r="E635" s="353"/>
      <c r="F635" s="353"/>
      <c r="G635" s="353"/>
      <c r="H635" s="353"/>
      <c r="I635" s="353"/>
      <c r="J635" s="353"/>
      <c r="K635" s="353"/>
      <c r="L635" s="353"/>
      <c r="M635" s="353"/>
      <c r="N635" s="353"/>
      <c r="O635" s="353"/>
      <c r="P635" s="353"/>
      <c r="Q635" s="353"/>
      <c r="R635" s="353"/>
      <c r="S635" s="353"/>
      <c r="T635" s="353"/>
      <c r="U635" s="353"/>
      <c r="V635" s="353"/>
      <c r="W635" s="353"/>
      <c r="X635" s="353"/>
      <c r="Y635" s="353"/>
      <c r="Z635" s="353"/>
      <c r="AA635" s="353"/>
    </row>
    <row r="636" spans="1:27" ht="10.5" customHeight="1" x14ac:dyDescent="0.2">
      <c r="A636" s="353"/>
      <c r="B636" s="353"/>
      <c r="C636" s="353"/>
      <c r="D636" s="353"/>
      <c r="E636" s="353"/>
      <c r="F636" s="353"/>
      <c r="G636" s="353"/>
      <c r="H636" s="353"/>
      <c r="I636" s="353"/>
      <c r="J636" s="353"/>
      <c r="K636" s="353"/>
      <c r="L636" s="353"/>
      <c r="M636" s="353"/>
      <c r="N636" s="353"/>
      <c r="O636" s="353"/>
      <c r="P636" s="353"/>
      <c r="Q636" s="353"/>
      <c r="R636" s="353"/>
      <c r="S636" s="353"/>
      <c r="T636" s="353"/>
      <c r="U636" s="353"/>
      <c r="V636" s="353"/>
      <c r="W636" s="353"/>
      <c r="X636" s="353"/>
      <c r="Y636" s="353"/>
      <c r="Z636" s="353"/>
      <c r="AA636" s="353"/>
    </row>
    <row r="637" spans="1:27" ht="10.5" customHeight="1" x14ac:dyDescent="0.2">
      <c r="A637" s="353"/>
      <c r="B637" s="353"/>
      <c r="C637" s="353"/>
      <c r="D637" s="353"/>
      <c r="E637" s="353"/>
      <c r="F637" s="353"/>
      <c r="G637" s="353"/>
      <c r="H637" s="353"/>
      <c r="I637" s="353"/>
      <c r="J637" s="353"/>
      <c r="K637" s="353"/>
      <c r="L637" s="353"/>
      <c r="M637" s="353"/>
      <c r="N637" s="353"/>
      <c r="O637" s="353"/>
      <c r="P637" s="353"/>
      <c r="Q637" s="353"/>
      <c r="R637" s="353"/>
      <c r="S637" s="353"/>
      <c r="T637" s="353"/>
      <c r="U637" s="353"/>
      <c r="V637" s="353"/>
      <c r="W637" s="353"/>
      <c r="X637" s="353"/>
      <c r="Y637" s="353"/>
      <c r="Z637" s="353"/>
      <c r="AA637" s="353"/>
    </row>
    <row r="638" spans="1:27" ht="10.5" customHeight="1" x14ac:dyDescent="0.2">
      <c r="A638" s="353"/>
      <c r="B638" s="353"/>
      <c r="C638" s="353"/>
      <c r="D638" s="353"/>
      <c r="E638" s="353"/>
      <c r="F638" s="353"/>
      <c r="G638" s="353"/>
      <c r="H638" s="353"/>
      <c r="I638" s="353"/>
      <c r="J638" s="353"/>
      <c r="K638" s="353"/>
      <c r="L638" s="353"/>
      <c r="M638" s="353"/>
      <c r="N638" s="353"/>
      <c r="O638" s="353"/>
      <c r="P638" s="353"/>
      <c r="Q638" s="353"/>
      <c r="R638" s="353"/>
      <c r="S638" s="353"/>
      <c r="T638" s="353"/>
      <c r="U638" s="353"/>
      <c r="V638" s="353"/>
      <c r="W638" s="353"/>
      <c r="X638" s="353"/>
      <c r="Y638" s="353"/>
      <c r="Z638" s="353"/>
      <c r="AA638" s="353"/>
    </row>
    <row r="639" spans="1:27" ht="10.5" customHeight="1" x14ac:dyDescent="0.2">
      <c r="A639" s="353"/>
      <c r="B639" s="353"/>
      <c r="C639" s="353"/>
      <c r="D639" s="353"/>
      <c r="E639" s="353"/>
      <c r="F639" s="353"/>
      <c r="G639" s="353"/>
      <c r="H639" s="353"/>
      <c r="I639" s="353"/>
      <c r="J639" s="353"/>
      <c r="K639" s="353"/>
      <c r="L639" s="353"/>
      <c r="M639" s="353"/>
      <c r="N639" s="353"/>
      <c r="O639" s="353"/>
      <c r="P639" s="353"/>
      <c r="Q639" s="353"/>
      <c r="R639" s="353"/>
      <c r="S639" s="353"/>
      <c r="T639" s="353"/>
      <c r="U639" s="353"/>
      <c r="V639" s="353"/>
      <c r="W639" s="353"/>
      <c r="X639" s="353"/>
      <c r="Y639" s="353"/>
      <c r="Z639" s="353"/>
      <c r="AA639" s="353"/>
    </row>
    <row r="640" spans="1:27" ht="10.5" customHeight="1" x14ac:dyDescent="0.2">
      <c r="A640" s="353"/>
      <c r="B640" s="353"/>
      <c r="C640" s="353"/>
      <c r="D640" s="353"/>
      <c r="E640" s="353"/>
      <c r="F640" s="353"/>
      <c r="G640" s="353"/>
      <c r="H640" s="353"/>
      <c r="I640" s="353"/>
      <c r="J640" s="353"/>
      <c r="K640" s="353"/>
      <c r="L640" s="353"/>
      <c r="M640" s="353"/>
      <c r="N640" s="353"/>
      <c r="O640" s="353"/>
      <c r="P640" s="353"/>
      <c r="Q640" s="353"/>
      <c r="R640" s="353"/>
      <c r="S640" s="353"/>
      <c r="T640" s="353"/>
      <c r="U640" s="353"/>
      <c r="V640" s="353"/>
      <c r="W640" s="353"/>
      <c r="X640" s="353"/>
      <c r="Y640" s="353"/>
      <c r="Z640" s="353"/>
      <c r="AA640" s="353"/>
    </row>
    <row r="641" spans="1:27" ht="10.5" customHeight="1" x14ac:dyDescent="0.2">
      <c r="A641" s="353"/>
      <c r="B641" s="353"/>
      <c r="C641" s="353"/>
      <c r="D641" s="353"/>
      <c r="E641" s="353"/>
      <c r="F641" s="353"/>
      <c r="G641" s="353"/>
      <c r="H641" s="353"/>
      <c r="I641" s="353"/>
      <c r="J641" s="353"/>
      <c r="K641" s="353"/>
      <c r="L641" s="353"/>
      <c r="M641" s="353"/>
      <c r="N641" s="353"/>
      <c r="O641" s="353"/>
      <c r="P641" s="353"/>
      <c r="Q641" s="353"/>
      <c r="R641" s="353"/>
      <c r="S641" s="353"/>
      <c r="T641" s="353"/>
      <c r="U641" s="353"/>
      <c r="V641" s="353"/>
      <c r="W641" s="353"/>
      <c r="X641" s="353"/>
      <c r="Y641" s="353"/>
      <c r="Z641" s="353"/>
      <c r="AA641" s="353"/>
    </row>
    <row r="642" spans="1:27" ht="10.5" customHeight="1" x14ac:dyDescent="0.2">
      <c r="A642" s="353"/>
      <c r="B642" s="353"/>
      <c r="C642" s="353"/>
      <c r="D642" s="353"/>
      <c r="E642" s="353"/>
      <c r="F642" s="353"/>
      <c r="G642" s="353"/>
      <c r="H642" s="353"/>
      <c r="I642" s="353"/>
      <c r="J642" s="353"/>
      <c r="K642" s="353"/>
      <c r="L642" s="353"/>
      <c r="M642" s="353"/>
      <c r="N642" s="353"/>
      <c r="O642" s="353"/>
      <c r="P642" s="353"/>
      <c r="Q642" s="353"/>
      <c r="R642" s="353"/>
      <c r="S642" s="353"/>
      <c r="T642" s="353"/>
      <c r="U642" s="353"/>
      <c r="V642" s="353"/>
      <c r="W642" s="353"/>
      <c r="X642" s="353"/>
      <c r="Y642" s="353"/>
      <c r="Z642" s="353"/>
      <c r="AA642" s="353"/>
    </row>
    <row r="643" spans="1:27" ht="10.5" customHeight="1" x14ac:dyDescent="0.2">
      <c r="A643" s="353"/>
      <c r="B643" s="353"/>
      <c r="C643" s="353"/>
      <c r="D643" s="353"/>
      <c r="E643" s="353"/>
      <c r="F643" s="353"/>
      <c r="G643" s="353"/>
      <c r="H643" s="353"/>
      <c r="I643" s="353"/>
      <c r="J643" s="353"/>
      <c r="K643" s="353"/>
      <c r="L643" s="353"/>
      <c r="M643" s="353"/>
      <c r="N643" s="353"/>
      <c r="O643" s="353"/>
      <c r="P643" s="353"/>
      <c r="Q643" s="353"/>
      <c r="R643" s="353"/>
      <c r="S643" s="353"/>
      <c r="T643" s="353"/>
      <c r="U643" s="353"/>
      <c r="V643" s="353"/>
      <c r="W643" s="353"/>
      <c r="X643" s="353"/>
      <c r="Y643" s="353"/>
      <c r="Z643" s="353"/>
      <c r="AA643" s="353"/>
    </row>
    <row r="644" spans="1:27" ht="10.5" customHeight="1" x14ac:dyDescent="0.2">
      <c r="A644" s="353"/>
      <c r="B644" s="353"/>
      <c r="C644" s="353"/>
      <c r="D644" s="353"/>
      <c r="E644" s="353"/>
      <c r="F644" s="353"/>
      <c r="G644" s="353"/>
      <c r="H644" s="353"/>
      <c r="I644" s="353"/>
      <c r="J644" s="353"/>
      <c r="K644" s="353"/>
      <c r="L644" s="353"/>
      <c r="M644" s="353"/>
      <c r="N644" s="353"/>
      <c r="O644" s="353"/>
      <c r="P644" s="353"/>
      <c r="Q644" s="353"/>
      <c r="R644" s="353"/>
      <c r="S644" s="353"/>
      <c r="T644" s="353"/>
      <c r="U644" s="353"/>
      <c r="V644" s="353"/>
      <c r="W644" s="353"/>
      <c r="X644" s="353"/>
      <c r="Y644" s="353"/>
      <c r="Z644" s="353"/>
      <c r="AA644" s="353"/>
    </row>
    <row r="645" spans="1:27" ht="10.5" customHeight="1" x14ac:dyDescent="0.2">
      <c r="A645" s="353"/>
      <c r="B645" s="353"/>
      <c r="C645" s="353"/>
      <c r="D645" s="353"/>
      <c r="E645" s="353"/>
      <c r="F645" s="353"/>
      <c r="G645" s="353"/>
      <c r="H645" s="353"/>
      <c r="I645" s="353"/>
      <c r="J645" s="353"/>
      <c r="K645" s="353"/>
      <c r="L645" s="353"/>
      <c r="M645" s="353"/>
      <c r="N645" s="353"/>
      <c r="O645" s="353"/>
      <c r="P645" s="353"/>
      <c r="Q645" s="353"/>
      <c r="R645" s="353"/>
      <c r="S645" s="353"/>
      <c r="T645" s="353"/>
      <c r="U645" s="353"/>
      <c r="V645" s="353"/>
      <c r="W645" s="353"/>
      <c r="X645" s="353"/>
      <c r="Y645" s="353"/>
      <c r="Z645" s="353"/>
      <c r="AA645" s="353"/>
    </row>
    <row r="646" spans="1:27" ht="10.5" customHeight="1" x14ac:dyDescent="0.2">
      <c r="A646" s="353"/>
      <c r="B646" s="353"/>
      <c r="C646" s="353"/>
      <c r="D646" s="353"/>
      <c r="E646" s="353"/>
      <c r="F646" s="353"/>
      <c r="G646" s="353"/>
      <c r="H646" s="353"/>
      <c r="I646" s="353"/>
      <c r="J646" s="353"/>
      <c r="K646" s="353"/>
      <c r="L646" s="353"/>
      <c r="M646" s="353"/>
      <c r="N646" s="353"/>
      <c r="O646" s="353"/>
      <c r="P646" s="353"/>
      <c r="Q646" s="353"/>
      <c r="R646" s="353"/>
      <c r="S646" s="353"/>
      <c r="T646" s="353"/>
      <c r="U646" s="353"/>
      <c r="V646" s="353"/>
      <c r="W646" s="353"/>
      <c r="X646" s="353"/>
      <c r="Y646" s="353"/>
      <c r="Z646" s="353"/>
      <c r="AA646" s="353"/>
    </row>
    <row r="647" spans="1:27" ht="10.5" customHeight="1" x14ac:dyDescent="0.2">
      <c r="A647" s="353"/>
      <c r="B647" s="353"/>
      <c r="C647" s="353"/>
      <c r="D647" s="353"/>
      <c r="E647" s="353"/>
      <c r="F647" s="353"/>
      <c r="G647" s="353"/>
      <c r="H647" s="353"/>
      <c r="I647" s="353"/>
      <c r="J647" s="353"/>
      <c r="K647" s="353"/>
      <c r="L647" s="353"/>
      <c r="M647" s="353"/>
      <c r="N647" s="353"/>
      <c r="O647" s="353"/>
      <c r="P647" s="353"/>
      <c r="Q647" s="353"/>
      <c r="R647" s="353"/>
      <c r="S647" s="353"/>
      <c r="T647" s="353"/>
      <c r="U647" s="353"/>
      <c r="V647" s="353"/>
      <c r="W647" s="353"/>
      <c r="X647" s="353"/>
      <c r="Y647" s="353"/>
      <c r="Z647" s="353"/>
      <c r="AA647" s="353"/>
    </row>
    <row r="648" spans="1:27" ht="10.5" customHeight="1" x14ac:dyDescent="0.2">
      <c r="A648" s="353"/>
      <c r="B648" s="353"/>
      <c r="C648" s="353"/>
      <c r="D648" s="353"/>
      <c r="E648" s="353"/>
      <c r="F648" s="353"/>
      <c r="G648" s="353"/>
      <c r="H648" s="353"/>
      <c r="I648" s="353"/>
      <c r="J648" s="353"/>
      <c r="K648" s="353"/>
      <c r="L648" s="353"/>
      <c r="M648" s="353"/>
      <c r="N648" s="353"/>
      <c r="O648" s="353"/>
      <c r="P648" s="353"/>
      <c r="Q648" s="353"/>
      <c r="R648" s="353"/>
      <c r="S648" s="353"/>
      <c r="T648" s="353"/>
      <c r="U648" s="353"/>
      <c r="V648" s="353"/>
      <c r="W648" s="353"/>
      <c r="X648" s="353"/>
      <c r="Y648" s="353"/>
      <c r="Z648" s="353"/>
      <c r="AA648" s="353"/>
    </row>
    <row r="649" spans="1:27" ht="10.5" customHeight="1" x14ac:dyDescent="0.2">
      <c r="A649" s="353"/>
      <c r="B649" s="353"/>
      <c r="C649" s="353"/>
      <c r="D649" s="353"/>
      <c r="E649" s="353"/>
      <c r="F649" s="353"/>
      <c r="G649" s="353"/>
      <c r="H649" s="353"/>
      <c r="I649" s="353"/>
      <c r="J649" s="353"/>
      <c r="K649" s="353"/>
      <c r="L649" s="353"/>
      <c r="M649" s="353"/>
      <c r="N649" s="353"/>
      <c r="O649" s="353"/>
      <c r="P649" s="353"/>
      <c r="Q649" s="353"/>
      <c r="R649" s="353"/>
      <c r="S649" s="353"/>
      <c r="T649" s="353"/>
      <c r="U649" s="353"/>
      <c r="V649" s="353"/>
      <c r="W649" s="353"/>
      <c r="X649" s="353"/>
      <c r="Y649" s="353"/>
      <c r="Z649" s="353"/>
      <c r="AA649" s="353"/>
    </row>
    <row r="650" spans="1:27" ht="10.5" customHeight="1" x14ac:dyDescent="0.2">
      <c r="A650" s="353"/>
      <c r="B650" s="353"/>
      <c r="C650" s="353"/>
      <c r="D650" s="353"/>
      <c r="E650" s="353"/>
      <c r="F650" s="353"/>
      <c r="G650" s="353"/>
      <c r="H650" s="353"/>
      <c r="I650" s="353"/>
      <c r="J650" s="353"/>
      <c r="K650" s="353"/>
      <c r="L650" s="353"/>
      <c r="M650" s="353"/>
      <c r="N650" s="353"/>
      <c r="O650" s="353"/>
      <c r="P650" s="353"/>
      <c r="Q650" s="353"/>
      <c r="R650" s="353"/>
      <c r="S650" s="353"/>
      <c r="T650" s="353"/>
      <c r="U650" s="353"/>
      <c r="V650" s="353"/>
      <c r="W650" s="353"/>
      <c r="X650" s="353"/>
      <c r="Y650" s="353"/>
      <c r="Z650" s="353"/>
      <c r="AA650" s="353"/>
    </row>
    <row r="651" spans="1:27" ht="10.5" customHeight="1" x14ac:dyDescent="0.2">
      <c r="A651" s="353"/>
      <c r="B651" s="353"/>
      <c r="C651" s="353"/>
      <c r="D651" s="353"/>
      <c r="E651" s="353"/>
      <c r="F651" s="353"/>
      <c r="G651" s="353"/>
      <c r="H651" s="353"/>
      <c r="I651" s="353"/>
      <c r="J651" s="353"/>
      <c r="K651" s="353"/>
      <c r="L651" s="353"/>
      <c r="M651" s="353"/>
      <c r="N651" s="353"/>
      <c r="O651" s="353"/>
      <c r="P651" s="353"/>
      <c r="Q651" s="353"/>
      <c r="R651" s="353"/>
      <c r="S651" s="353"/>
      <c r="T651" s="353"/>
      <c r="U651" s="353"/>
      <c r="V651" s="353"/>
      <c r="W651" s="353"/>
      <c r="X651" s="353"/>
      <c r="Y651" s="353"/>
      <c r="Z651" s="353"/>
      <c r="AA651" s="353"/>
    </row>
    <row r="652" spans="1:27" ht="10.5" customHeight="1" x14ac:dyDescent="0.2">
      <c r="A652" s="353"/>
      <c r="B652" s="353"/>
      <c r="C652" s="353"/>
      <c r="D652" s="353"/>
      <c r="E652" s="353"/>
      <c r="F652" s="353"/>
      <c r="G652" s="353"/>
      <c r="H652" s="353"/>
      <c r="I652" s="353"/>
      <c r="J652" s="353"/>
      <c r="K652" s="353"/>
      <c r="L652" s="353"/>
      <c r="M652" s="353"/>
      <c r="N652" s="353"/>
      <c r="O652" s="353"/>
      <c r="P652" s="353"/>
      <c r="Q652" s="353"/>
      <c r="R652" s="353"/>
      <c r="S652" s="353"/>
      <c r="T652" s="353"/>
      <c r="U652" s="353"/>
      <c r="V652" s="353"/>
      <c r="W652" s="353"/>
      <c r="X652" s="353"/>
      <c r="Y652" s="353"/>
      <c r="Z652" s="353"/>
      <c r="AA652" s="353"/>
    </row>
    <row r="653" spans="1:27" ht="10.5" customHeight="1" x14ac:dyDescent="0.2">
      <c r="A653" s="353"/>
      <c r="B653" s="353"/>
      <c r="C653" s="353"/>
      <c r="D653" s="353"/>
      <c r="E653" s="353"/>
      <c r="F653" s="353"/>
      <c r="G653" s="353"/>
      <c r="H653" s="353"/>
      <c r="I653" s="353"/>
      <c r="J653" s="353"/>
      <c r="K653" s="353"/>
      <c r="L653" s="353"/>
      <c r="M653" s="353"/>
      <c r="N653" s="353"/>
      <c r="O653" s="353"/>
      <c r="P653" s="353"/>
      <c r="Q653" s="353"/>
      <c r="R653" s="353"/>
      <c r="S653" s="353"/>
      <c r="T653" s="353"/>
      <c r="U653" s="353"/>
      <c r="V653" s="353"/>
      <c r="W653" s="353"/>
      <c r="X653" s="353"/>
      <c r="Y653" s="353"/>
      <c r="Z653" s="353"/>
      <c r="AA653" s="353"/>
    </row>
    <row r="654" spans="1:27" ht="10.5" customHeight="1" x14ac:dyDescent="0.2">
      <c r="A654" s="353"/>
      <c r="B654" s="353"/>
      <c r="C654" s="353"/>
      <c r="D654" s="353"/>
      <c r="E654" s="353"/>
      <c r="F654" s="353"/>
      <c r="G654" s="353"/>
      <c r="H654" s="353"/>
      <c r="I654" s="353"/>
      <c r="J654" s="353"/>
      <c r="K654" s="353"/>
      <c r="L654" s="353"/>
      <c r="M654" s="353"/>
      <c r="N654" s="353"/>
      <c r="O654" s="353"/>
      <c r="P654" s="353"/>
      <c r="Q654" s="353"/>
      <c r="R654" s="353"/>
      <c r="S654" s="353"/>
      <c r="T654" s="353"/>
      <c r="U654" s="353"/>
      <c r="V654" s="353"/>
      <c r="W654" s="353"/>
      <c r="X654" s="353"/>
      <c r="Y654" s="353"/>
      <c r="Z654" s="353"/>
      <c r="AA654" s="353"/>
    </row>
    <row r="655" spans="1:27" ht="10.5" customHeight="1" x14ac:dyDescent="0.2">
      <c r="A655" s="353"/>
      <c r="B655" s="353"/>
      <c r="C655" s="353"/>
      <c r="D655" s="353"/>
      <c r="E655" s="353"/>
      <c r="F655" s="353"/>
      <c r="G655" s="353"/>
      <c r="H655" s="353"/>
      <c r="I655" s="353"/>
      <c r="J655" s="353"/>
      <c r="K655" s="353"/>
      <c r="L655" s="353"/>
      <c r="M655" s="353"/>
      <c r="N655" s="353"/>
      <c r="O655" s="353"/>
      <c r="P655" s="353"/>
      <c r="Q655" s="353"/>
      <c r="R655" s="353"/>
      <c r="S655" s="353"/>
      <c r="T655" s="353"/>
      <c r="U655" s="353"/>
      <c r="V655" s="353"/>
      <c r="W655" s="353"/>
      <c r="X655" s="353"/>
      <c r="Y655" s="353"/>
      <c r="Z655" s="353"/>
      <c r="AA655" s="353"/>
    </row>
    <row r="656" spans="1:27" ht="10.5" customHeight="1" x14ac:dyDescent="0.2">
      <c r="A656" s="353"/>
      <c r="B656" s="353"/>
      <c r="C656" s="353"/>
      <c r="D656" s="353"/>
      <c r="E656" s="353"/>
      <c r="F656" s="353"/>
      <c r="G656" s="353"/>
      <c r="H656" s="353"/>
      <c r="I656" s="353"/>
      <c r="J656" s="353"/>
      <c r="K656" s="353"/>
      <c r="L656" s="353"/>
      <c r="M656" s="353"/>
      <c r="N656" s="353"/>
      <c r="O656" s="353"/>
      <c r="P656" s="353"/>
      <c r="Q656" s="353"/>
      <c r="R656" s="353"/>
      <c r="S656" s="353"/>
      <c r="T656" s="353"/>
      <c r="U656" s="353"/>
      <c r="V656" s="353"/>
      <c r="W656" s="353"/>
      <c r="X656" s="353"/>
      <c r="Y656" s="353"/>
      <c r="Z656" s="353"/>
      <c r="AA656" s="353"/>
    </row>
    <row r="657" spans="1:27" ht="10.5" customHeight="1" x14ac:dyDescent="0.2">
      <c r="A657" s="353"/>
      <c r="B657" s="353"/>
      <c r="C657" s="353"/>
      <c r="D657" s="353"/>
      <c r="E657" s="353"/>
      <c r="F657" s="353"/>
      <c r="G657" s="353"/>
      <c r="H657" s="353"/>
      <c r="I657" s="353"/>
      <c r="J657" s="353"/>
      <c r="K657" s="353"/>
      <c r="L657" s="353"/>
      <c r="M657" s="353"/>
      <c r="N657" s="353"/>
      <c r="O657" s="353"/>
      <c r="P657" s="353"/>
      <c r="Q657" s="353"/>
      <c r="R657" s="353"/>
      <c r="S657" s="353"/>
      <c r="T657" s="353"/>
      <c r="U657" s="353"/>
      <c r="V657" s="353"/>
      <c r="W657" s="353"/>
      <c r="X657" s="353"/>
      <c r="Y657" s="353"/>
      <c r="Z657" s="353"/>
      <c r="AA657" s="353"/>
    </row>
    <row r="658" spans="1:27" ht="10.5" customHeight="1" x14ac:dyDescent="0.2">
      <c r="A658" s="353"/>
      <c r="B658" s="353"/>
      <c r="C658" s="353"/>
      <c r="D658" s="353"/>
      <c r="E658" s="353"/>
      <c r="F658" s="353"/>
      <c r="G658" s="353"/>
      <c r="H658" s="353"/>
      <c r="I658" s="353"/>
      <c r="J658" s="353"/>
      <c r="K658" s="353"/>
      <c r="L658" s="353"/>
      <c r="M658" s="353"/>
      <c r="N658" s="353"/>
      <c r="O658" s="353"/>
      <c r="P658" s="353"/>
      <c r="Q658" s="353"/>
      <c r="R658" s="353"/>
      <c r="S658" s="353"/>
      <c r="T658" s="353"/>
      <c r="U658" s="353"/>
      <c r="V658" s="353"/>
      <c r="W658" s="353"/>
      <c r="X658" s="353"/>
      <c r="Y658" s="353"/>
      <c r="Z658" s="353"/>
      <c r="AA658" s="353"/>
    </row>
    <row r="659" spans="1:27" ht="10.5" customHeight="1" x14ac:dyDescent="0.2">
      <c r="A659" s="353"/>
      <c r="B659" s="353"/>
      <c r="C659" s="353"/>
      <c r="D659" s="353"/>
      <c r="E659" s="353"/>
      <c r="F659" s="353"/>
      <c r="G659" s="353"/>
      <c r="H659" s="353"/>
      <c r="I659" s="353"/>
      <c r="J659" s="353"/>
      <c r="K659" s="353"/>
      <c r="L659" s="353"/>
      <c r="M659" s="353"/>
      <c r="N659" s="353"/>
      <c r="O659" s="353"/>
      <c r="P659" s="353"/>
      <c r="Q659" s="353"/>
      <c r="R659" s="353"/>
      <c r="S659" s="353"/>
      <c r="T659" s="353"/>
      <c r="U659" s="353"/>
      <c r="V659" s="353"/>
      <c r="W659" s="353"/>
      <c r="X659" s="353"/>
      <c r="Y659" s="353"/>
      <c r="Z659" s="353"/>
      <c r="AA659" s="353"/>
    </row>
    <row r="660" spans="1:27" ht="10.5" customHeight="1" x14ac:dyDescent="0.2">
      <c r="A660" s="353"/>
      <c r="B660" s="353"/>
      <c r="C660" s="353"/>
      <c r="D660" s="353"/>
      <c r="E660" s="353"/>
      <c r="F660" s="353"/>
      <c r="G660" s="353"/>
      <c r="H660" s="353"/>
      <c r="I660" s="353"/>
      <c r="J660" s="353"/>
      <c r="K660" s="353"/>
      <c r="L660" s="353"/>
      <c r="M660" s="353"/>
      <c r="N660" s="353"/>
      <c r="O660" s="353"/>
      <c r="P660" s="353"/>
      <c r="Q660" s="353"/>
      <c r="R660" s="353"/>
      <c r="S660" s="353"/>
      <c r="T660" s="353"/>
      <c r="U660" s="353"/>
      <c r="V660" s="353"/>
      <c r="W660" s="353"/>
      <c r="X660" s="353"/>
      <c r="Y660" s="353"/>
      <c r="Z660" s="353"/>
      <c r="AA660" s="353"/>
    </row>
    <row r="661" spans="1:27" ht="10.5" customHeight="1" x14ac:dyDescent="0.2">
      <c r="A661" s="353"/>
      <c r="B661" s="353"/>
      <c r="C661" s="353"/>
      <c r="D661" s="353"/>
      <c r="E661" s="353"/>
      <c r="F661" s="353"/>
      <c r="G661" s="353"/>
      <c r="H661" s="353"/>
      <c r="I661" s="353"/>
      <c r="J661" s="353"/>
      <c r="K661" s="353"/>
      <c r="L661" s="353"/>
      <c r="M661" s="353"/>
      <c r="N661" s="353"/>
      <c r="O661" s="353"/>
      <c r="P661" s="353"/>
      <c r="Q661" s="353"/>
      <c r="R661" s="353"/>
      <c r="S661" s="353"/>
      <c r="T661" s="353"/>
      <c r="U661" s="353"/>
      <c r="V661" s="353"/>
      <c r="W661" s="353"/>
      <c r="X661" s="353"/>
      <c r="Y661" s="353"/>
      <c r="Z661" s="353"/>
      <c r="AA661" s="353"/>
    </row>
    <row r="662" spans="1:27" ht="10.5" customHeight="1" x14ac:dyDescent="0.2">
      <c r="A662" s="353"/>
      <c r="B662" s="353"/>
      <c r="C662" s="353"/>
      <c r="D662" s="353"/>
      <c r="E662" s="353"/>
      <c r="F662" s="353"/>
      <c r="G662" s="353"/>
      <c r="H662" s="353"/>
      <c r="I662" s="353"/>
      <c r="J662" s="353"/>
      <c r="K662" s="353"/>
      <c r="L662" s="353"/>
      <c r="M662" s="353"/>
      <c r="N662" s="353"/>
      <c r="O662" s="353"/>
      <c r="P662" s="353"/>
      <c r="Q662" s="353"/>
      <c r="R662" s="353"/>
      <c r="S662" s="353"/>
      <c r="T662" s="353"/>
      <c r="U662" s="353"/>
      <c r="V662" s="353"/>
      <c r="W662" s="353"/>
      <c r="X662" s="353"/>
      <c r="Y662" s="353"/>
      <c r="Z662" s="353"/>
      <c r="AA662" s="353"/>
    </row>
    <row r="663" spans="1:27" ht="10.5" customHeight="1" x14ac:dyDescent="0.2">
      <c r="A663" s="353"/>
      <c r="B663" s="353"/>
      <c r="C663" s="353"/>
      <c r="D663" s="353"/>
      <c r="E663" s="353"/>
      <c r="F663" s="353"/>
      <c r="G663" s="353"/>
      <c r="H663" s="353"/>
      <c r="I663" s="353"/>
      <c r="J663" s="353"/>
      <c r="K663" s="353"/>
      <c r="L663" s="353"/>
      <c r="M663" s="353"/>
      <c r="N663" s="353"/>
      <c r="O663" s="353"/>
      <c r="P663" s="353"/>
      <c r="Q663" s="353"/>
      <c r="R663" s="353"/>
      <c r="S663" s="353"/>
      <c r="T663" s="353"/>
      <c r="U663" s="353"/>
      <c r="V663" s="353"/>
      <c r="W663" s="353"/>
      <c r="X663" s="353"/>
      <c r="Y663" s="353"/>
      <c r="Z663" s="353"/>
      <c r="AA663" s="353"/>
    </row>
    <row r="664" spans="1:27" ht="10.5" customHeight="1" x14ac:dyDescent="0.2">
      <c r="A664" s="353"/>
      <c r="B664" s="353"/>
      <c r="C664" s="353"/>
      <c r="D664" s="353"/>
      <c r="E664" s="353"/>
      <c r="F664" s="353"/>
      <c r="G664" s="353"/>
      <c r="H664" s="353"/>
      <c r="I664" s="353"/>
      <c r="J664" s="353"/>
      <c r="K664" s="353"/>
      <c r="L664" s="353"/>
      <c r="M664" s="353"/>
      <c r="N664" s="353"/>
      <c r="O664" s="353"/>
      <c r="P664" s="353"/>
      <c r="Q664" s="353"/>
      <c r="R664" s="353"/>
      <c r="S664" s="353"/>
      <c r="T664" s="353"/>
      <c r="U664" s="353"/>
      <c r="V664" s="353"/>
      <c r="W664" s="353"/>
      <c r="X664" s="353"/>
      <c r="Y664" s="353"/>
      <c r="Z664" s="353"/>
      <c r="AA664" s="353"/>
    </row>
    <row r="665" spans="1:27" ht="10.5" customHeight="1" x14ac:dyDescent="0.2">
      <c r="A665" s="353"/>
      <c r="B665" s="353"/>
      <c r="C665" s="353"/>
      <c r="D665" s="353"/>
      <c r="E665" s="353"/>
      <c r="F665" s="353"/>
      <c r="G665" s="353"/>
      <c r="H665" s="353"/>
      <c r="I665" s="353"/>
      <c r="J665" s="353"/>
      <c r="K665" s="353"/>
      <c r="L665" s="353"/>
      <c r="M665" s="353"/>
      <c r="N665" s="353"/>
      <c r="O665" s="353"/>
      <c r="P665" s="353"/>
      <c r="Q665" s="353"/>
      <c r="R665" s="353"/>
      <c r="S665" s="353"/>
      <c r="T665" s="353"/>
      <c r="U665" s="353"/>
      <c r="V665" s="353"/>
      <c r="W665" s="353"/>
      <c r="X665" s="353"/>
      <c r="Y665" s="353"/>
      <c r="Z665" s="353"/>
      <c r="AA665" s="353"/>
    </row>
    <row r="666" spans="1:27" ht="10.5" customHeight="1" x14ac:dyDescent="0.2">
      <c r="A666" s="353"/>
      <c r="B666" s="353"/>
      <c r="C666" s="353"/>
      <c r="D666" s="353"/>
      <c r="E666" s="353"/>
      <c r="F666" s="353"/>
      <c r="G666" s="353"/>
      <c r="H666" s="353"/>
      <c r="I666" s="353"/>
      <c r="J666" s="353"/>
      <c r="K666" s="353"/>
      <c r="L666" s="353"/>
      <c r="M666" s="353"/>
      <c r="N666" s="353"/>
      <c r="O666" s="353"/>
      <c r="P666" s="353"/>
      <c r="Q666" s="353"/>
      <c r="R666" s="353"/>
      <c r="S666" s="353"/>
      <c r="T666" s="353"/>
      <c r="U666" s="353"/>
      <c r="V666" s="353"/>
      <c r="W666" s="353"/>
      <c r="X666" s="353"/>
      <c r="Y666" s="353"/>
      <c r="Z666" s="353"/>
      <c r="AA666" s="353"/>
    </row>
    <row r="667" spans="1:27" ht="10.5" customHeight="1" x14ac:dyDescent="0.2">
      <c r="A667" s="353"/>
      <c r="B667" s="353"/>
      <c r="C667" s="353"/>
      <c r="D667" s="353"/>
      <c r="E667" s="353"/>
      <c r="F667" s="353"/>
      <c r="G667" s="353"/>
      <c r="H667" s="353"/>
      <c r="I667" s="353"/>
      <c r="J667" s="353"/>
      <c r="K667" s="353"/>
      <c r="L667" s="353"/>
      <c r="M667" s="353"/>
      <c r="N667" s="353"/>
      <c r="O667" s="353"/>
      <c r="P667" s="353"/>
      <c r="Q667" s="353"/>
      <c r="R667" s="353"/>
      <c r="S667" s="353"/>
      <c r="T667" s="353"/>
      <c r="U667" s="353"/>
      <c r="V667" s="353"/>
      <c r="W667" s="353"/>
      <c r="X667" s="353"/>
      <c r="Y667" s="353"/>
      <c r="Z667" s="353"/>
      <c r="AA667" s="353"/>
    </row>
    <row r="668" spans="1:27" ht="10.5" customHeight="1" x14ac:dyDescent="0.2">
      <c r="A668" s="353"/>
      <c r="B668" s="353"/>
      <c r="C668" s="353"/>
      <c r="D668" s="353"/>
      <c r="E668" s="353"/>
      <c r="F668" s="353"/>
      <c r="G668" s="353"/>
      <c r="H668" s="353"/>
      <c r="I668" s="353"/>
      <c r="J668" s="353"/>
      <c r="K668" s="353"/>
      <c r="L668" s="353"/>
      <c r="M668" s="353"/>
      <c r="N668" s="353"/>
      <c r="O668" s="353"/>
      <c r="P668" s="353"/>
      <c r="Q668" s="353"/>
      <c r="R668" s="353"/>
      <c r="S668" s="353"/>
      <c r="T668" s="353"/>
      <c r="U668" s="353"/>
      <c r="V668" s="353"/>
      <c r="W668" s="353"/>
      <c r="X668" s="353"/>
      <c r="Y668" s="353"/>
      <c r="Z668" s="353"/>
      <c r="AA668" s="353"/>
    </row>
    <row r="669" spans="1:27" ht="10.5" customHeight="1" x14ac:dyDescent="0.2">
      <c r="A669" s="353"/>
      <c r="B669" s="353"/>
      <c r="C669" s="353"/>
      <c r="D669" s="353"/>
      <c r="E669" s="353"/>
      <c r="F669" s="353"/>
      <c r="G669" s="353"/>
      <c r="H669" s="353"/>
      <c r="I669" s="353"/>
      <c r="J669" s="353"/>
      <c r="K669" s="353"/>
      <c r="L669" s="353"/>
      <c r="M669" s="353"/>
      <c r="N669" s="353"/>
      <c r="O669" s="353"/>
      <c r="P669" s="353"/>
      <c r="Q669" s="353"/>
      <c r="R669" s="353"/>
      <c r="S669" s="353"/>
      <c r="T669" s="353"/>
      <c r="U669" s="353"/>
      <c r="V669" s="353"/>
      <c r="W669" s="353"/>
      <c r="X669" s="353"/>
      <c r="Y669" s="353"/>
      <c r="Z669" s="353"/>
      <c r="AA669" s="353"/>
    </row>
    <row r="670" spans="1:27" ht="10.5" customHeight="1" x14ac:dyDescent="0.2">
      <c r="A670" s="353"/>
      <c r="B670" s="353"/>
      <c r="C670" s="353"/>
      <c r="D670" s="353"/>
      <c r="E670" s="353"/>
      <c r="F670" s="353"/>
      <c r="G670" s="353"/>
      <c r="H670" s="353"/>
      <c r="I670" s="353"/>
      <c r="J670" s="353"/>
      <c r="K670" s="353"/>
      <c r="L670" s="353"/>
      <c r="M670" s="353"/>
      <c r="N670" s="353"/>
      <c r="O670" s="353"/>
      <c r="P670" s="353"/>
      <c r="Q670" s="353"/>
      <c r="R670" s="353"/>
      <c r="S670" s="353"/>
      <c r="T670" s="353"/>
      <c r="U670" s="353"/>
      <c r="V670" s="353"/>
      <c r="W670" s="353"/>
      <c r="X670" s="353"/>
      <c r="Y670" s="353"/>
      <c r="Z670" s="353"/>
      <c r="AA670" s="353"/>
    </row>
    <row r="671" spans="1:27" ht="10.5" customHeight="1" x14ac:dyDescent="0.2">
      <c r="A671" s="353"/>
      <c r="B671" s="353"/>
      <c r="C671" s="353"/>
      <c r="D671" s="353"/>
      <c r="E671" s="353"/>
      <c r="F671" s="353"/>
      <c r="G671" s="353"/>
      <c r="H671" s="353"/>
      <c r="I671" s="353"/>
      <c r="J671" s="353"/>
      <c r="K671" s="353"/>
      <c r="L671" s="353"/>
      <c r="M671" s="353"/>
      <c r="N671" s="353"/>
      <c r="O671" s="353"/>
      <c r="P671" s="353"/>
      <c r="Q671" s="353"/>
      <c r="R671" s="353"/>
      <c r="S671" s="353"/>
      <c r="T671" s="353"/>
      <c r="U671" s="353"/>
      <c r="V671" s="353"/>
      <c r="W671" s="353"/>
      <c r="X671" s="353"/>
      <c r="Y671" s="353"/>
      <c r="Z671" s="353"/>
      <c r="AA671" s="353"/>
    </row>
    <row r="672" spans="1:27" ht="10.5" customHeight="1" x14ac:dyDescent="0.2">
      <c r="A672" s="353"/>
      <c r="B672" s="353"/>
      <c r="C672" s="353"/>
      <c r="D672" s="353"/>
      <c r="E672" s="353"/>
      <c r="F672" s="353"/>
      <c r="G672" s="353"/>
      <c r="H672" s="353"/>
      <c r="I672" s="353"/>
      <c r="J672" s="353"/>
      <c r="K672" s="353"/>
      <c r="L672" s="353"/>
      <c r="M672" s="353"/>
      <c r="N672" s="353"/>
      <c r="O672" s="353"/>
      <c r="P672" s="353"/>
      <c r="Q672" s="353"/>
      <c r="R672" s="353"/>
      <c r="S672" s="353"/>
      <c r="T672" s="353"/>
      <c r="U672" s="353"/>
      <c r="V672" s="353"/>
      <c r="W672" s="353"/>
      <c r="X672" s="353"/>
      <c r="Y672" s="353"/>
      <c r="Z672" s="353"/>
      <c r="AA672" s="353"/>
    </row>
    <row r="673" spans="1:27" ht="10.5" customHeight="1" x14ac:dyDescent="0.2">
      <c r="A673" s="353"/>
      <c r="B673" s="353"/>
      <c r="C673" s="353"/>
      <c r="D673" s="353"/>
      <c r="E673" s="353"/>
      <c r="F673" s="353"/>
      <c r="G673" s="353"/>
      <c r="H673" s="353"/>
      <c r="I673" s="353"/>
      <c r="J673" s="353"/>
      <c r="K673" s="353"/>
      <c r="L673" s="353"/>
      <c r="M673" s="353"/>
      <c r="N673" s="353"/>
      <c r="O673" s="353"/>
      <c r="P673" s="353"/>
      <c r="Q673" s="353"/>
      <c r="R673" s="353"/>
      <c r="S673" s="353"/>
      <c r="T673" s="353"/>
      <c r="U673" s="353"/>
      <c r="V673" s="353"/>
      <c r="W673" s="353"/>
      <c r="X673" s="353"/>
      <c r="Y673" s="353"/>
      <c r="Z673" s="353"/>
      <c r="AA673" s="353"/>
    </row>
    <row r="674" spans="1:27" ht="10.5" customHeight="1" x14ac:dyDescent="0.2">
      <c r="A674" s="353"/>
      <c r="B674" s="353"/>
      <c r="C674" s="353"/>
      <c r="D674" s="353"/>
      <c r="E674" s="353"/>
      <c r="F674" s="353"/>
      <c r="G674" s="353"/>
      <c r="H674" s="353"/>
      <c r="I674" s="353"/>
      <c r="J674" s="353"/>
      <c r="K674" s="353"/>
      <c r="L674" s="353"/>
      <c r="M674" s="353"/>
      <c r="N674" s="353"/>
      <c r="O674" s="353"/>
      <c r="P674" s="353"/>
      <c r="Q674" s="353"/>
      <c r="R674" s="353"/>
      <c r="S674" s="353"/>
      <c r="T674" s="353"/>
      <c r="U674" s="353"/>
      <c r="V674" s="353"/>
      <c r="W674" s="353"/>
      <c r="X674" s="353"/>
      <c r="Y674" s="353"/>
      <c r="Z674" s="353"/>
      <c r="AA674" s="353"/>
    </row>
    <row r="675" spans="1:27" ht="10.5" customHeight="1" x14ac:dyDescent="0.2">
      <c r="A675" s="353"/>
      <c r="B675" s="353"/>
      <c r="C675" s="353"/>
      <c r="D675" s="353"/>
      <c r="E675" s="353"/>
      <c r="F675" s="353"/>
      <c r="G675" s="353"/>
      <c r="H675" s="353"/>
      <c r="I675" s="353"/>
      <c r="J675" s="353"/>
      <c r="K675" s="353"/>
      <c r="L675" s="353"/>
      <c r="M675" s="353"/>
      <c r="N675" s="353"/>
      <c r="O675" s="353"/>
      <c r="P675" s="353"/>
      <c r="Q675" s="353"/>
      <c r="R675" s="353"/>
      <c r="S675" s="353"/>
      <c r="T675" s="353"/>
      <c r="U675" s="353"/>
      <c r="V675" s="353"/>
      <c r="W675" s="353"/>
      <c r="X675" s="353"/>
      <c r="Y675" s="353"/>
      <c r="Z675" s="353"/>
      <c r="AA675" s="353"/>
    </row>
    <row r="676" spans="1:27" ht="10.5" customHeight="1" x14ac:dyDescent="0.2">
      <c r="A676" s="353"/>
      <c r="B676" s="353"/>
      <c r="C676" s="353"/>
      <c r="D676" s="353"/>
      <c r="E676" s="353"/>
      <c r="F676" s="353"/>
      <c r="G676" s="353"/>
      <c r="H676" s="353"/>
      <c r="I676" s="353"/>
      <c r="J676" s="353"/>
      <c r="K676" s="353"/>
      <c r="L676" s="353"/>
      <c r="M676" s="353"/>
      <c r="N676" s="353"/>
      <c r="O676" s="353"/>
      <c r="P676" s="353"/>
      <c r="Q676" s="353"/>
      <c r="R676" s="353"/>
      <c r="S676" s="353"/>
      <c r="T676" s="353"/>
      <c r="U676" s="353"/>
      <c r="V676" s="353"/>
      <c r="W676" s="353"/>
      <c r="X676" s="353"/>
      <c r="Y676" s="353"/>
      <c r="Z676" s="353"/>
      <c r="AA676" s="353"/>
    </row>
    <row r="677" spans="1:27" ht="10.5" customHeight="1" x14ac:dyDescent="0.2">
      <c r="A677" s="353"/>
      <c r="B677" s="353"/>
      <c r="C677" s="353"/>
      <c r="D677" s="353"/>
      <c r="E677" s="353"/>
      <c r="F677" s="353"/>
      <c r="G677" s="353"/>
      <c r="H677" s="353"/>
      <c r="I677" s="353"/>
      <c r="J677" s="353"/>
      <c r="K677" s="353"/>
      <c r="L677" s="353"/>
      <c r="M677" s="353"/>
      <c r="N677" s="353"/>
      <c r="O677" s="353"/>
      <c r="P677" s="353"/>
      <c r="Q677" s="353"/>
      <c r="R677" s="353"/>
      <c r="S677" s="353"/>
      <c r="T677" s="353"/>
      <c r="U677" s="353"/>
      <c r="V677" s="353"/>
      <c r="W677" s="353"/>
      <c r="X677" s="353"/>
      <c r="Y677" s="353"/>
      <c r="Z677" s="353"/>
      <c r="AA677" s="353"/>
    </row>
    <row r="678" spans="1:27" ht="10.5" customHeight="1" x14ac:dyDescent="0.2">
      <c r="A678" s="353"/>
      <c r="B678" s="353"/>
      <c r="C678" s="353"/>
      <c r="D678" s="353"/>
      <c r="E678" s="353"/>
      <c r="F678" s="353"/>
      <c r="G678" s="353"/>
      <c r="H678" s="353"/>
      <c r="I678" s="353"/>
      <c r="J678" s="353"/>
      <c r="K678" s="353"/>
      <c r="L678" s="353"/>
      <c r="M678" s="353"/>
      <c r="N678" s="353"/>
      <c r="O678" s="353"/>
      <c r="P678" s="353"/>
      <c r="Q678" s="353"/>
      <c r="R678" s="353"/>
      <c r="S678" s="353"/>
      <c r="T678" s="353"/>
      <c r="U678" s="353"/>
      <c r="V678" s="353"/>
      <c r="W678" s="353"/>
      <c r="X678" s="353"/>
      <c r="Y678" s="353"/>
      <c r="Z678" s="353"/>
      <c r="AA678" s="353"/>
    </row>
    <row r="679" spans="1:27" ht="10.5" customHeight="1" x14ac:dyDescent="0.2">
      <c r="A679" s="353"/>
      <c r="B679" s="353"/>
      <c r="C679" s="353"/>
      <c r="D679" s="353"/>
      <c r="E679" s="353"/>
      <c r="F679" s="353"/>
      <c r="G679" s="353"/>
      <c r="H679" s="353"/>
      <c r="I679" s="353"/>
      <c r="J679" s="353"/>
      <c r="K679" s="353"/>
      <c r="L679" s="353"/>
      <c r="M679" s="353"/>
      <c r="N679" s="353"/>
      <c r="O679" s="353"/>
      <c r="P679" s="353"/>
      <c r="Q679" s="353"/>
      <c r="R679" s="353"/>
      <c r="S679" s="353"/>
      <c r="T679" s="353"/>
      <c r="U679" s="353"/>
      <c r="V679" s="353"/>
      <c r="W679" s="353"/>
      <c r="X679" s="353"/>
      <c r="Y679" s="353"/>
      <c r="Z679" s="353"/>
      <c r="AA679" s="353"/>
    </row>
    <row r="680" spans="1:27" ht="10.5" customHeight="1" x14ac:dyDescent="0.2">
      <c r="A680" s="353"/>
      <c r="B680" s="353"/>
      <c r="C680" s="353"/>
      <c r="D680" s="353"/>
      <c r="E680" s="353"/>
      <c r="F680" s="353"/>
      <c r="G680" s="353"/>
      <c r="H680" s="353"/>
      <c r="I680" s="353"/>
      <c r="J680" s="353"/>
      <c r="K680" s="353"/>
      <c r="L680" s="353"/>
      <c r="M680" s="353"/>
      <c r="N680" s="353"/>
      <c r="O680" s="353"/>
      <c r="P680" s="353"/>
      <c r="Q680" s="353"/>
      <c r="R680" s="353"/>
      <c r="S680" s="353"/>
      <c r="T680" s="353"/>
      <c r="U680" s="353"/>
      <c r="V680" s="353"/>
      <c r="W680" s="353"/>
      <c r="X680" s="353"/>
      <c r="Y680" s="353"/>
      <c r="Z680" s="353"/>
      <c r="AA680" s="353"/>
    </row>
    <row r="681" spans="1:27" ht="10.5" customHeight="1" x14ac:dyDescent="0.2">
      <c r="A681" s="353"/>
      <c r="B681" s="353"/>
      <c r="C681" s="353"/>
      <c r="D681" s="353"/>
      <c r="E681" s="353"/>
      <c r="F681" s="353"/>
      <c r="G681" s="353"/>
      <c r="H681" s="353"/>
      <c r="I681" s="353"/>
      <c r="J681" s="353"/>
      <c r="K681" s="353"/>
      <c r="L681" s="353"/>
      <c r="M681" s="353"/>
      <c r="N681" s="353"/>
      <c r="O681" s="353"/>
      <c r="P681" s="353"/>
      <c r="Q681" s="353"/>
      <c r="R681" s="353"/>
      <c r="S681" s="353"/>
      <c r="T681" s="353"/>
      <c r="U681" s="353"/>
      <c r="V681" s="353"/>
      <c r="W681" s="353"/>
      <c r="X681" s="353"/>
      <c r="Y681" s="353"/>
      <c r="Z681" s="353"/>
      <c r="AA681" s="353"/>
    </row>
    <row r="682" spans="1:27" ht="10.5" customHeight="1" x14ac:dyDescent="0.2">
      <c r="A682" s="353"/>
      <c r="B682" s="353"/>
      <c r="C682" s="353"/>
      <c r="D682" s="353"/>
      <c r="E682" s="353"/>
      <c r="F682" s="353"/>
      <c r="G682" s="353"/>
      <c r="H682" s="353"/>
      <c r="I682" s="353"/>
      <c r="J682" s="353"/>
      <c r="K682" s="353"/>
      <c r="L682" s="353"/>
      <c r="M682" s="353"/>
      <c r="N682" s="353"/>
      <c r="O682" s="353"/>
      <c r="P682" s="353"/>
      <c r="Q682" s="353"/>
      <c r="R682" s="353"/>
      <c r="S682" s="353"/>
      <c r="T682" s="353"/>
      <c r="U682" s="353"/>
      <c r="V682" s="353"/>
      <c r="W682" s="353"/>
      <c r="X682" s="353"/>
      <c r="Y682" s="353"/>
      <c r="Z682" s="353"/>
      <c r="AA682" s="353"/>
    </row>
    <row r="683" spans="1:27" ht="10.5" customHeight="1" x14ac:dyDescent="0.2">
      <c r="A683" s="353"/>
      <c r="B683" s="353"/>
      <c r="C683" s="353"/>
      <c r="D683" s="353"/>
      <c r="E683" s="353"/>
      <c r="F683" s="353"/>
      <c r="G683" s="353"/>
      <c r="H683" s="353"/>
      <c r="I683" s="353"/>
      <c r="J683" s="353"/>
      <c r="K683" s="353"/>
      <c r="L683" s="353"/>
      <c r="M683" s="353"/>
      <c r="N683" s="353"/>
      <c r="O683" s="353"/>
      <c r="P683" s="353"/>
      <c r="Q683" s="353"/>
      <c r="R683" s="353"/>
      <c r="S683" s="353"/>
      <c r="T683" s="353"/>
      <c r="U683" s="353"/>
      <c r="V683" s="353"/>
      <c r="W683" s="353"/>
      <c r="X683" s="353"/>
      <c r="Y683" s="353"/>
      <c r="Z683" s="353"/>
      <c r="AA683" s="353"/>
    </row>
    <row r="684" spans="1:27" ht="10.5" customHeight="1" x14ac:dyDescent="0.2">
      <c r="A684" s="353"/>
      <c r="B684" s="353"/>
      <c r="C684" s="353"/>
      <c r="D684" s="353"/>
      <c r="E684" s="353"/>
      <c r="F684" s="353"/>
      <c r="G684" s="353"/>
      <c r="H684" s="353"/>
      <c r="I684" s="353"/>
      <c r="J684" s="353"/>
      <c r="K684" s="353"/>
      <c r="L684" s="353"/>
      <c r="M684" s="353"/>
      <c r="N684" s="353"/>
      <c r="O684" s="353"/>
      <c r="P684" s="353"/>
      <c r="Q684" s="353"/>
      <c r="R684" s="353"/>
      <c r="S684" s="353"/>
      <c r="T684" s="353"/>
      <c r="U684" s="353"/>
      <c r="V684" s="353"/>
      <c r="W684" s="353"/>
      <c r="X684" s="353"/>
      <c r="Y684" s="353"/>
      <c r="Z684" s="353"/>
      <c r="AA684" s="353"/>
    </row>
    <row r="685" spans="1:27" ht="10.5" customHeight="1" x14ac:dyDescent="0.2">
      <c r="A685" s="353"/>
      <c r="B685" s="353"/>
      <c r="C685" s="353"/>
      <c r="D685" s="353"/>
      <c r="E685" s="353"/>
      <c r="F685" s="353"/>
      <c r="G685" s="353"/>
      <c r="H685" s="353"/>
      <c r="I685" s="353"/>
      <c r="J685" s="353"/>
      <c r="K685" s="353"/>
      <c r="L685" s="353"/>
      <c r="M685" s="353"/>
      <c r="N685" s="353"/>
      <c r="O685" s="353"/>
      <c r="P685" s="353"/>
      <c r="Q685" s="353"/>
      <c r="R685" s="353"/>
      <c r="S685" s="353"/>
      <c r="T685" s="353"/>
      <c r="U685" s="353"/>
      <c r="V685" s="353"/>
      <c r="W685" s="353"/>
      <c r="X685" s="353"/>
      <c r="Y685" s="353"/>
      <c r="Z685" s="353"/>
      <c r="AA685" s="353"/>
    </row>
    <row r="686" spans="1:27" ht="10.5" customHeight="1" x14ac:dyDescent="0.2">
      <c r="A686" s="353"/>
      <c r="B686" s="353"/>
      <c r="C686" s="353"/>
      <c r="D686" s="353"/>
      <c r="E686" s="353"/>
      <c r="F686" s="353"/>
      <c r="G686" s="353"/>
      <c r="H686" s="353"/>
      <c r="I686" s="353"/>
      <c r="J686" s="353"/>
      <c r="K686" s="353"/>
      <c r="L686" s="353"/>
      <c r="M686" s="353"/>
      <c r="N686" s="353"/>
      <c r="O686" s="353"/>
      <c r="P686" s="353"/>
      <c r="Q686" s="353"/>
      <c r="R686" s="353"/>
      <c r="S686" s="353"/>
      <c r="T686" s="353"/>
      <c r="U686" s="353"/>
      <c r="V686" s="353"/>
      <c r="W686" s="353"/>
      <c r="X686" s="353"/>
      <c r="Y686" s="353"/>
      <c r="Z686" s="353"/>
      <c r="AA686" s="353"/>
    </row>
    <row r="687" spans="1:27" ht="10.5" customHeight="1" x14ac:dyDescent="0.2">
      <c r="A687" s="353"/>
      <c r="B687" s="353"/>
      <c r="C687" s="353"/>
      <c r="D687" s="353"/>
      <c r="E687" s="353"/>
      <c r="F687" s="353"/>
      <c r="G687" s="353"/>
      <c r="H687" s="353"/>
      <c r="I687" s="353"/>
      <c r="J687" s="353"/>
      <c r="K687" s="353"/>
      <c r="L687" s="353"/>
      <c r="M687" s="353"/>
      <c r="N687" s="353"/>
      <c r="O687" s="353"/>
      <c r="P687" s="353"/>
      <c r="Q687" s="353"/>
      <c r="R687" s="353"/>
      <c r="S687" s="353"/>
      <c r="T687" s="353"/>
      <c r="U687" s="353"/>
      <c r="V687" s="353"/>
      <c r="W687" s="353"/>
      <c r="X687" s="353"/>
      <c r="Y687" s="353"/>
      <c r="Z687" s="353"/>
      <c r="AA687" s="353"/>
    </row>
    <row r="688" spans="1:27" ht="10.5" customHeight="1" x14ac:dyDescent="0.2">
      <c r="A688" s="353"/>
      <c r="B688" s="353"/>
      <c r="C688" s="353"/>
      <c r="D688" s="353"/>
      <c r="E688" s="353"/>
      <c r="F688" s="353"/>
      <c r="G688" s="353"/>
      <c r="H688" s="353"/>
      <c r="I688" s="353"/>
      <c r="J688" s="353"/>
      <c r="K688" s="353"/>
      <c r="L688" s="353"/>
      <c r="M688" s="353"/>
      <c r="N688" s="353"/>
      <c r="O688" s="353"/>
      <c r="P688" s="353"/>
      <c r="Q688" s="353"/>
      <c r="R688" s="353"/>
      <c r="S688" s="353"/>
      <c r="T688" s="353"/>
      <c r="U688" s="353"/>
      <c r="V688" s="353"/>
      <c r="W688" s="353"/>
      <c r="X688" s="353"/>
      <c r="Y688" s="353"/>
      <c r="Z688" s="353"/>
      <c r="AA688" s="353"/>
    </row>
    <row r="689" spans="1:27" ht="10.5" customHeight="1" x14ac:dyDescent="0.2">
      <c r="A689" s="353"/>
      <c r="B689" s="353"/>
      <c r="C689" s="353"/>
      <c r="D689" s="353"/>
      <c r="E689" s="353"/>
      <c r="F689" s="353"/>
      <c r="G689" s="353"/>
      <c r="H689" s="353"/>
      <c r="I689" s="353"/>
      <c r="J689" s="353"/>
      <c r="K689" s="353"/>
      <c r="L689" s="353"/>
      <c r="M689" s="353"/>
      <c r="N689" s="353"/>
      <c r="O689" s="353"/>
      <c r="P689" s="353"/>
      <c r="Q689" s="353"/>
      <c r="R689" s="353"/>
      <c r="S689" s="353"/>
      <c r="T689" s="353"/>
      <c r="U689" s="353"/>
      <c r="V689" s="353"/>
      <c r="W689" s="353"/>
      <c r="X689" s="353"/>
      <c r="Y689" s="353"/>
      <c r="Z689" s="353"/>
      <c r="AA689" s="353"/>
    </row>
    <row r="690" spans="1:27" ht="10.5" customHeight="1" x14ac:dyDescent="0.2">
      <c r="A690" s="353"/>
      <c r="B690" s="353"/>
      <c r="C690" s="353"/>
      <c r="D690" s="353"/>
      <c r="E690" s="353"/>
      <c r="F690" s="353"/>
      <c r="G690" s="353"/>
      <c r="H690" s="353"/>
      <c r="I690" s="353"/>
      <c r="J690" s="353"/>
      <c r="K690" s="353"/>
      <c r="L690" s="353"/>
      <c r="M690" s="353"/>
      <c r="N690" s="353"/>
      <c r="O690" s="353"/>
      <c r="P690" s="353"/>
      <c r="Q690" s="353"/>
      <c r="R690" s="353"/>
      <c r="S690" s="353"/>
      <c r="T690" s="353"/>
      <c r="U690" s="353"/>
      <c r="V690" s="353"/>
      <c r="W690" s="353"/>
      <c r="X690" s="353"/>
      <c r="Y690" s="353"/>
      <c r="Z690" s="353"/>
      <c r="AA690" s="353"/>
    </row>
    <row r="691" spans="1:27" ht="10.5" customHeight="1" x14ac:dyDescent="0.2">
      <c r="A691" s="353"/>
      <c r="B691" s="353"/>
      <c r="C691" s="353"/>
      <c r="D691" s="353"/>
      <c r="E691" s="353"/>
      <c r="F691" s="353"/>
      <c r="G691" s="353"/>
      <c r="H691" s="353"/>
      <c r="I691" s="353"/>
      <c r="J691" s="353"/>
      <c r="K691" s="353"/>
      <c r="L691" s="353"/>
      <c r="M691" s="353"/>
      <c r="N691" s="353"/>
      <c r="O691" s="353"/>
      <c r="P691" s="353"/>
      <c r="Q691" s="353"/>
      <c r="R691" s="353"/>
      <c r="S691" s="353"/>
      <c r="T691" s="353"/>
      <c r="U691" s="353"/>
      <c r="V691" s="353"/>
      <c r="W691" s="353"/>
      <c r="X691" s="353"/>
      <c r="Y691" s="353"/>
      <c r="Z691" s="353"/>
      <c r="AA691" s="353"/>
    </row>
    <row r="692" spans="1:27" ht="10.5" customHeight="1" x14ac:dyDescent="0.2">
      <c r="A692" s="353"/>
      <c r="B692" s="353"/>
      <c r="C692" s="353"/>
      <c r="D692" s="353"/>
      <c r="E692" s="353"/>
      <c r="F692" s="353"/>
      <c r="G692" s="353"/>
      <c r="H692" s="353"/>
      <c r="I692" s="353"/>
      <c r="J692" s="353"/>
      <c r="K692" s="353"/>
      <c r="L692" s="353"/>
      <c r="M692" s="353"/>
      <c r="N692" s="353"/>
      <c r="O692" s="353"/>
      <c r="P692" s="353"/>
      <c r="Q692" s="353"/>
      <c r="R692" s="353"/>
      <c r="S692" s="353"/>
      <c r="T692" s="353"/>
      <c r="U692" s="353"/>
      <c r="V692" s="353"/>
      <c r="W692" s="353"/>
      <c r="X692" s="353"/>
      <c r="Y692" s="353"/>
      <c r="Z692" s="353"/>
      <c r="AA692" s="353"/>
    </row>
    <row r="693" spans="1:27" ht="10.5" customHeight="1" x14ac:dyDescent="0.2">
      <c r="A693" s="353"/>
      <c r="B693" s="353"/>
      <c r="C693" s="353"/>
      <c r="D693" s="353"/>
      <c r="E693" s="353"/>
      <c r="F693" s="353"/>
      <c r="G693" s="353"/>
      <c r="H693" s="353"/>
      <c r="I693" s="353"/>
      <c r="J693" s="353"/>
      <c r="K693" s="353"/>
      <c r="L693" s="353"/>
      <c r="M693" s="353"/>
      <c r="N693" s="353"/>
      <c r="O693" s="353"/>
      <c r="P693" s="353"/>
      <c r="Q693" s="353"/>
      <c r="R693" s="353"/>
      <c r="S693" s="353"/>
      <c r="T693" s="353"/>
      <c r="U693" s="353"/>
      <c r="V693" s="353"/>
      <c r="W693" s="353"/>
      <c r="X693" s="353"/>
      <c r="Y693" s="353"/>
      <c r="Z693" s="353"/>
      <c r="AA693" s="353"/>
    </row>
    <row r="694" spans="1:27" ht="10.5" customHeight="1" x14ac:dyDescent="0.2">
      <c r="A694" s="353"/>
      <c r="B694" s="353"/>
      <c r="C694" s="353"/>
      <c r="D694" s="353"/>
      <c r="E694" s="353"/>
      <c r="F694" s="353"/>
      <c r="G694" s="353"/>
      <c r="H694" s="353"/>
      <c r="I694" s="353"/>
      <c r="J694" s="353"/>
      <c r="K694" s="353"/>
      <c r="L694" s="353"/>
      <c r="M694" s="353"/>
      <c r="N694" s="353"/>
      <c r="O694" s="353"/>
      <c r="P694" s="353"/>
      <c r="Q694" s="353"/>
      <c r="R694" s="353"/>
      <c r="S694" s="353"/>
      <c r="T694" s="353"/>
      <c r="U694" s="353"/>
      <c r="V694" s="353"/>
      <c r="W694" s="353"/>
      <c r="X694" s="353"/>
      <c r="Y694" s="353"/>
      <c r="Z694" s="353"/>
      <c r="AA694" s="353"/>
    </row>
    <row r="695" spans="1:27" ht="10.5" customHeight="1" x14ac:dyDescent="0.2">
      <c r="A695" s="353"/>
      <c r="B695" s="353"/>
      <c r="C695" s="353"/>
      <c r="D695" s="353"/>
      <c r="E695" s="353"/>
      <c r="F695" s="353"/>
      <c r="G695" s="353"/>
      <c r="H695" s="353"/>
      <c r="I695" s="353"/>
      <c r="J695" s="353"/>
      <c r="K695" s="353"/>
      <c r="L695" s="353"/>
      <c r="M695" s="353"/>
      <c r="N695" s="353"/>
      <c r="O695" s="353"/>
      <c r="P695" s="353"/>
      <c r="Q695" s="353"/>
      <c r="R695" s="353"/>
      <c r="S695" s="353"/>
      <c r="T695" s="353"/>
      <c r="U695" s="353"/>
      <c r="V695" s="353"/>
      <c r="W695" s="353"/>
      <c r="X695" s="353"/>
      <c r="Y695" s="353"/>
      <c r="Z695" s="353"/>
      <c r="AA695" s="353"/>
    </row>
    <row r="696" spans="1:27" ht="10.5" customHeight="1" x14ac:dyDescent="0.2">
      <c r="A696" s="353"/>
      <c r="B696" s="353"/>
      <c r="C696" s="353"/>
      <c r="D696" s="353"/>
      <c r="E696" s="353"/>
      <c r="F696" s="353"/>
      <c r="G696" s="353"/>
      <c r="H696" s="353"/>
      <c r="I696" s="353"/>
      <c r="J696" s="353"/>
      <c r="K696" s="353"/>
      <c r="L696" s="353"/>
      <c r="M696" s="353"/>
      <c r="N696" s="353"/>
      <c r="O696" s="353"/>
      <c r="P696" s="353"/>
      <c r="Q696" s="353"/>
      <c r="R696" s="353"/>
      <c r="S696" s="353"/>
      <c r="T696" s="353"/>
      <c r="U696" s="353"/>
      <c r="V696" s="353"/>
      <c r="W696" s="353"/>
      <c r="X696" s="353"/>
      <c r="Y696" s="353"/>
      <c r="Z696" s="353"/>
      <c r="AA696" s="353"/>
    </row>
    <row r="697" spans="1:27" ht="10.5" customHeight="1" x14ac:dyDescent="0.2">
      <c r="A697" s="353"/>
      <c r="B697" s="353"/>
      <c r="C697" s="353"/>
      <c r="D697" s="353"/>
      <c r="E697" s="353"/>
      <c r="F697" s="353"/>
      <c r="G697" s="353"/>
      <c r="H697" s="353"/>
      <c r="I697" s="353"/>
      <c r="J697" s="353"/>
      <c r="K697" s="353"/>
      <c r="L697" s="353"/>
      <c r="M697" s="353"/>
      <c r="N697" s="353"/>
      <c r="O697" s="353"/>
      <c r="P697" s="353"/>
      <c r="Q697" s="353"/>
      <c r="R697" s="353"/>
      <c r="S697" s="353"/>
      <c r="T697" s="353"/>
      <c r="U697" s="353"/>
      <c r="V697" s="353"/>
      <c r="W697" s="353"/>
      <c r="X697" s="353"/>
      <c r="Y697" s="353"/>
      <c r="Z697" s="353"/>
      <c r="AA697" s="353"/>
    </row>
    <row r="698" spans="1:27" ht="10.5" customHeight="1" x14ac:dyDescent="0.2">
      <c r="A698" s="353"/>
      <c r="B698" s="353"/>
      <c r="C698" s="353"/>
      <c r="D698" s="353"/>
      <c r="E698" s="353"/>
      <c r="F698" s="353"/>
      <c r="G698" s="353"/>
      <c r="H698" s="353"/>
      <c r="I698" s="353"/>
      <c r="J698" s="353"/>
      <c r="K698" s="353"/>
      <c r="L698" s="353"/>
      <c r="M698" s="353"/>
      <c r="N698" s="353"/>
      <c r="O698" s="353"/>
      <c r="P698" s="353"/>
      <c r="Q698" s="353"/>
      <c r="R698" s="353"/>
      <c r="S698" s="353"/>
      <c r="T698" s="353"/>
      <c r="U698" s="353"/>
      <c r="V698" s="353"/>
      <c r="W698" s="353"/>
      <c r="X698" s="353"/>
      <c r="Y698" s="353"/>
      <c r="Z698" s="353"/>
      <c r="AA698" s="353"/>
    </row>
    <row r="699" spans="1:27" ht="10.5" customHeight="1" x14ac:dyDescent="0.2">
      <c r="A699" s="353"/>
      <c r="B699" s="353"/>
      <c r="C699" s="353"/>
      <c r="D699" s="353"/>
      <c r="E699" s="353"/>
      <c r="F699" s="353"/>
      <c r="G699" s="353"/>
      <c r="H699" s="353"/>
      <c r="I699" s="353"/>
      <c r="J699" s="353"/>
      <c r="K699" s="353"/>
      <c r="L699" s="353"/>
      <c r="M699" s="353"/>
      <c r="N699" s="353"/>
      <c r="O699" s="353"/>
      <c r="P699" s="353"/>
      <c r="Q699" s="353"/>
      <c r="R699" s="353"/>
      <c r="S699" s="353"/>
      <c r="T699" s="353"/>
      <c r="U699" s="353"/>
      <c r="V699" s="353"/>
      <c r="W699" s="353"/>
      <c r="X699" s="353"/>
      <c r="Y699" s="353"/>
      <c r="Z699" s="353"/>
      <c r="AA699" s="353"/>
    </row>
    <row r="700" spans="1:27" ht="10.5" customHeight="1" x14ac:dyDescent="0.2">
      <c r="A700" s="353"/>
      <c r="B700" s="353"/>
      <c r="C700" s="353"/>
      <c r="D700" s="353"/>
      <c r="E700" s="353"/>
      <c r="F700" s="353"/>
      <c r="G700" s="353"/>
      <c r="H700" s="353"/>
      <c r="I700" s="353"/>
      <c r="J700" s="353"/>
      <c r="K700" s="353"/>
      <c r="L700" s="353"/>
      <c r="M700" s="353"/>
      <c r="N700" s="353"/>
      <c r="O700" s="353"/>
      <c r="P700" s="353"/>
      <c r="Q700" s="353"/>
      <c r="R700" s="353"/>
      <c r="S700" s="353"/>
      <c r="T700" s="353"/>
      <c r="U700" s="353"/>
      <c r="V700" s="353"/>
      <c r="W700" s="353"/>
      <c r="X700" s="353"/>
      <c r="Y700" s="353"/>
      <c r="Z700" s="353"/>
      <c r="AA700" s="353"/>
    </row>
    <row r="701" spans="1:27" ht="10.5" customHeight="1" x14ac:dyDescent="0.2">
      <c r="A701" s="353"/>
      <c r="B701" s="353"/>
      <c r="C701" s="353"/>
      <c r="D701" s="353"/>
      <c r="E701" s="353"/>
      <c r="F701" s="353"/>
      <c r="G701" s="353"/>
      <c r="H701" s="353"/>
      <c r="I701" s="353"/>
      <c r="J701" s="353"/>
      <c r="K701" s="353"/>
      <c r="L701" s="353"/>
      <c r="M701" s="353"/>
      <c r="N701" s="353"/>
      <c r="O701" s="353"/>
      <c r="P701" s="353"/>
      <c r="Q701" s="353"/>
      <c r="R701" s="353"/>
      <c r="S701" s="353"/>
      <c r="T701" s="353"/>
      <c r="U701" s="353"/>
      <c r="V701" s="353"/>
      <c r="W701" s="353"/>
      <c r="X701" s="353"/>
      <c r="Y701" s="353"/>
      <c r="Z701" s="353"/>
      <c r="AA701" s="353"/>
    </row>
    <row r="702" spans="1:27" ht="10.5" customHeight="1" x14ac:dyDescent="0.2">
      <c r="A702" s="353"/>
      <c r="B702" s="353"/>
      <c r="C702" s="353"/>
      <c r="D702" s="353"/>
      <c r="E702" s="353"/>
      <c r="F702" s="353"/>
      <c r="G702" s="353"/>
      <c r="H702" s="353"/>
      <c r="I702" s="353"/>
      <c r="J702" s="353"/>
      <c r="K702" s="353"/>
      <c r="L702" s="353"/>
      <c r="M702" s="353"/>
      <c r="N702" s="353"/>
      <c r="O702" s="353"/>
      <c r="P702" s="353"/>
      <c r="Q702" s="353"/>
      <c r="R702" s="353"/>
      <c r="S702" s="353"/>
      <c r="T702" s="353"/>
      <c r="U702" s="353"/>
      <c r="V702" s="353"/>
      <c r="W702" s="353"/>
      <c r="X702" s="353"/>
      <c r="Y702" s="353"/>
      <c r="Z702" s="353"/>
      <c r="AA702" s="353"/>
    </row>
    <row r="703" spans="1:27" ht="10.5" customHeight="1" x14ac:dyDescent="0.2">
      <c r="A703" s="353"/>
      <c r="B703" s="353"/>
      <c r="C703" s="353"/>
      <c r="D703" s="353"/>
      <c r="E703" s="353"/>
      <c r="F703" s="353"/>
      <c r="G703" s="353"/>
      <c r="H703" s="353"/>
      <c r="I703" s="353"/>
      <c r="J703" s="353"/>
      <c r="K703" s="353"/>
      <c r="L703" s="353"/>
      <c r="M703" s="353"/>
      <c r="N703" s="353"/>
      <c r="O703" s="353"/>
      <c r="P703" s="353"/>
      <c r="Q703" s="353"/>
      <c r="R703" s="353"/>
      <c r="S703" s="353"/>
      <c r="T703" s="353"/>
      <c r="U703" s="353"/>
      <c r="V703" s="353"/>
      <c r="W703" s="353"/>
      <c r="X703" s="353"/>
      <c r="Y703" s="353"/>
      <c r="Z703" s="353"/>
      <c r="AA703" s="353"/>
    </row>
    <row r="704" spans="1:27" ht="10.5" customHeight="1" x14ac:dyDescent="0.2">
      <c r="A704" s="353"/>
      <c r="B704" s="353"/>
      <c r="C704" s="353"/>
      <c r="D704" s="353"/>
      <c r="E704" s="353"/>
      <c r="F704" s="353"/>
      <c r="G704" s="353"/>
      <c r="H704" s="353"/>
      <c r="I704" s="353"/>
      <c r="J704" s="353"/>
      <c r="K704" s="353"/>
      <c r="L704" s="353"/>
      <c r="M704" s="353"/>
      <c r="N704" s="353"/>
      <c r="O704" s="353"/>
      <c r="P704" s="353"/>
      <c r="Q704" s="353"/>
      <c r="R704" s="353"/>
      <c r="S704" s="353"/>
      <c r="T704" s="353"/>
      <c r="U704" s="353"/>
      <c r="V704" s="353"/>
      <c r="W704" s="353"/>
      <c r="X704" s="353"/>
      <c r="Y704" s="353"/>
      <c r="Z704" s="353"/>
      <c r="AA704" s="353"/>
    </row>
    <row r="705" spans="1:27" ht="10.5" customHeight="1" x14ac:dyDescent="0.2">
      <c r="A705" s="353"/>
      <c r="B705" s="353"/>
      <c r="C705" s="353"/>
      <c r="D705" s="353"/>
      <c r="E705" s="353"/>
      <c r="F705" s="353"/>
      <c r="G705" s="353"/>
      <c r="H705" s="353"/>
      <c r="I705" s="353"/>
      <c r="J705" s="353"/>
      <c r="K705" s="353"/>
      <c r="L705" s="353"/>
      <c r="M705" s="353"/>
      <c r="N705" s="353"/>
      <c r="O705" s="353"/>
      <c r="P705" s="353"/>
      <c r="Q705" s="353"/>
      <c r="R705" s="353"/>
      <c r="S705" s="353"/>
      <c r="T705" s="353"/>
      <c r="U705" s="353"/>
      <c r="V705" s="353"/>
      <c r="W705" s="353"/>
      <c r="X705" s="353"/>
      <c r="Y705" s="353"/>
      <c r="Z705" s="353"/>
      <c r="AA705" s="353"/>
    </row>
    <row r="706" spans="1:27" ht="10.5" customHeight="1" x14ac:dyDescent="0.2">
      <c r="A706" s="353"/>
      <c r="B706" s="353"/>
      <c r="C706" s="353"/>
      <c r="D706" s="353"/>
      <c r="E706" s="353"/>
      <c r="F706" s="353"/>
      <c r="G706" s="353"/>
      <c r="H706" s="353"/>
      <c r="I706" s="353"/>
      <c r="J706" s="353"/>
      <c r="K706" s="353"/>
      <c r="L706" s="353"/>
      <c r="M706" s="353"/>
      <c r="N706" s="353"/>
      <c r="O706" s="353"/>
      <c r="P706" s="353"/>
      <c r="Q706" s="353"/>
      <c r="R706" s="353"/>
      <c r="S706" s="353"/>
      <c r="T706" s="353"/>
      <c r="U706" s="353"/>
      <c r="V706" s="353"/>
      <c r="W706" s="353"/>
      <c r="X706" s="353"/>
      <c r="Y706" s="353"/>
      <c r="Z706" s="353"/>
      <c r="AA706" s="353"/>
    </row>
    <row r="707" spans="1:27" ht="10.5" customHeight="1" x14ac:dyDescent="0.2">
      <c r="A707" s="353"/>
      <c r="B707" s="353"/>
      <c r="C707" s="353"/>
      <c r="D707" s="353"/>
      <c r="E707" s="353"/>
      <c r="F707" s="353"/>
      <c r="G707" s="353"/>
      <c r="H707" s="353"/>
      <c r="I707" s="353"/>
      <c r="J707" s="353"/>
      <c r="K707" s="353"/>
      <c r="L707" s="353"/>
      <c r="M707" s="353"/>
      <c r="N707" s="353"/>
      <c r="O707" s="353"/>
      <c r="P707" s="353"/>
      <c r="Q707" s="353"/>
      <c r="R707" s="353"/>
      <c r="S707" s="353"/>
      <c r="T707" s="353"/>
      <c r="U707" s="353"/>
      <c r="V707" s="353"/>
      <c r="W707" s="353"/>
      <c r="X707" s="353"/>
      <c r="Y707" s="353"/>
      <c r="Z707" s="353"/>
      <c r="AA707" s="353"/>
    </row>
    <row r="708" spans="1:27" ht="10.5" customHeight="1" x14ac:dyDescent="0.2">
      <c r="A708" s="353"/>
      <c r="B708" s="353"/>
      <c r="C708" s="353"/>
      <c r="D708" s="353"/>
      <c r="E708" s="353"/>
      <c r="F708" s="353"/>
      <c r="G708" s="353"/>
      <c r="H708" s="353"/>
      <c r="I708" s="353"/>
      <c r="J708" s="353"/>
      <c r="K708" s="353"/>
      <c r="L708" s="353"/>
      <c r="M708" s="353"/>
      <c r="N708" s="353"/>
      <c r="O708" s="353"/>
      <c r="P708" s="353"/>
      <c r="Q708" s="353"/>
      <c r="R708" s="353"/>
      <c r="S708" s="353"/>
      <c r="T708" s="353"/>
      <c r="U708" s="353"/>
      <c r="V708" s="353"/>
      <c r="W708" s="353"/>
      <c r="X708" s="353"/>
      <c r="Y708" s="353"/>
      <c r="Z708" s="353"/>
      <c r="AA708" s="353"/>
    </row>
    <row r="709" spans="1:27" ht="10.5" customHeight="1" x14ac:dyDescent="0.2">
      <c r="A709" s="353"/>
      <c r="B709" s="353"/>
      <c r="C709" s="353"/>
      <c r="D709" s="353"/>
      <c r="E709" s="353"/>
      <c r="F709" s="353"/>
      <c r="G709" s="353"/>
      <c r="H709" s="353"/>
      <c r="I709" s="353"/>
      <c r="J709" s="353"/>
      <c r="K709" s="353"/>
      <c r="L709" s="353"/>
      <c r="M709" s="353"/>
      <c r="N709" s="353"/>
      <c r="O709" s="353"/>
      <c r="P709" s="353"/>
      <c r="Q709" s="353"/>
      <c r="R709" s="353"/>
      <c r="S709" s="353"/>
      <c r="T709" s="353"/>
      <c r="U709" s="353"/>
      <c r="V709" s="353"/>
      <c r="W709" s="353"/>
      <c r="X709" s="353"/>
      <c r="Y709" s="353"/>
      <c r="Z709" s="353"/>
      <c r="AA709" s="353"/>
    </row>
    <row r="710" spans="1:27" ht="10.5" customHeight="1" x14ac:dyDescent="0.2">
      <c r="A710" s="353"/>
      <c r="B710" s="353"/>
      <c r="C710" s="353"/>
      <c r="D710" s="353"/>
      <c r="E710" s="353"/>
      <c r="F710" s="353"/>
      <c r="G710" s="353"/>
      <c r="H710" s="353"/>
      <c r="I710" s="353"/>
      <c r="J710" s="353"/>
      <c r="K710" s="353"/>
      <c r="L710" s="353"/>
      <c r="M710" s="353"/>
      <c r="N710" s="353"/>
      <c r="O710" s="353"/>
      <c r="P710" s="353"/>
      <c r="Q710" s="353"/>
      <c r="R710" s="353"/>
      <c r="S710" s="353"/>
      <c r="T710" s="353"/>
      <c r="U710" s="353"/>
      <c r="V710" s="353"/>
      <c r="W710" s="353"/>
      <c r="X710" s="353"/>
      <c r="Y710" s="353"/>
      <c r="Z710" s="353"/>
      <c r="AA710" s="353"/>
    </row>
    <row r="711" spans="1:27" ht="10.5" customHeight="1" x14ac:dyDescent="0.2">
      <c r="A711" s="353"/>
      <c r="B711" s="353"/>
      <c r="C711" s="353"/>
      <c r="D711" s="353"/>
      <c r="E711" s="353"/>
      <c r="F711" s="353"/>
      <c r="G711" s="353"/>
      <c r="H711" s="353"/>
      <c r="I711" s="353"/>
      <c r="J711" s="353"/>
      <c r="K711" s="353"/>
      <c r="L711" s="353"/>
      <c r="M711" s="353"/>
      <c r="N711" s="353"/>
      <c r="O711" s="353"/>
      <c r="P711" s="353"/>
      <c r="Q711" s="353"/>
      <c r="R711" s="353"/>
      <c r="S711" s="353"/>
      <c r="T711" s="353"/>
      <c r="U711" s="353"/>
      <c r="V711" s="353"/>
      <c r="W711" s="353"/>
      <c r="X711" s="353"/>
      <c r="Y711" s="353"/>
      <c r="Z711" s="353"/>
      <c r="AA711" s="353"/>
    </row>
    <row r="712" spans="1:27" ht="10.5" customHeight="1" x14ac:dyDescent="0.2">
      <c r="A712" s="353"/>
      <c r="B712" s="353"/>
      <c r="C712" s="353"/>
      <c r="D712" s="353"/>
      <c r="E712" s="353"/>
      <c r="F712" s="353"/>
      <c r="G712" s="353"/>
      <c r="H712" s="353"/>
      <c r="I712" s="353"/>
      <c r="J712" s="353"/>
      <c r="K712" s="353"/>
      <c r="L712" s="353"/>
      <c r="M712" s="353"/>
      <c r="N712" s="353"/>
      <c r="O712" s="353"/>
      <c r="P712" s="353"/>
      <c r="Q712" s="353"/>
      <c r="R712" s="353"/>
      <c r="S712" s="353"/>
      <c r="T712" s="353"/>
      <c r="U712" s="353"/>
      <c r="V712" s="353"/>
      <c r="W712" s="353"/>
      <c r="X712" s="353"/>
      <c r="Y712" s="353"/>
      <c r="Z712" s="353"/>
      <c r="AA712" s="353"/>
    </row>
    <row r="713" spans="1:27" ht="10.5" customHeight="1" x14ac:dyDescent="0.2">
      <c r="A713" s="353"/>
      <c r="B713" s="353"/>
      <c r="C713" s="353"/>
      <c r="D713" s="353"/>
      <c r="E713" s="353"/>
      <c r="F713" s="353"/>
      <c r="G713" s="353"/>
      <c r="H713" s="353"/>
      <c r="I713" s="353"/>
      <c r="J713" s="353"/>
      <c r="K713" s="353"/>
      <c r="L713" s="353"/>
      <c r="M713" s="353"/>
      <c r="N713" s="353"/>
      <c r="O713" s="353"/>
      <c r="P713" s="353"/>
      <c r="Q713" s="353"/>
      <c r="R713" s="353"/>
      <c r="S713" s="353"/>
      <c r="T713" s="353"/>
      <c r="U713" s="353"/>
      <c r="V713" s="353"/>
      <c r="W713" s="353"/>
      <c r="X713" s="353"/>
      <c r="Y713" s="353"/>
      <c r="Z713" s="353"/>
      <c r="AA713" s="353"/>
    </row>
    <row r="714" spans="1:27" ht="10.5" customHeight="1" x14ac:dyDescent="0.2">
      <c r="A714" s="353"/>
      <c r="B714" s="353"/>
      <c r="C714" s="353"/>
      <c r="D714" s="353"/>
      <c r="E714" s="353"/>
      <c r="F714" s="353"/>
      <c r="G714" s="353"/>
      <c r="H714" s="353"/>
      <c r="I714" s="353"/>
      <c r="J714" s="353"/>
      <c r="K714" s="353"/>
      <c r="L714" s="353"/>
      <c r="M714" s="353"/>
      <c r="N714" s="353"/>
      <c r="O714" s="353"/>
      <c r="P714" s="353"/>
      <c r="Q714" s="353"/>
      <c r="R714" s="353"/>
      <c r="S714" s="353"/>
      <c r="T714" s="353"/>
      <c r="U714" s="353"/>
      <c r="V714" s="353"/>
      <c r="W714" s="353"/>
      <c r="X714" s="353"/>
      <c r="Y714" s="353"/>
      <c r="Z714" s="353"/>
      <c r="AA714" s="353"/>
    </row>
    <row r="715" spans="1:27" ht="10.5" customHeight="1" x14ac:dyDescent="0.2">
      <c r="A715" s="353"/>
      <c r="B715" s="353"/>
      <c r="C715" s="353"/>
      <c r="D715" s="353"/>
      <c r="E715" s="353"/>
      <c r="F715" s="353"/>
      <c r="G715" s="353"/>
      <c r="H715" s="353"/>
      <c r="I715" s="353"/>
      <c r="J715" s="353"/>
      <c r="K715" s="353"/>
      <c r="L715" s="353"/>
      <c r="M715" s="353"/>
      <c r="N715" s="353"/>
      <c r="O715" s="353"/>
      <c r="P715" s="353"/>
      <c r="Q715" s="353"/>
      <c r="R715" s="353"/>
      <c r="S715" s="353"/>
      <c r="T715" s="353"/>
      <c r="U715" s="353"/>
      <c r="V715" s="353"/>
      <c r="W715" s="353"/>
      <c r="X715" s="353"/>
      <c r="Y715" s="353"/>
      <c r="Z715" s="353"/>
      <c r="AA715" s="353"/>
    </row>
    <row r="716" spans="1:27" ht="10.5" customHeight="1" x14ac:dyDescent="0.2">
      <c r="A716" s="353"/>
      <c r="B716" s="353"/>
      <c r="C716" s="353"/>
      <c r="D716" s="353"/>
      <c r="E716" s="353"/>
      <c r="F716" s="353"/>
      <c r="G716" s="353"/>
      <c r="H716" s="353"/>
      <c r="I716" s="353"/>
      <c r="J716" s="353"/>
      <c r="K716" s="353"/>
      <c r="L716" s="353"/>
      <c r="M716" s="353"/>
      <c r="N716" s="353"/>
      <c r="O716" s="353"/>
      <c r="P716" s="353"/>
      <c r="Q716" s="353"/>
      <c r="R716" s="353"/>
      <c r="S716" s="353"/>
      <c r="T716" s="353"/>
      <c r="U716" s="353"/>
      <c r="V716" s="353"/>
      <c r="W716" s="353"/>
      <c r="X716" s="353"/>
      <c r="Y716" s="353"/>
      <c r="Z716" s="353"/>
      <c r="AA716" s="353"/>
    </row>
    <row r="717" spans="1:27" ht="10.5" customHeight="1" x14ac:dyDescent="0.2">
      <c r="A717" s="353"/>
      <c r="B717" s="353"/>
      <c r="C717" s="353"/>
      <c r="D717" s="353"/>
      <c r="E717" s="353"/>
      <c r="F717" s="353"/>
      <c r="G717" s="353"/>
      <c r="H717" s="353"/>
      <c r="I717" s="353"/>
      <c r="J717" s="353"/>
      <c r="K717" s="353"/>
      <c r="L717" s="353"/>
      <c r="M717" s="353"/>
      <c r="N717" s="353"/>
      <c r="O717" s="353"/>
      <c r="P717" s="353"/>
      <c r="Q717" s="353"/>
      <c r="R717" s="353"/>
      <c r="S717" s="353"/>
      <c r="T717" s="353"/>
      <c r="U717" s="353"/>
      <c r="V717" s="353"/>
      <c r="W717" s="353"/>
      <c r="X717" s="353"/>
      <c r="Y717" s="353"/>
      <c r="Z717" s="353"/>
      <c r="AA717" s="353"/>
    </row>
    <row r="718" spans="1:27" ht="10.5" customHeight="1" x14ac:dyDescent="0.2">
      <c r="A718" s="353"/>
      <c r="B718" s="353"/>
      <c r="C718" s="353"/>
      <c r="D718" s="353"/>
      <c r="E718" s="353"/>
      <c r="F718" s="353"/>
      <c r="G718" s="353"/>
      <c r="H718" s="353"/>
      <c r="I718" s="353"/>
      <c r="J718" s="353"/>
      <c r="K718" s="353"/>
      <c r="L718" s="353"/>
      <c r="M718" s="353"/>
      <c r="N718" s="353"/>
      <c r="O718" s="353"/>
      <c r="P718" s="353"/>
      <c r="Q718" s="353"/>
      <c r="R718" s="353"/>
      <c r="S718" s="353"/>
      <c r="T718" s="353"/>
      <c r="U718" s="353"/>
      <c r="V718" s="353"/>
      <c r="W718" s="353"/>
      <c r="X718" s="353"/>
      <c r="Y718" s="353"/>
      <c r="Z718" s="353"/>
      <c r="AA718" s="353"/>
    </row>
    <row r="719" spans="1:27" ht="10.5" customHeight="1" x14ac:dyDescent="0.2">
      <c r="A719" s="353"/>
      <c r="B719" s="353"/>
      <c r="C719" s="353"/>
      <c r="D719" s="353"/>
      <c r="E719" s="353"/>
      <c r="F719" s="353"/>
      <c r="G719" s="353"/>
      <c r="H719" s="353"/>
      <c r="I719" s="353"/>
      <c r="J719" s="353"/>
      <c r="K719" s="353"/>
      <c r="L719" s="353"/>
      <c r="M719" s="353"/>
      <c r="N719" s="353"/>
      <c r="O719" s="353"/>
      <c r="P719" s="353"/>
      <c r="Q719" s="353"/>
      <c r="R719" s="353"/>
      <c r="S719" s="353"/>
      <c r="T719" s="353"/>
      <c r="U719" s="353"/>
      <c r="V719" s="353"/>
      <c r="W719" s="353"/>
      <c r="X719" s="353"/>
      <c r="Y719" s="353"/>
      <c r="Z719" s="353"/>
      <c r="AA719" s="353"/>
    </row>
    <row r="720" spans="1:27" ht="10.5" customHeight="1" x14ac:dyDescent="0.2">
      <c r="A720" s="353"/>
      <c r="B720" s="353"/>
      <c r="C720" s="353"/>
      <c r="D720" s="353"/>
      <c r="E720" s="353"/>
      <c r="F720" s="353"/>
      <c r="G720" s="353"/>
      <c r="H720" s="353"/>
      <c r="I720" s="353"/>
      <c r="J720" s="353"/>
      <c r="K720" s="353"/>
      <c r="L720" s="353"/>
      <c r="M720" s="353"/>
      <c r="N720" s="353"/>
      <c r="O720" s="353"/>
      <c r="P720" s="353"/>
      <c r="Q720" s="353"/>
      <c r="R720" s="353"/>
      <c r="S720" s="353"/>
      <c r="T720" s="353"/>
      <c r="U720" s="353"/>
      <c r="V720" s="353"/>
      <c r="W720" s="353"/>
      <c r="X720" s="353"/>
      <c r="Y720" s="353"/>
      <c r="Z720" s="353"/>
      <c r="AA720" s="353"/>
    </row>
    <row r="721" spans="1:27" ht="10.5" customHeight="1" x14ac:dyDescent="0.2">
      <c r="A721" s="353"/>
      <c r="B721" s="353"/>
      <c r="C721" s="353"/>
      <c r="D721" s="353"/>
      <c r="E721" s="353"/>
      <c r="F721" s="353"/>
      <c r="G721" s="353"/>
      <c r="H721" s="353"/>
      <c r="I721" s="353"/>
      <c r="J721" s="353"/>
      <c r="K721" s="353"/>
      <c r="L721" s="353"/>
      <c r="M721" s="353"/>
      <c r="N721" s="353"/>
      <c r="O721" s="353"/>
      <c r="P721" s="353"/>
      <c r="Q721" s="353"/>
      <c r="R721" s="353"/>
      <c r="S721" s="353"/>
      <c r="T721" s="353"/>
      <c r="U721" s="353"/>
      <c r="V721" s="353"/>
      <c r="W721" s="353"/>
      <c r="X721" s="353"/>
      <c r="Y721" s="353"/>
      <c r="Z721" s="353"/>
      <c r="AA721" s="353"/>
    </row>
    <row r="722" spans="1:27" ht="10.5" customHeight="1" x14ac:dyDescent="0.2">
      <c r="A722" s="353"/>
      <c r="B722" s="353"/>
      <c r="C722" s="353"/>
      <c r="D722" s="353"/>
      <c r="E722" s="353"/>
      <c r="F722" s="353"/>
      <c r="G722" s="353"/>
      <c r="H722" s="353"/>
      <c r="I722" s="353"/>
      <c r="J722" s="353"/>
      <c r="K722" s="353"/>
      <c r="L722" s="353"/>
      <c r="M722" s="353"/>
      <c r="N722" s="353"/>
      <c r="O722" s="353"/>
      <c r="P722" s="353"/>
      <c r="Q722" s="353"/>
      <c r="R722" s="353"/>
      <c r="S722" s="353"/>
      <c r="T722" s="353"/>
      <c r="U722" s="353"/>
      <c r="V722" s="353"/>
      <c r="W722" s="353"/>
      <c r="X722" s="353"/>
      <c r="Y722" s="353"/>
      <c r="Z722" s="353"/>
      <c r="AA722" s="353"/>
    </row>
    <row r="723" spans="1:27" ht="10.5" customHeight="1" x14ac:dyDescent="0.2">
      <c r="A723" s="353"/>
      <c r="B723" s="353"/>
      <c r="C723" s="353"/>
      <c r="D723" s="353"/>
      <c r="E723" s="353"/>
      <c r="F723" s="353"/>
      <c r="G723" s="353"/>
      <c r="H723" s="353"/>
      <c r="I723" s="353"/>
      <c r="J723" s="353"/>
      <c r="K723" s="353"/>
      <c r="L723" s="353"/>
      <c r="M723" s="353"/>
      <c r="N723" s="353"/>
      <c r="O723" s="353"/>
      <c r="P723" s="353"/>
      <c r="Q723" s="353"/>
      <c r="R723" s="353"/>
      <c r="S723" s="353"/>
      <c r="T723" s="353"/>
      <c r="U723" s="353"/>
      <c r="V723" s="353"/>
      <c r="W723" s="353"/>
      <c r="X723" s="353"/>
      <c r="Y723" s="353"/>
      <c r="Z723" s="353"/>
      <c r="AA723" s="353"/>
    </row>
    <row r="724" spans="1:27" ht="10.5" customHeight="1" x14ac:dyDescent="0.2">
      <c r="A724" s="353"/>
      <c r="B724" s="353"/>
      <c r="C724" s="353"/>
      <c r="D724" s="353"/>
      <c r="E724" s="353"/>
      <c r="F724" s="353"/>
      <c r="G724" s="353"/>
      <c r="H724" s="353"/>
      <c r="I724" s="353"/>
      <c r="J724" s="353"/>
      <c r="K724" s="353"/>
      <c r="L724" s="353"/>
      <c r="M724" s="353"/>
      <c r="N724" s="353"/>
      <c r="O724" s="353"/>
      <c r="P724" s="353"/>
      <c r="Q724" s="353"/>
      <c r="R724" s="353"/>
      <c r="S724" s="353"/>
      <c r="T724" s="353"/>
      <c r="U724" s="353"/>
      <c r="V724" s="353"/>
      <c r="W724" s="353"/>
      <c r="X724" s="353"/>
      <c r="Y724" s="353"/>
      <c r="Z724" s="353"/>
      <c r="AA724" s="353"/>
    </row>
    <row r="725" spans="1:27" ht="10.5" customHeight="1" x14ac:dyDescent="0.2">
      <c r="A725" s="353"/>
      <c r="B725" s="353"/>
      <c r="C725" s="353"/>
      <c r="D725" s="353"/>
      <c r="E725" s="353"/>
      <c r="F725" s="353"/>
      <c r="G725" s="353"/>
      <c r="H725" s="353"/>
      <c r="I725" s="353"/>
      <c r="J725" s="353"/>
      <c r="K725" s="353"/>
      <c r="L725" s="353"/>
      <c r="M725" s="353"/>
      <c r="N725" s="353"/>
      <c r="O725" s="353"/>
      <c r="P725" s="353"/>
      <c r="Q725" s="353"/>
      <c r="R725" s="353"/>
      <c r="S725" s="353"/>
      <c r="T725" s="353"/>
      <c r="U725" s="353"/>
      <c r="V725" s="353"/>
      <c r="W725" s="353"/>
      <c r="X725" s="353"/>
      <c r="Y725" s="353"/>
      <c r="Z725" s="353"/>
      <c r="AA725" s="353"/>
    </row>
    <row r="726" spans="1:27" ht="10.5" customHeight="1" x14ac:dyDescent="0.2">
      <c r="A726" s="353"/>
      <c r="B726" s="353"/>
      <c r="C726" s="353"/>
      <c r="D726" s="353"/>
      <c r="E726" s="353"/>
      <c r="F726" s="353"/>
      <c r="G726" s="353"/>
      <c r="H726" s="353"/>
      <c r="I726" s="353"/>
      <c r="J726" s="353"/>
      <c r="K726" s="353"/>
      <c r="L726" s="353"/>
      <c r="M726" s="353"/>
      <c r="N726" s="353"/>
      <c r="O726" s="353"/>
      <c r="P726" s="353"/>
      <c r="Q726" s="353"/>
      <c r="R726" s="353"/>
      <c r="S726" s="353"/>
      <c r="T726" s="353"/>
      <c r="U726" s="353"/>
      <c r="V726" s="353"/>
      <c r="W726" s="353"/>
      <c r="X726" s="353"/>
      <c r="Y726" s="353"/>
      <c r="Z726" s="353"/>
      <c r="AA726" s="353"/>
    </row>
    <row r="727" spans="1:27" ht="10.5" customHeight="1" x14ac:dyDescent="0.2">
      <c r="A727" s="353"/>
      <c r="B727" s="353"/>
      <c r="C727" s="353"/>
      <c r="D727" s="353"/>
      <c r="E727" s="353"/>
      <c r="F727" s="353"/>
      <c r="G727" s="353"/>
      <c r="H727" s="353"/>
      <c r="I727" s="353"/>
      <c r="J727" s="353"/>
      <c r="K727" s="353"/>
      <c r="L727" s="353"/>
      <c r="M727" s="353"/>
      <c r="N727" s="353"/>
      <c r="O727" s="353"/>
      <c r="P727" s="353"/>
      <c r="Q727" s="353"/>
      <c r="R727" s="353"/>
      <c r="S727" s="353"/>
      <c r="T727" s="353"/>
      <c r="U727" s="353"/>
      <c r="V727" s="353"/>
      <c r="W727" s="353"/>
      <c r="X727" s="353"/>
      <c r="Y727" s="353"/>
      <c r="Z727" s="353"/>
      <c r="AA727" s="353"/>
    </row>
    <row r="728" spans="1:27" ht="10.5" customHeight="1" x14ac:dyDescent="0.2">
      <c r="A728" s="353"/>
      <c r="B728" s="353"/>
      <c r="C728" s="353"/>
      <c r="D728" s="353"/>
      <c r="E728" s="353"/>
      <c r="F728" s="353"/>
      <c r="G728" s="353"/>
      <c r="H728" s="353"/>
      <c r="I728" s="353"/>
      <c r="J728" s="353"/>
      <c r="K728" s="353"/>
      <c r="L728" s="353"/>
      <c r="M728" s="353"/>
      <c r="N728" s="353"/>
      <c r="O728" s="353"/>
      <c r="P728" s="353"/>
      <c r="Q728" s="353"/>
      <c r="R728" s="353"/>
      <c r="S728" s="353"/>
      <c r="T728" s="353"/>
      <c r="U728" s="353"/>
      <c r="V728" s="353"/>
      <c r="W728" s="353"/>
      <c r="X728" s="353"/>
      <c r="Y728" s="353"/>
      <c r="Z728" s="353"/>
      <c r="AA728" s="353"/>
    </row>
    <row r="729" spans="1:27" ht="10.5" customHeight="1" x14ac:dyDescent="0.2">
      <c r="A729" s="353"/>
      <c r="B729" s="353"/>
      <c r="C729" s="353"/>
      <c r="D729" s="353"/>
      <c r="E729" s="353"/>
      <c r="F729" s="353"/>
      <c r="G729" s="353"/>
      <c r="H729" s="353"/>
      <c r="I729" s="353"/>
      <c r="J729" s="353"/>
      <c r="K729" s="353"/>
      <c r="L729" s="353"/>
      <c r="M729" s="353"/>
      <c r="N729" s="353"/>
      <c r="O729" s="353"/>
      <c r="P729" s="353"/>
      <c r="Q729" s="353"/>
      <c r="R729" s="353"/>
      <c r="S729" s="353"/>
      <c r="T729" s="353"/>
      <c r="U729" s="353"/>
      <c r="V729" s="353"/>
      <c r="W729" s="353"/>
      <c r="X729" s="353"/>
      <c r="Y729" s="353"/>
      <c r="Z729" s="353"/>
      <c r="AA729" s="353"/>
    </row>
    <row r="730" spans="1:27" ht="10.5" customHeight="1" x14ac:dyDescent="0.2">
      <c r="A730" s="353"/>
      <c r="B730" s="353"/>
      <c r="C730" s="353"/>
      <c r="D730" s="353"/>
      <c r="E730" s="353"/>
      <c r="F730" s="353"/>
      <c r="G730" s="353"/>
      <c r="H730" s="353"/>
      <c r="I730" s="353"/>
      <c r="J730" s="353"/>
      <c r="K730" s="353"/>
      <c r="L730" s="353"/>
      <c r="M730" s="353"/>
      <c r="N730" s="353"/>
      <c r="O730" s="353"/>
      <c r="P730" s="353"/>
      <c r="Q730" s="353"/>
      <c r="R730" s="353"/>
      <c r="S730" s="353"/>
      <c r="T730" s="353"/>
      <c r="U730" s="353"/>
      <c r="V730" s="353"/>
      <c r="W730" s="353"/>
      <c r="X730" s="353"/>
      <c r="Y730" s="353"/>
      <c r="Z730" s="353"/>
      <c r="AA730" s="353"/>
    </row>
    <row r="731" spans="1:27" ht="10.5" customHeight="1" x14ac:dyDescent="0.2">
      <c r="A731" s="353"/>
      <c r="B731" s="353"/>
      <c r="C731" s="353"/>
      <c r="D731" s="353"/>
      <c r="E731" s="353"/>
      <c r="F731" s="353"/>
      <c r="G731" s="353"/>
      <c r="H731" s="353"/>
      <c r="I731" s="353"/>
      <c r="J731" s="353"/>
      <c r="K731" s="353"/>
      <c r="L731" s="353"/>
      <c r="M731" s="353"/>
      <c r="N731" s="353"/>
      <c r="O731" s="353"/>
      <c r="P731" s="353"/>
      <c r="Q731" s="353"/>
      <c r="R731" s="353"/>
      <c r="S731" s="353"/>
      <c r="T731" s="353"/>
      <c r="U731" s="353"/>
      <c r="V731" s="353"/>
      <c r="W731" s="353"/>
      <c r="X731" s="353"/>
      <c r="Y731" s="353"/>
      <c r="Z731" s="353"/>
      <c r="AA731" s="353"/>
    </row>
    <row r="732" spans="1:27" ht="10.5" customHeight="1" x14ac:dyDescent="0.2">
      <c r="A732" s="353"/>
      <c r="B732" s="353"/>
      <c r="C732" s="353"/>
      <c r="D732" s="353"/>
      <c r="E732" s="353"/>
      <c r="F732" s="353"/>
      <c r="G732" s="353"/>
      <c r="H732" s="353"/>
      <c r="I732" s="353"/>
      <c r="J732" s="353"/>
      <c r="K732" s="353"/>
      <c r="L732" s="353"/>
      <c r="M732" s="353"/>
      <c r="N732" s="353"/>
      <c r="O732" s="353"/>
      <c r="P732" s="353"/>
      <c r="Q732" s="353"/>
      <c r="R732" s="353"/>
      <c r="S732" s="353"/>
      <c r="T732" s="353"/>
      <c r="U732" s="353"/>
      <c r="V732" s="353"/>
      <c r="W732" s="353"/>
      <c r="X732" s="353"/>
      <c r="Y732" s="353"/>
      <c r="Z732" s="353"/>
      <c r="AA732" s="353"/>
    </row>
    <row r="733" spans="1:27" ht="10.5" customHeight="1" x14ac:dyDescent="0.2">
      <c r="A733" s="353"/>
      <c r="B733" s="353"/>
      <c r="C733" s="353"/>
      <c r="D733" s="353"/>
      <c r="E733" s="353"/>
      <c r="F733" s="353"/>
      <c r="G733" s="353"/>
      <c r="H733" s="353"/>
      <c r="I733" s="353"/>
      <c r="J733" s="353"/>
      <c r="K733" s="353"/>
      <c r="L733" s="353"/>
      <c r="M733" s="353"/>
      <c r="N733" s="353"/>
      <c r="O733" s="353"/>
      <c r="P733" s="353"/>
      <c r="Q733" s="353"/>
      <c r="R733" s="353"/>
      <c r="S733" s="353"/>
      <c r="T733" s="353"/>
      <c r="U733" s="353"/>
      <c r="V733" s="353"/>
      <c r="W733" s="353"/>
      <c r="X733" s="353"/>
      <c r="Y733" s="353"/>
      <c r="Z733" s="353"/>
      <c r="AA733" s="353"/>
    </row>
    <row r="734" spans="1:27" ht="10.5" customHeight="1" x14ac:dyDescent="0.2">
      <c r="A734" s="353"/>
      <c r="B734" s="353"/>
      <c r="C734" s="353"/>
      <c r="D734" s="353"/>
      <c r="E734" s="353"/>
      <c r="F734" s="353"/>
      <c r="G734" s="353"/>
      <c r="H734" s="353"/>
      <c r="I734" s="353"/>
      <c r="J734" s="353"/>
      <c r="K734" s="353"/>
      <c r="L734" s="353"/>
      <c r="M734" s="353"/>
      <c r="N734" s="353"/>
      <c r="O734" s="353"/>
      <c r="P734" s="353"/>
      <c r="Q734" s="353"/>
      <c r="R734" s="353"/>
      <c r="S734" s="353"/>
      <c r="T734" s="353"/>
      <c r="U734" s="353"/>
      <c r="V734" s="353"/>
      <c r="W734" s="353"/>
      <c r="X734" s="353"/>
      <c r="Y734" s="353"/>
      <c r="Z734" s="353"/>
      <c r="AA734" s="353"/>
    </row>
    <row r="735" spans="1:27" ht="10.5" customHeight="1" x14ac:dyDescent="0.2">
      <c r="A735" s="353"/>
      <c r="B735" s="353"/>
      <c r="C735" s="353"/>
      <c r="D735" s="353"/>
      <c r="E735" s="353"/>
      <c r="F735" s="353"/>
      <c r="G735" s="353"/>
      <c r="H735" s="353"/>
      <c r="I735" s="353"/>
      <c r="J735" s="353"/>
      <c r="K735" s="353"/>
      <c r="L735" s="353"/>
      <c r="M735" s="353"/>
      <c r="N735" s="353"/>
      <c r="O735" s="353"/>
      <c r="P735" s="353"/>
      <c r="Q735" s="353"/>
      <c r="R735" s="353"/>
      <c r="S735" s="353"/>
      <c r="T735" s="353"/>
      <c r="U735" s="353"/>
      <c r="V735" s="353"/>
      <c r="W735" s="353"/>
      <c r="X735" s="353"/>
      <c r="Y735" s="353"/>
      <c r="Z735" s="353"/>
      <c r="AA735" s="353"/>
    </row>
    <row r="736" spans="1:27" ht="10.5" customHeight="1" x14ac:dyDescent="0.2">
      <c r="A736" s="353"/>
      <c r="B736" s="353"/>
      <c r="C736" s="353"/>
      <c r="D736" s="353"/>
      <c r="E736" s="353"/>
      <c r="F736" s="353"/>
      <c r="G736" s="353"/>
      <c r="H736" s="353"/>
      <c r="I736" s="353"/>
      <c r="J736" s="353"/>
      <c r="K736" s="353"/>
      <c r="L736" s="353"/>
      <c r="M736" s="353"/>
      <c r="N736" s="353"/>
      <c r="O736" s="353"/>
      <c r="P736" s="353"/>
      <c r="Q736" s="353"/>
      <c r="R736" s="353"/>
      <c r="S736" s="353"/>
      <c r="T736" s="353"/>
      <c r="U736" s="353"/>
      <c r="V736" s="353"/>
      <c r="W736" s="353"/>
      <c r="X736" s="353"/>
      <c r="Y736" s="353"/>
      <c r="Z736" s="353"/>
      <c r="AA736" s="353"/>
    </row>
    <row r="737" spans="1:27" ht="10.5" customHeight="1" x14ac:dyDescent="0.2">
      <c r="A737" s="353"/>
      <c r="B737" s="353"/>
      <c r="C737" s="353"/>
      <c r="D737" s="353"/>
      <c r="E737" s="353"/>
      <c r="F737" s="353"/>
      <c r="G737" s="353"/>
      <c r="H737" s="353"/>
      <c r="I737" s="353"/>
      <c r="J737" s="353"/>
      <c r="K737" s="353"/>
      <c r="L737" s="353"/>
      <c r="M737" s="353"/>
      <c r="N737" s="353"/>
      <c r="O737" s="353"/>
      <c r="P737" s="353"/>
      <c r="Q737" s="353"/>
      <c r="R737" s="353"/>
      <c r="S737" s="353"/>
      <c r="T737" s="353"/>
      <c r="U737" s="353"/>
      <c r="V737" s="353"/>
      <c r="W737" s="353"/>
      <c r="X737" s="353"/>
      <c r="Y737" s="353"/>
      <c r="Z737" s="353"/>
      <c r="AA737" s="353"/>
    </row>
    <row r="738" spans="1:27" ht="10.5" customHeight="1" x14ac:dyDescent="0.2">
      <c r="A738" s="353"/>
      <c r="B738" s="353"/>
      <c r="C738" s="353"/>
      <c r="D738" s="353"/>
      <c r="E738" s="353"/>
      <c r="F738" s="353"/>
      <c r="G738" s="353"/>
      <c r="H738" s="353"/>
      <c r="I738" s="353"/>
      <c r="J738" s="353"/>
      <c r="K738" s="353"/>
      <c r="L738" s="353"/>
      <c r="M738" s="353"/>
      <c r="N738" s="353"/>
      <c r="O738" s="353"/>
      <c r="P738" s="353"/>
      <c r="Q738" s="353"/>
      <c r="R738" s="353"/>
      <c r="S738" s="353"/>
      <c r="T738" s="353"/>
      <c r="U738" s="353"/>
      <c r="V738" s="353"/>
      <c r="W738" s="353"/>
      <c r="X738" s="353"/>
      <c r="Y738" s="353"/>
      <c r="Z738" s="353"/>
      <c r="AA738" s="353"/>
    </row>
    <row r="739" spans="1:27" ht="10.5" customHeight="1" x14ac:dyDescent="0.2">
      <c r="A739" s="353"/>
      <c r="B739" s="353"/>
      <c r="C739" s="353"/>
      <c r="D739" s="353"/>
      <c r="E739" s="353"/>
      <c r="F739" s="353"/>
      <c r="G739" s="353"/>
      <c r="H739" s="353"/>
      <c r="I739" s="353"/>
      <c r="J739" s="353"/>
      <c r="K739" s="353"/>
      <c r="L739" s="353"/>
      <c r="M739" s="353"/>
      <c r="N739" s="353"/>
      <c r="O739" s="353"/>
      <c r="P739" s="353"/>
      <c r="Q739" s="353"/>
      <c r="R739" s="353"/>
      <c r="S739" s="353"/>
      <c r="T739" s="353"/>
      <c r="U739" s="353"/>
      <c r="V739" s="353"/>
      <c r="W739" s="353"/>
      <c r="X739" s="353"/>
      <c r="Y739" s="353"/>
      <c r="Z739" s="353"/>
      <c r="AA739" s="353"/>
    </row>
    <row r="740" spans="1:27" ht="10.5" customHeight="1" x14ac:dyDescent="0.2">
      <c r="A740" s="353"/>
      <c r="B740" s="353"/>
      <c r="C740" s="353"/>
      <c r="D740" s="353"/>
      <c r="E740" s="353"/>
      <c r="F740" s="353"/>
      <c r="G740" s="353"/>
      <c r="H740" s="353"/>
      <c r="I740" s="353"/>
      <c r="J740" s="353"/>
      <c r="K740" s="353"/>
      <c r="L740" s="353"/>
      <c r="M740" s="353"/>
      <c r="N740" s="353"/>
      <c r="O740" s="353"/>
      <c r="P740" s="353"/>
      <c r="Q740" s="353"/>
      <c r="R740" s="353"/>
      <c r="S740" s="353"/>
      <c r="T740" s="353"/>
      <c r="U740" s="353"/>
      <c r="V740" s="353"/>
      <c r="W740" s="353"/>
      <c r="X740" s="353"/>
      <c r="Y740" s="353"/>
      <c r="Z740" s="353"/>
      <c r="AA740" s="353"/>
    </row>
    <row r="741" spans="1:27" ht="10.5" customHeight="1" x14ac:dyDescent="0.2">
      <c r="A741" s="353"/>
      <c r="B741" s="353"/>
      <c r="C741" s="353"/>
      <c r="D741" s="353"/>
      <c r="E741" s="353"/>
      <c r="F741" s="353"/>
      <c r="G741" s="353"/>
      <c r="H741" s="353"/>
      <c r="I741" s="353"/>
      <c r="J741" s="353"/>
      <c r="K741" s="353"/>
      <c r="L741" s="353"/>
      <c r="M741" s="353"/>
      <c r="N741" s="353"/>
      <c r="O741" s="353"/>
      <c r="P741" s="353"/>
      <c r="Q741" s="353"/>
      <c r="R741" s="353"/>
      <c r="S741" s="353"/>
      <c r="T741" s="353"/>
      <c r="U741" s="353"/>
      <c r="V741" s="353"/>
      <c r="W741" s="353"/>
      <c r="X741" s="353"/>
      <c r="Y741" s="353"/>
      <c r="Z741" s="353"/>
      <c r="AA741" s="353"/>
    </row>
    <row r="742" spans="1:27" ht="10.5" customHeight="1" x14ac:dyDescent="0.2">
      <c r="A742" s="353"/>
      <c r="B742" s="353"/>
      <c r="C742" s="353"/>
      <c r="D742" s="353"/>
      <c r="E742" s="353"/>
      <c r="F742" s="353"/>
      <c r="G742" s="353"/>
      <c r="H742" s="353"/>
      <c r="I742" s="353"/>
      <c r="J742" s="353"/>
      <c r="K742" s="353"/>
      <c r="L742" s="353"/>
      <c r="M742" s="353"/>
      <c r="N742" s="353"/>
      <c r="O742" s="353"/>
      <c r="P742" s="353"/>
      <c r="Q742" s="353"/>
      <c r="R742" s="353"/>
      <c r="S742" s="353"/>
      <c r="T742" s="353"/>
      <c r="U742" s="353"/>
      <c r="V742" s="353"/>
      <c r="W742" s="353"/>
      <c r="X742" s="353"/>
      <c r="Y742" s="353"/>
      <c r="Z742" s="353"/>
      <c r="AA742" s="353"/>
    </row>
    <row r="743" spans="1:27" ht="10.5" customHeight="1" x14ac:dyDescent="0.2">
      <c r="A743" s="353"/>
      <c r="B743" s="353"/>
      <c r="C743" s="353"/>
      <c r="D743" s="353"/>
      <c r="E743" s="353"/>
      <c r="F743" s="353"/>
      <c r="G743" s="353"/>
      <c r="H743" s="353"/>
      <c r="I743" s="353"/>
      <c r="J743" s="353"/>
      <c r="K743" s="353"/>
      <c r="L743" s="353"/>
      <c r="M743" s="353"/>
      <c r="N743" s="353"/>
      <c r="O743" s="353"/>
      <c r="P743" s="353"/>
      <c r="Q743" s="353"/>
      <c r="R743" s="353"/>
      <c r="S743" s="353"/>
      <c r="T743" s="353"/>
      <c r="U743" s="353"/>
      <c r="V743" s="353"/>
      <c r="W743" s="353"/>
      <c r="X743" s="353"/>
      <c r="Y743" s="353"/>
      <c r="Z743" s="353"/>
      <c r="AA743" s="353"/>
    </row>
    <row r="744" spans="1:27" ht="10.5" customHeight="1" x14ac:dyDescent="0.2">
      <c r="A744" s="353"/>
      <c r="B744" s="353"/>
      <c r="C744" s="353"/>
      <c r="D744" s="353"/>
      <c r="E744" s="353"/>
      <c r="F744" s="353"/>
      <c r="G744" s="353"/>
      <c r="H744" s="353"/>
      <c r="I744" s="353"/>
      <c r="J744" s="353"/>
      <c r="K744" s="353"/>
      <c r="L744" s="353"/>
      <c r="M744" s="353"/>
      <c r="N744" s="353"/>
      <c r="O744" s="353"/>
      <c r="P744" s="353"/>
      <c r="Q744" s="353"/>
      <c r="R744" s="353"/>
      <c r="S744" s="353"/>
      <c r="T744" s="353"/>
      <c r="U744" s="353"/>
      <c r="V744" s="353"/>
      <c r="W744" s="353"/>
      <c r="X744" s="353"/>
      <c r="Y744" s="353"/>
      <c r="Z744" s="353"/>
      <c r="AA744" s="353"/>
    </row>
    <row r="745" spans="1:27" ht="10.5" customHeight="1" x14ac:dyDescent="0.2">
      <c r="A745" s="353"/>
      <c r="B745" s="353"/>
      <c r="C745" s="353"/>
      <c r="D745" s="353"/>
      <c r="E745" s="353"/>
      <c r="F745" s="353"/>
      <c r="G745" s="353"/>
      <c r="H745" s="353"/>
      <c r="I745" s="353"/>
      <c r="J745" s="353"/>
      <c r="K745" s="353"/>
      <c r="L745" s="353"/>
      <c r="M745" s="353"/>
      <c r="N745" s="353"/>
      <c r="O745" s="353"/>
      <c r="P745" s="353"/>
      <c r="Q745" s="353"/>
      <c r="R745" s="353"/>
      <c r="S745" s="353"/>
      <c r="T745" s="353"/>
      <c r="U745" s="353"/>
      <c r="V745" s="353"/>
      <c r="W745" s="353"/>
      <c r="X745" s="353"/>
      <c r="Y745" s="353"/>
      <c r="Z745" s="353"/>
      <c r="AA745" s="353"/>
    </row>
    <row r="746" spans="1:27" ht="10.5" customHeight="1" x14ac:dyDescent="0.2">
      <c r="A746" s="353"/>
      <c r="B746" s="353"/>
      <c r="C746" s="353"/>
      <c r="D746" s="353"/>
      <c r="E746" s="353"/>
      <c r="F746" s="353"/>
      <c r="G746" s="353"/>
      <c r="H746" s="353"/>
      <c r="I746" s="353"/>
      <c r="J746" s="353"/>
      <c r="K746" s="353"/>
      <c r="L746" s="353"/>
      <c r="M746" s="353"/>
      <c r="N746" s="353"/>
      <c r="O746" s="353"/>
      <c r="P746" s="353"/>
      <c r="Q746" s="353"/>
      <c r="R746" s="353"/>
      <c r="S746" s="353"/>
      <c r="T746" s="353"/>
      <c r="U746" s="353"/>
      <c r="V746" s="353"/>
      <c r="W746" s="353"/>
      <c r="X746" s="353"/>
      <c r="Y746" s="353"/>
      <c r="Z746" s="353"/>
      <c r="AA746" s="353"/>
    </row>
    <row r="747" spans="1:27" ht="10.5" customHeight="1" x14ac:dyDescent="0.2">
      <c r="A747" s="353"/>
      <c r="B747" s="353"/>
      <c r="C747" s="353"/>
      <c r="D747" s="353"/>
      <c r="E747" s="353"/>
      <c r="F747" s="353"/>
      <c r="G747" s="353"/>
      <c r="H747" s="353"/>
      <c r="I747" s="353"/>
      <c r="J747" s="353"/>
      <c r="K747" s="353"/>
      <c r="L747" s="353"/>
      <c r="M747" s="353"/>
      <c r="N747" s="353"/>
      <c r="O747" s="353"/>
      <c r="P747" s="353"/>
      <c r="Q747" s="353"/>
      <c r="R747" s="353"/>
      <c r="S747" s="353"/>
      <c r="T747" s="353"/>
      <c r="U747" s="353"/>
      <c r="V747" s="353"/>
      <c r="W747" s="353"/>
      <c r="X747" s="353"/>
      <c r="Y747" s="353"/>
      <c r="Z747" s="353"/>
      <c r="AA747" s="353"/>
    </row>
    <row r="748" spans="1:27" ht="10.5" customHeight="1" x14ac:dyDescent="0.2">
      <c r="A748" s="353"/>
      <c r="B748" s="353"/>
      <c r="C748" s="353"/>
      <c r="D748" s="353"/>
      <c r="E748" s="353"/>
      <c r="F748" s="353"/>
      <c r="G748" s="353"/>
      <c r="H748" s="353"/>
      <c r="I748" s="353"/>
      <c r="J748" s="353"/>
      <c r="K748" s="353"/>
      <c r="L748" s="353"/>
      <c r="M748" s="353"/>
      <c r="N748" s="353"/>
      <c r="O748" s="353"/>
      <c r="P748" s="353"/>
      <c r="Q748" s="353"/>
      <c r="R748" s="353"/>
      <c r="S748" s="353"/>
      <c r="T748" s="353"/>
      <c r="U748" s="353"/>
      <c r="V748" s="353"/>
      <c r="W748" s="353"/>
      <c r="X748" s="353"/>
      <c r="Y748" s="353"/>
      <c r="Z748" s="353"/>
      <c r="AA748" s="353"/>
    </row>
    <row r="749" spans="1:27" ht="10.5" customHeight="1" x14ac:dyDescent="0.2">
      <c r="A749" s="353"/>
      <c r="B749" s="353"/>
      <c r="C749" s="353"/>
      <c r="D749" s="353"/>
      <c r="E749" s="353"/>
      <c r="F749" s="353"/>
      <c r="G749" s="353"/>
      <c r="H749" s="353"/>
      <c r="I749" s="353"/>
      <c r="J749" s="353"/>
      <c r="K749" s="353"/>
      <c r="L749" s="353"/>
      <c r="M749" s="353"/>
      <c r="N749" s="353"/>
      <c r="O749" s="353"/>
      <c r="P749" s="353"/>
      <c r="Q749" s="353"/>
      <c r="R749" s="353"/>
      <c r="S749" s="353"/>
      <c r="T749" s="353"/>
      <c r="U749" s="353"/>
      <c r="V749" s="353"/>
      <c r="W749" s="353"/>
      <c r="X749" s="353"/>
      <c r="Y749" s="353"/>
      <c r="Z749" s="353"/>
      <c r="AA749" s="353"/>
    </row>
    <row r="750" spans="1:27" ht="10.5" customHeight="1" x14ac:dyDescent="0.2">
      <c r="A750" s="353"/>
      <c r="B750" s="353"/>
      <c r="C750" s="353"/>
      <c r="D750" s="353"/>
      <c r="E750" s="353"/>
      <c r="F750" s="353"/>
      <c r="G750" s="353"/>
      <c r="H750" s="353"/>
      <c r="I750" s="353"/>
      <c r="J750" s="353"/>
      <c r="K750" s="353"/>
      <c r="L750" s="353"/>
      <c r="M750" s="353"/>
      <c r="N750" s="353"/>
      <c r="O750" s="353"/>
      <c r="P750" s="353"/>
      <c r="Q750" s="353"/>
      <c r="R750" s="353"/>
      <c r="S750" s="353"/>
      <c r="T750" s="353"/>
      <c r="U750" s="353"/>
      <c r="V750" s="353"/>
      <c r="W750" s="353"/>
      <c r="X750" s="353"/>
      <c r="Y750" s="353"/>
      <c r="Z750" s="353"/>
      <c r="AA750" s="353"/>
    </row>
    <row r="751" spans="1:27" ht="10.5" customHeight="1" x14ac:dyDescent="0.2">
      <c r="A751" s="353"/>
      <c r="B751" s="353"/>
      <c r="C751" s="353"/>
      <c r="D751" s="353"/>
      <c r="E751" s="353"/>
      <c r="F751" s="353"/>
      <c r="G751" s="353"/>
      <c r="H751" s="353"/>
      <c r="I751" s="353"/>
      <c r="J751" s="353"/>
      <c r="K751" s="353"/>
      <c r="L751" s="353"/>
      <c r="M751" s="353"/>
      <c r="N751" s="353"/>
      <c r="O751" s="353"/>
      <c r="P751" s="353"/>
      <c r="Q751" s="353"/>
      <c r="R751" s="353"/>
      <c r="S751" s="353"/>
      <c r="T751" s="353"/>
      <c r="U751" s="353"/>
      <c r="V751" s="353"/>
      <c r="W751" s="353"/>
      <c r="X751" s="353"/>
      <c r="Y751" s="353"/>
      <c r="Z751" s="353"/>
      <c r="AA751" s="353"/>
    </row>
    <row r="752" spans="1:27" ht="10.5" customHeight="1" x14ac:dyDescent="0.2">
      <c r="A752" s="353"/>
      <c r="B752" s="353"/>
      <c r="C752" s="353"/>
      <c r="D752" s="353"/>
      <c r="E752" s="353"/>
      <c r="F752" s="353"/>
      <c r="G752" s="353"/>
      <c r="H752" s="353"/>
      <c r="I752" s="353"/>
      <c r="J752" s="353"/>
      <c r="K752" s="353"/>
      <c r="L752" s="353"/>
      <c r="M752" s="353"/>
      <c r="N752" s="353"/>
      <c r="O752" s="353"/>
      <c r="P752" s="353"/>
      <c r="Q752" s="353"/>
      <c r="R752" s="353"/>
      <c r="S752" s="353"/>
      <c r="T752" s="353"/>
      <c r="U752" s="353"/>
      <c r="V752" s="353"/>
      <c r="W752" s="353"/>
      <c r="X752" s="353"/>
      <c r="Y752" s="353"/>
      <c r="Z752" s="353"/>
      <c r="AA752" s="353"/>
    </row>
    <row r="753" spans="1:27" ht="10.5" customHeight="1" x14ac:dyDescent="0.2">
      <c r="A753" s="353"/>
      <c r="B753" s="353"/>
      <c r="C753" s="353"/>
      <c r="D753" s="353"/>
      <c r="E753" s="353"/>
      <c r="F753" s="353"/>
      <c r="G753" s="353"/>
      <c r="H753" s="353"/>
      <c r="I753" s="353"/>
      <c r="J753" s="353"/>
      <c r="K753" s="353"/>
      <c r="L753" s="353"/>
      <c r="M753" s="353"/>
      <c r="N753" s="353"/>
      <c r="O753" s="353"/>
      <c r="P753" s="353"/>
      <c r="Q753" s="353"/>
      <c r="R753" s="353"/>
      <c r="S753" s="353"/>
      <c r="T753" s="353"/>
      <c r="U753" s="353"/>
      <c r="V753" s="353"/>
      <c r="W753" s="353"/>
      <c r="X753" s="353"/>
      <c r="Y753" s="353"/>
      <c r="Z753" s="353"/>
      <c r="AA753" s="353"/>
    </row>
    <row r="754" spans="1:27" ht="10.5" customHeight="1" x14ac:dyDescent="0.2">
      <c r="A754" s="353"/>
      <c r="B754" s="353"/>
      <c r="C754" s="353"/>
      <c r="D754" s="353"/>
      <c r="E754" s="353"/>
      <c r="F754" s="353"/>
      <c r="G754" s="353"/>
      <c r="H754" s="353"/>
      <c r="I754" s="353"/>
      <c r="J754" s="353"/>
      <c r="K754" s="353"/>
      <c r="L754" s="353"/>
      <c r="M754" s="353"/>
      <c r="N754" s="353"/>
      <c r="O754" s="353"/>
      <c r="P754" s="353"/>
      <c r="Q754" s="353"/>
      <c r="R754" s="353"/>
      <c r="S754" s="353"/>
      <c r="T754" s="353"/>
      <c r="U754" s="353"/>
      <c r="V754" s="353"/>
      <c r="W754" s="353"/>
      <c r="X754" s="353"/>
      <c r="Y754" s="353"/>
      <c r="Z754" s="353"/>
      <c r="AA754" s="353"/>
    </row>
    <row r="755" spans="1:27" ht="10.5" customHeight="1" x14ac:dyDescent="0.2">
      <c r="A755" s="353"/>
      <c r="B755" s="353"/>
      <c r="C755" s="353"/>
      <c r="D755" s="353"/>
      <c r="E755" s="353"/>
      <c r="F755" s="353"/>
      <c r="G755" s="353"/>
      <c r="H755" s="353"/>
      <c r="I755" s="353"/>
      <c r="J755" s="353"/>
      <c r="K755" s="353"/>
      <c r="L755" s="353"/>
      <c r="M755" s="353"/>
      <c r="N755" s="353"/>
      <c r="O755" s="353"/>
      <c r="P755" s="353"/>
      <c r="Q755" s="353"/>
      <c r="R755" s="353"/>
      <c r="S755" s="353"/>
      <c r="T755" s="353"/>
      <c r="U755" s="353"/>
      <c r="V755" s="353"/>
      <c r="W755" s="353"/>
      <c r="X755" s="353"/>
      <c r="Y755" s="353"/>
      <c r="Z755" s="353"/>
      <c r="AA755" s="353"/>
    </row>
    <row r="756" spans="1:27" ht="10.5" customHeight="1" x14ac:dyDescent="0.2">
      <c r="A756" s="353"/>
      <c r="B756" s="353"/>
      <c r="C756" s="353"/>
      <c r="D756" s="353"/>
      <c r="E756" s="353"/>
      <c r="F756" s="353"/>
      <c r="G756" s="353"/>
      <c r="H756" s="353"/>
      <c r="I756" s="353"/>
      <c r="J756" s="353"/>
      <c r="K756" s="353"/>
      <c r="L756" s="353"/>
      <c r="M756" s="353"/>
      <c r="N756" s="353"/>
      <c r="O756" s="353"/>
      <c r="P756" s="353"/>
      <c r="Q756" s="353"/>
      <c r="R756" s="353"/>
      <c r="S756" s="353"/>
      <c r="T756" s="353"/>
      <c r="U756" s="353"/>
      <c r="V756" s="353"/>
      <c r="W756" s="353"/>
      <c r="X756" s="353"/>
      <c r="Y756" s="353"/>
      <c r="Z756" s="353"/>
      <c r="AA756" s="353"/>
    </row>
    <row r="757" spans="1:27" ht="10.5" customHeight="1" x14ac:dyDescent="0.2">
      <c r="A757" s="353"/>
      <c r="B757" s="353"/>
      <c r="C757" s="353"/>
      <c r="D757" s="353"/>
      <c r="E757" s="353"/>
      <c r="F757" s="353"/>
      <c r="G757" s="353"/>
      <c r="H757" s="353"/>
      <c r="I757" s="353"/>
      <c r="J757" s="353"/>
      <c r="K757" s="353"/>
      <c r="L757" s="353"/>
      <c r="M757" s="353"/>
      <c r="N757" s="353"/>
      <c r="O757" s="353"/>
      <c r="P757" s="353"/>
      <c r="Q757" s="353"/>
      <c r="R757" s="353"/>
      <c r="S757" s="353"/>
      <c r="T757" s="353"/>
      <c r="U757" s="353"/>
      <c r="V757" s="353"/>
      <c r="W757" s="353"/>
      <c r="X757" s="353"/>
      <c r="Y757" s="353"/>
      <c r="Z757" s="353"/>
      <c r="AA757" s="353"/>
    </row>
    <row r="758" spans="1:27" ht="10.5" customHeight="1" x14ac:dyDescent="0.2">
      <c r="A758" s="353"/>
      <c r="B758" s="353"/>
      <c r="C758" s="353"/>
      <c r="D758" s="353"/>
      <c r="E758" s="353"/>
      <c r="F758" s="353"/>
      <c r="G758" s="353"/>
      <c r="H758" s="353"/>
      <c r="I758" s="353"/>
      <c r="J758" s="353"/>
      <c r="K758" s="353"/>
      <c r="L758" s="353"/>
      <c r="M758" s="353"/>
      <c r="N758" s="353"/>
      <c r="O758" s="353"/>
      <c r="P758" s="353"/>
      <c r="Q758" s="353"/>
      <c r="R758" s="353"/>
      <c r="S758" s="353"/>
      <c r="T758" s="353"/>
      <c r="U758" s="353"/>
      <c r="V758" s="353"/>
      <c r="W758" s="353"/>
      <c r="X758" s="353"/>
      <c r="Y758" s="353"/>
      <c r="Z758" s="353"/>
      <c r="AA758" s="353"/>
    </row>
    <row r="759" spans="1:27" ht="10.5" customHeight="1" x14ac:dyDescent="0.2">
      <c r="A759" s="353"/>
      <c r="B759" s="353"/>
      <c r="C759" s="353"/>
      <c r="D759" s="353"/>
      <c r="E759" s="353"/>
      <c r="F759" s="353"/>
      <c r="G759" s="353"/>
      <c r="H759" s="353"/>
      <c r="I759" s="353"/>
      <c r="J759" s="353"/>
      <c r="K759" s="353"/>
      <c r="L759" s="353"/>
      <c r="M759" s="353"/>
      <c r="N759" s="353"/>
      <c r="O759" s="353"/>
      <c r="P759" s="353"/>
      <c r="Q759" s="353"/>
      <c r="R759" s="353"/>
      <c r="S759" s="353"/>
      <c r="T759" s="353"/>
      <c r="U759" s="353"/>
      <c r="V759" s="353"/>
      <c r="W759" s="353"/>
      <c r="X759" s="353"/>
      <c r="Y759" s="353"/>
      <c r="Z759" s="353"/>
      <c r="AA759" s="353"/>
    </row>
    <row r="760" spans="1:27" ht="10.5" customHeight="1" x14ac:dyDescent="0.2">
      <c r="A760" s="353"/>
      <c r="B760" s="353"/>
      <c r="C760" s="353"/>
      <c r="D760" s="353"/>
      <c r="E760" s="353"/>
      <c r="F760" s="353"/>
      <c r="G760" s="353"/>
      <c r="H760" s="353"/>
      <c r="I760" s="353"/>
      <c r="J760" s="353"/>
      <c r="K760" s="353"/>
      <c r="L760" s="353"/>
      <c r="M760" s="353"/>
      <c r="N760" s="353"/>
      <c r="O760" s="353"/>
      <c r="P760" s="353"/>
      <c r="Q760" s="353"/>
      <c r="R760" s="353"/>
      <c r="S760" s="353"/>
      <c r="T760" s="353"/>
      <c r="U760" s="353"/>
      <c r="V760" s="353"/>
      <c r="W760" s="353"/>
      <c r="X760" s="353"/>
      <c r="Y760" s="353"/>
      <c r="Z760" s="353"/>
      <c r="AA760" s="353"/>
    </row>
    <row r="761" spans="1:27" ht="10.5" customHeight="1" x14ac:dyDescent="0.2">
      <c r="A761" s="353"/>
      <c r="B761" s="353"/>
      <c r="C761" s="353"/>
      <c r="D761" s="353"/>
      <c r="E761" s="353"/>
      <c r="F761" s="353"/>
      <c r="G761" s="353"/>
      <c r="H761" s="353"/>
      <c r="I761" s="353"/>
      <c r="J761" s="353"/>
      <c r="K761" s="353"/>
      <c r="L761" s="353"/>
      <c r="M761" s="353"/>
      <c r="N761" s="353"/>
      <c r="O761" s="353"/>
      <c r="P761" s="353"/>
      <c r="Q761" s="353"/>
      <c r="R761" s="353"/>
      <c r="S761" s="353"/>
      <c r="T761" s="353"/>
      <c r="U761" s="353"/>
      <c r="V761" s="353"/>
      <c r="W761" s="353"/>
      <c r="X761" s="353"/>
      <c r="Y761" s="353"/>
      <c r="Z761" s="353"/>
      <c r="AA761" s="353"/>
    </row>
    <row r="762" spans="1:27" ht="10.5" customHeight="1" x14ac:dyDescent="0.2">
      <c r="A762" s="353"/>
      <c r="B762" s="353"/>
      <c r="C762" s="353"/>
      <c r="D762" s="353"/>
      <c r="E762" s="353"/>
      <c r="F762" s="353"/>
      <c r="G762" s="353"/>
      <c r="H762" s="353"/>
      <c r="I762" s="353"/>
      <c r="J762" s="353"/>
      <c r="K762" s="353"/>
      <c r="L762" s="353"/>
      <c r="M762" s="353"/>
      <c r="N762" s="353"/>
      <c r="O762" s="353"/>
      <c r="P762" s="353"/>
      <c r="Q762" s="353"/>
      <c r="R762" s="353"/>
      <c r="S762" s="353"/>
      <c r="T762" s="353"/>
      <c r="U762" s="353"/>
      <c r="V762" s="353"/>
      <c r="W762" s="353"/>
      <c r="X762" s="353"/>
      <c r="Y762" s="353"/>
      <c r="Z762" s="353"/>
      <c r="AA762" s="353"/>
    </row>
    <row r="763" spans="1:27" ht="10.5" customHeight="1" x14ac:dyDescent="0.2">
      <c r="A763" s="353"/>
      <c r="B763" s="353"/>
      <c r="C763" s="353"/>
      <c r="D763" s="353"/>
      <c r="E763" s="353"/>
      <c r="F763" s="353"/>
      <c r="G763" s="353"/>
      <c r="H763" s="353"/>
      <c r="I763" s="353"/>
      <c r="J763" s="353"/>
      <c r="K763" s="353"/>
      <c r="L763" s="353"/>
      <c r="M763" s="353"/>
      <c r="N763" s="353"/>
      <c r="O763" s="353"/>
      <c r="P763" s="353"/>
      <c r="Q763" s="353"/>
      <c r="R763" s="353"/>
      <c r="S763" s="353"/>
      <c r="T763" s="353"/>
      <c r="U763" s="353"/>
      <c r="V763" s="353"/>
      <c r="W763" s="353"/>
      <c r="X763" s="353"/>
      <c r="Y763" s="353"/>
      <c r="Z763" s="353"/>
      <c r="AA763" s="353"/>
    </row>
    <row r="764" spans="1:27" ht="10.5" customHeight="1" x14ac:dyDescent="0.2">
      <c r="A764" s="353"/>
      <c r="B764" s="353"/>
      <c r="C764" s="353"/>
      <c r="D764" s="353"/>
      <c r="E764" s="353"/>
      <c r="F764" s="353"/>
      <c r="G764" s="353"/>
      <c r="H764" s="353"/>
      <c r="I764" s="353"/>
      <c r="J764" s="353"/>
      <c r="K764" s="353"/>
      <c r="L764" s="353"/>
      <c r="M764" s="353"/>
      <c r="N764" s="353"/>
      <c r="O764" s="353"/>
      <c r="P764" s="353"/>
      <c r="Q764" s="353"/>
      <c r="R764" s="353"/>
      <c r="S764" s="353"/>
      <c r="T764" s="353"/>
      <c r="U764" s="353"/>
      <c r="V764" s="353"/>
      <c r="W764" s="353"/>
      <c r="X764" s="353"/>
      <c r="Y764" s="353"/>
      <c r="Z764" s="353"/>
      <c r="AA764" s="353"/>
    </row>
    <row r="765" spans="1:27" ht="10.5" customHeight="1" x14ac:dyDescent="0.2">
      <c r="A765" s="353"/>
      <c r="B765" s="353"/>
      <c r="C765" s="353"/>
      <c r="D765" s="353"/>
      <c r="E765" s="353"/>
      <c r="F765" s="353"/>
      <c r="G765" s="353"/>
      <c r="H765" s="353"/>
      <c r="I765" s="353"/>
      <c r="J765" s="353"/>
      <c r="K765" s="353"/>
      <c r="L765" s="353"/>
      <c r="M765" s="353"/>
      <c r="N765" s="353"/>
      <c r="O765" s="353"/>
      <c r="P765" s="353"/>
      <c r="Q765" s="353"/>
      <c r="R765" s="353"/>
      <c r="S765" s="353"/>
      <c r="T765" s="353"/>
      <c r="U765" s="353"/>
      <c r="V765" s="353"/>
      <c r="W765" s="353"/>
      <c r="X765" s="353"/>
      <c r="Y765" s="353"/>
      <c r="Z765" s="353"/>
      <c r="AA765" s="353"/>
    </row>
    <row r="766" spans="1:27" ht="10.5" customHeight="1" x14ac:dyDescent="0.2">
      <c r="A766" s="353"/>
      <c r="B766" s="353"/>
      <c r="C766" s="353"/>
      <c r="D766" s="353"/>
      <c r="E766" s="353"/>
      <c r="F766" s="353"/>
      <c r="G766" s="353"/>
      <c r="H766" s="353"/>
      <c r="I766" s="353"/>
      <c r="J766" s="353"/>
      <c r="K766" s="353"/>
      <c r="L766" s="353"/>
      <c r="M766" s="353"/>
      <c r="N766" s="353"/>
      <c r="O766" s="353"/>
      <c r="P766" s="353"/>
      <c r="Q766" s="353"/>
      <c r="R766" s="353"/>
      <c r="S766" s="353"/>
      <c r="T766" s="353"/>
      <c r="U766" s="353"/>
      <c r="V766" s="353"/>
      <c r="W766" s="353"/>
      <c r="X766" s="353"/>
      <c r="Y766" s="353"/>
      <c r="Z766" s="353"/>
      <c r="AA766" s="353"/>
    </row>
    <row r="767" spans="1:27" ht="10.5" customHeight="1" x14ac:dyDescent="0.2">
      <c r="A767" s="353"/>
      <c r="B767" s="353"/>
      <c r="C767" s="353"/>
      <c r="D767" s="353"/>
      <c r="E767" s="353"/>
      <c r="F767" s="353"/>
      <c r="G767" s="353"/>
      <c r="H767" s="353"/>
      <c r="I767" s="353"/>
      <c r="J767" s="353"/>
      <c r="K767" s="353"/>
      <c r="L767" s="353"/>
      <c r="M767" s="353"/>
      <c r="N767" s="353"/>
      <c r="O767" s="353"/>
      <c r="P767" s="353"/>
      <c r="Q767" s="353"/>
      <c r="R767" s="353"/>
      <c r="S767" s="353"/>
      <c r="T767" s="353"/>
      <c r="U767" s="353"/>
      <c r="V767" s="353"/>
      <c r="W767" s="353"/>
      <c r="X767" s="353"/>
      <c r="Y767" s="353"/>
      <c r="Z767" s="353"/>
      <c r="AA767" s="353"/>
    </row>
    <row r="768" spans="1:27" ht="10.5" customHeight="1" x14ac:dyDescent="0.2">
      <c r="A768" s="353"/>
      <c r="B768" s="353"/>
      <c r="C768" s="353"/>
      <c r="D768" s="353"/>
      <c r="E768" s="353"/>
      <c r="F768" s="353"/>
      <c r="G768" s="353"/>
      <c r="H768" s="353"/>
      <c r="I768" s="353"/>
      <c r="J768" s="353"/>
      <c r="K768" s="353"/>
      <c r="L768" s="353"/>
      <c r="M768" s="353"/>
      <c r="N768" s="353"/>
      <c r="O768" s="353"/>
      <c r="P768" s="353"/>
      <c r="Q768" s="353"/>
      <c r="R768" s="353"/>
      <c r="S768" s="353"/>
      <c r="T768" s="353"/>
      <c r="U768" s="353"/>
      <c r="V768" s="353"/>
      <c r="W768" s="353"/>
      <c r="X768" s="353"/>
      <c r="Y768" s="353"/>
      <c r="Z768" s="353"/>
      <c r="AA768" s="353"/>
    </row>
    <row r="769" spans="1:27" ht="10.5" customHeight="1" x14ac:dyDescent="0.2">
      <c r="A769" s="353"/>
      <c r="B769" s="353"/>
      <c r="C769" s="353"/>
      <c r="D769" s="353"/>
      <c r="E769" s="353"/>
      <c r="F769" s="353"/>
      <c r="G769" s="353"/>
      <c r="H769" s="353"/>
      <c r="I769" s="353"/>
      <c r="J769" s="353"/>
      <c r="K769" s="353"/>
      <c r="L769" s="353"/>
      <c r="M769" s="353"/>
      <c r="N769" s="353"/>
      <c r="O769" s="353"/>
      <c r="P769" s="353"/>
      <c r="Q769" s="353"/>
      <c r="R769" s="353"/>
      <c r="S769" s="353"/>
      <c r="T769" s="353"/>
      <c r="U769" s="353"/>
      <c r="V769" s="353"/>
      <c r="W769" s="353"/>
      <c r="X769" s="353"/>
      <c r="Y769" s="353"/>
      <c r="Z769" s="353"/>
      <c r="AA769" s="353"/>
    </row>
    <row r="770" spans="1:27" ht="10.5" customHeight="1" x14ac:dyDescent="0.2">
      <c r="A770" s="353"/>
      <c r="B770" s="353"/>
      <c r="C770" s="353"/>
      <c r="D770" s="353"/>
      <c r="E770" s="353"/>
      <c r="F770" s="353"/>
      <c r="G770" s="353"/>
      <c r="H770" s="353"/>
      <c r="I770" s="353"/>
      <c r="J770" s="353"/>
      <c r="K770" s="353"/>
      <c r="L770" s="353"/>
      <c r="M770" s="353"/>
      <c r="N770" s="353"/>
      <c r="O770" s="353"/>
      <c r="P770" s="353"/>
      <c r="Q770" s="353"/>
      <c r="R770" s="353"/>
      <c r="S770" s="353"/>
      <c r="T770" s="353"/>
      <c r="U770" s="353"/>
      <c r="V770" s="353"/>
      <c r="W770" s="353"/>
      <c r="X770" s="353"/>
      <c r="Y770" s="353"/>
      <c r="Z770" s="353"/>
      <c r="AA770" s="353"/>
    </row>
    <row r="771" spans="1:27" ht="10.5" customHeight="1" x14ac:dyDescent="0.2">
      <c r="A771" s="353"/>
      <c r="B771" s="353"/>
      <c r="C771" s="353"/>
      <c r="D771" s="353"/>
      <c r="E771" s="353"/>
      <c r="F771" s="353"/>
      <c r="G771" s="353"/>
      <c r="H771" s="353"/>
      <c r="I771" s="353"/>
      <c r="J771" s="353"/>
      <c r="K771" s="353"/>
      <c r="L771" s="353"/>
      <c r="M771" s="353"/>
      <c r="N771" s="353"/>
      <c r="O771" s="353"/>
      <c r="P771" s="353"/>
      <c r="Q771" s="353"/>
      <c r="R771" s="353"/>
      <c r="S771" s="353"/>
      <c r="T771" s="353"/>
      <c r="U771" s="353"/>
      <c r="V771" s="353"/>
      <c r="W771" s="353"/>
      <c r="X771" s="353"/>
      <c r="Y771" s="353"/>
      <c r="Z771" s="353"/>
      <c r="AA771" s="353"/>
    </row>
    <row r="772" spans="1:27" ht="10.5" customHeight="1" x14ac:dyDescent="0.2">
      <c r="A772" s="353"/>
      <c r="B772" s="353"/>
      <c r="C772" s="353"/>
      <c r="D772" s="353"/>
      <c r="E772" s="353"/>
      <c r="F772" s="353"/>
      <c r="G772" s="353"/>
      <c r="H772" s="353"/>
      <c r="I772" s="353"/>
      <c r="J772" s="353"/>
      <c r="K772" s="353"/>
      <c r="L772" s="353"/>
      <c r="M772" s="353"/>
      <c r="N772" s="353"/>
      <c r="O772" s="353"/>
      <c r="P772" s="353"/>
      <c r="Q772" s="353"/>
      <c r="R772" s="353"/>
      <c r="S772" s="353"/>
      <c r="T772" s="353"/>
      <c r="U772" s="353"/>
      <c r="V772" s="353"/>
      <c r="W772" s="353"/>
      <c r="X772" s="353"/>
      <c r="Y772" s="353"/>
      <c r="Z772" s="353"/>
      <c r="AA772" s="353"/>
    </row>
    <row r="773" spans="1:27" ht="10.5" customHeight="1" x14ac:dyDescent="0.2">
      <c r="A773" s="353"/>
      <c r="B773" s="353"/>
      <c r="C773" s="353"/>
      <c r="D773" s="353"/>
      <c r="E773" s="353"/>
      <c r="F773" s="353"/>
      <c r="G773" s="353"/>
      <c r="H773" s="353"/>
      <c r="I773" s="353"/>
      <c r="J773" s="353"/>
      <c r="K773" s="353"/>
      <c r="L773" s="353"/>
      <c r="M773" s="353"/>
      <c r="N773" s="353"/>
      <c r="O773" s="353"/>
      <c r="P773" s="353"/>
      <c r="Q773" s="353"/>
      <c r="R773" s="353"/>
      <c r="S773" s="353"/>
      <c r="T773" s="353"/>
      <c r="U773" s="353"/>
      <c r="V773" s="353"/>
      <c r="W773" s="353"/>
      <c r="X773" s="353"/>
      <c r="Y773" s="353"/>
      <c r="Z773" s="353"/>
      <c r="AA773" s="353"/>
    </row>
    <row r="774" spans="1:27" ht="10.5" customHeight="1" x14ac:dyDescent="0.2">
      <c r="A774" s="353"/>
      <c r="B774" s="353"/>
      <c r="C774" s="353"/>
      <c r="D774" s="353"/>
      <c r="E774" s="353"/>
      <c r="F774" s="353"/>
      <c r="G774" s="353"/>
      <c r="H774" s="353"/>
      <c r="I774" s="353"/>
      <c r="J774" s="353"/>
      <c r="K774" s="353"/>
      <c r="L774" s="353"/>
      <c r="M774" s="353"/>
      <c r="N774" s="353"/>
      <c r="O774" s="353"/>
      <c r="P774" s="353"/>
      <c r="Q774" s="353"/>
      <c r="R774" s="353"/>
      <c r="S774" s="353"/>
      <c r="T774" s="353"/>
      <c r="U774" s="353"/>
      <c r="V774" s="353"/>
      <c r="W774" s="353"/>
      <c r="X774" s="353"/>
      <c r="Y774" s="353"/>
      <c r="Z774" s="353"/>
      <c r="AA774" s="353"/>
    </row>
    <row r="775" spans="1:27" ht="10.5" customHeight="1" x14ac:dyDescent="0.2">
      <c r="A775" s="353"/>
      <c r="B775" s="353"/>
      <c r="C775" s="353"/>
      <c r="D775" s="353"/>
      <c r="E775" s="353"/>
      <c r="F775" s="353"/>
      <c r="G775" s="353"/>
      <c r="H775" s="353"/>
      <c r="I775" s="353"/>
      <c r="J775" s="353"/>
      <c r="K775" s="353"/>
      <c r="L775" s="353"/>
      <c r="M775" s="353"/>
      <c r="N775" s="353"/>
      <c r="O775" s="353"/>
      <c r="P775" s="353"/>
      <c r="Q775" s="353"/>
      <c r="R775" s="353"/>
      <c r="S775" s="353"/>
      <c r="T775" s="353"/>
      <c r="U775" s="353"/>
      <c r="V775" s="353"/>
      <c r="W775" s="353"/>
      <c r="X775" s="353"/>
      <c r="Y775" s="353"/>
      <c r="Z775" s="353"/>
      <c r="AA775" s="353"/>
    </row>
    <row r="776" spans="1:27" ht="10.5" customHeight="1" x14ac:dyDescent="0.2">
      <c r="A776" s="353"/>
      <c r="B776" s="353"/>
      <c r="C776" s="353"/>
      <c r="D776" s="353"/>
      <c r="E776" s="353"/>
      <c r="F776" s="353"/>
      <c r="G776" s="353"/>
      <c r="H776" s="353"/>
      <c r="I776" s="353"/>
      <c r="J776" s="353"/>
      <c r="K776" s="353"/>
      <c r="L776" s="353"/>
      <c r="M776" s="353"/>
      <c r="N776" s="353"/>
      <c r="O776" s="353"/>
      <c r="P776" s="353"/>
      <c r="Q776" s="353"/>
      <c r="R776" s="353"/>
      <c r="S776" s="353"/>
      <c r="T776" s="353"/>
      <c r="U776" s="353"/>
      <c r="V776" s="353"/>
      <c r="W776" s="353"/>
      <c r="X776" s="353"/>
      <c r="Y776" s="353"/>
      <c r="Z776" s="353"/>
      <c r="AA776" s="353"/>
    </row>
    <row r="777" spans="1:27" ht="10.5" customHeight="1" x14ac:dyDescent="0.2">
      <c r="A777" s="353"/>
      <c r="B777" s="353"/>
      <c r="C777" s="353"/>
      <c r="D777" s="353"/>
      <c r="E777" s="353"/>
      <c r="F777" s="353"/>
      <c r="G777" s="353"/>
      <c r="H777" s="353"/>
      <c r="I777" s="353"/>
      <c r="J777" s="353"/>
      <c r="K777" s="353"/>
      <c r="L777" s="353"/>
      <c r="M777" s="353"/>
      <c r="N777" s="353"/>
      <c r="O777" s="353"/>
      <c r="P777" s="353"/>
      <c r="Q777" s="353"/>
      <c r="R777" s="353"/>
      <c r="S777" s="353"/>
      <c r="T777" s="353"/>
      <c r="U777" s="353"/>
      <c r="V777" s="353"/>
      <c r="W777" s="353"/>
      <c r="X777" s="353"/>
      <c r="Y777" s="353"/>
      <c r="Z777" s="353"/>
      <c r="AA777" s="353"/>
    </row>
    <row r="778" spans="1:27" ht="10.5" customHeight="1" x14ac:dyDescent="0.2">
      <c r="A778" s="353"/>
      <c r="B778" s="353"/>
      <c r="C778" s="353"/>
      <c r="D778" s="353"/>
      <c r="E778" s="353"/>
      <c r="F778" s="353"/>
      <c r="G778" s="353"/>
      <c r="H778" s="353"/>
      <c r="I778" s="353"/>
      <c r="J778" s="353"/>
      <c r="K778" s="353"/>
      <c r="L778" s="353"/>
      <c r="M778" s="353"/>
      <c r="N778" s="353"/>
      <c r="O778" s="353"/>
      <c r="P778" s="353"/>
      <c r="Q778" s="353"/>
      <c r="R778" s="353"/>
      <c r="S778" s="353"/>
      <c r="T778" s="353"/>
      <c r="U778" s="353"/>
      <c r="V778" s="353"/>
      <c r="W778" s="353"/>
      <c r="X778" s="353"/>
      <c r="Y778" s="353"/>
      <c r="Z778" s="353"/>
      <c r="AA778" s="353"/>
    </row>
    <row r="779" spans="1:27" ht="10.5" customHeight="1" x14ac:dyDescent="0.2">
      <c r="A779" s="353"/>
      <c r="B779" s="353"/>
      <c r="C779" s="353"/>
      <c r="D779" s="353"/>
      <c r="E779" s="353"/>
      <c r="F779" s="353"/>
      <c r="G779" s="353"/>
      <c r="H779" s="353"/>
      <c r="I779" s="353"/>
      <c r="J779" s="353"/>
      <c r="K779" s="353"/>
      <c r="L779" s="353"/>
      <c r="M779" s="353"/>
      <c r="N779" s="353"/>
      <c r="O779" s="353"/>
      <c r="P779" s="353"/>
      <c r="Q779" s="353"/>
      <c r="R779" s="353"/>
      <c r="S779" s="353"/>
      <c r="T779" s="353"/>
      <c r="U779" s="353"/>
      <c r="V779" s="353"/>
      <c r="W779" s="353"/>
      <c r="X779" s="353"/>
      <c r="Y779" s="353"/>
      <c r="Z779" s="353"/>
      <c r="AA779" s="353"/>
    </row>
    <row r="780" spans="1:27" ht="10.5" customHeight="1" x14ac:dyDescent="0.2">
      <c r="A780" s="353"/>
      <c r="B780" s="353"/>
      <c r="C780" s="353"/>
      <c r="D780" s="353"/>
      <c r="E780" s="353"/>
      <c r="F780" s="353"/>
      <c r="G780" s="353"/>
      <c r="H780" s="353"/>
      <c r="I780" s="353"/>
      <c r="J780" s="353"/>
      <c r="K780" s="353"/>
      <c r="L780" s="353"/>
      <c r="M780" s="353"/>
      <c r="N780" s="353"/>
      <c r="O780" s="353"/>
      <c r="P780" s="353"/>
      <c r="Q780" s="353"/>
      <c r="R780" s="353"/>
      <c r="S780" s="353"/>
      <c r="T780" s="353"/>
      <c r="U780" s="353"/>
      <c r="V780" s="353"/>
      <c r="W780" s="353"/>
      <c r="X780" s="353"/>
      <c r="Y780" s="353"/>
      <c r="Z780" s="353"/>
      <c r="AA780" s="353"/>
    </row>
    <row r="781" spans="1:27" ht="10.5" customHeight="1" x14ac:dyDescent="0.2">
      <c r="A781" s="353"/>
      <c r="B781" s="353"/>
      <c r="C781" s="353"/>
      <c r="D781" s="353"/>
      <c r="E781" s="353"/>
      <c r="F781" s="353"/>
      <c r="G781" s="353"/>
      <c r="H781" s="353"/>
      <c r="I781" s="353"/>
      <c r="J781" s="353"/>
      <c r="K781" s="353"/>
      <c r="L781" s="353"/>
      <c r="M781" s="353"/>
      <c r="N781" s="353"/>
      <c r="O781" s="353"/>
      <c r="P781" s="353"/>
      <c r="Q781" s="353"/>
      <c r="R781" s="353"/>
      <c r="S781" s="353"/>
      <c r="T781" s="353"/>
      <c r="U781" s="353"/>
      <c r="V781" s="353"/>
      <c r="W781" s="353"/>
      <c r="X781" s="353"/>
      <c r="Y781" s="353"/>
      <c r="Z781" s="353"/>
      <c r="AA781" s="353"/>
    </row>
    <row r="782" spans="1:27" ht="10.5" customHeight="1" x14ac:dyDescent="0.2">
      <c r="A782" s="353"/>
      <c r="B782" s="353"/>
      <c r="C782" s="353"/>
      <c r="D782" s="353"/>
      <c r="E782" s="353"/>
      <c r="F782" s="353"/>
      <c r="G782" s="353"/>
      <c r="H782" s="353"/>
      <c r="I782" s="353"/>
      <c r="J782" s="353"/>
      <c r="K782" s="353"/>
      <c r="L782" s="353"/>
      <c r="M782" s="353"/>
      <c r="N782" s="353"/>
      <c r="O782" s="353"/>
      <c r="P782" s="353"/>
      <c r="Q782" s="353"/>
      <c r="R782" s="353"/>
      <c r="S782" s="353"/>
      <c r="T782" s="353"/>
      <c r="U782" s="353"/>
      <c r="V782" s="353"/>
      <c r="W782" s="353"/>
      <c r="X782" s="353"/>
      <c r="Y782" s="353"/>
      <c r="Z782" s="353"/>
      <c r="AA782" s="353"/>
    </row>
    <row r="783" spans="1:27" ht="10.5" customHeight="1" x14ac:dyDescent="0.2">
      <c r="A783" s="353"/>
      <c r="B783" s="353"/>
      <c r="C783" s="353"/>
      <c r="D783" s="353"/>
      <c r="E783" s="353"/>
      <c r="F783" s="353"/>
      <c r="G783" s="353"/>
      <c r="H783" s="353"/>
      <c r="I783" s="353"/>
      <c r="J783" s="353"/>
      <c r="K783" s="353"/>
      <c r="L783" s="353"/>
      <c r="M783" s="353"/>
      <c r="N783" s="353"/>
      <c r="O783" s="353"/>
      <c r="P783" s="353"/>
      <c r="Q783" s="353"/>
      <c r="R783" s="353"/>
      <c r="S783" s="353"/>
      <c r="T783" s="353"/>
      <c r="U783" s="353"/>
      <c r="V783" s="353"/>
      <c r="W783" s="353"/>
      <c r="X783" s="353"/>
      <c r="Y783" s="353"/>
      <c r="Z783" s="353"/>
      <c r="AA783" s="353"/>
    </row>
    <row r="784" spans="1:27" ht="10.5" customHeight="1" x14ac:dyDescent="0.2">
      <c r="A784" s="353"/>
      <c r="B784" s="353"/>
      <c r="C784" s="353"/>
      <c r="D784" s="353"/>
      <c r="E784" s="353"/>
      <c r="F784" s="353"/>
      <c r="G784" s="353"/>
      <c r="H784" s="353"/>
      <c r="I784" s="353"/>
      <c r="J784" s="353"/>
      <c r="K784" s="353"/>
      <c r="L784" s="353"/>
      <c r="M784" s="353"/>
      <c r="N784" s="353"/>
      <c r="O784" s="353"/>
      <c r="P784" s="353"/>
      <c r="Q784" s="353"/>
      <c r="R784" s="353"/>
      <c r="S784" s="353"/>
      <c r="T784" s="353"/>
      <c r="U784" s="353"/>
      <c r="V784" s="353"/>
      <c r="W784" s="353"/>
      <c r="X784" s="353"/>
      <c r="Y784" s="353"/>
      <c r="Z784" s="353"/>
      <c r="AA784" s="353"/>
    </row>
    <row r="785" spans="1:27" ht="10.5" customHeight="1" x14ac:dyDescent="0.2">
      <c r="A785" s="353"/>
      <c r="B785" s="353"/>
      <c r="C785" s="353"/>
      <c r="D785" s="353"/>
      <c r="E785" s="353"/>
      <c r="F785" s="353"/>
      <c r="G785" s="353"/>
      <c r="H785" s="353"/>
      <c r="I785" s="353"/>
      <c r="J785" s="353"/>
      <c r="K785" s="353"/>
      <c r="L785" s="353"/>
      <c r="M785" s="353"/>
      <c r="N785" s="353"/>
      <c r="O785" s="353"/>
      <c r="P785" s="353"/>
      <c r="Q785" s="353"/>
      <c r="R785" s="353"/>
      <c r="S785" s="353"/>
      <c r="T785" s="353"/>
      <c r="U785" s="353"/>
      <c r="V785" s="353"/>
      <c r="W785" s="353"/>
      <c r="X785" s="353"/>
      <c r="Y785" s="353"/>
      <c r="Z785" s="353"/>
      <c r="AA785" s="353"/>
    </row>
    <row r="786" spans="1:27" ht="10.5" customHeight="1" x14ac:dyDescent="0.2">
      <c r="A786" s="353"/>
      <c r="B786" s="353"/>
      <c r="C786" s="353"/>
      <c r="D786" s="353"/>
      <c r="E786" s="353"/>
      <c r="F786" s="353"/>
      <c r="G786" s="353"/>
      <c r="H786" s="353"/>
      <c r="I786" s="353"/>
      <c r="J786" s="353"/>
      <c r="K786" s="353"/>
      <c r="L786" s="353"/>
      <c r="M786" s="353"/>
      <c r="N786" s="353"/>
      <c r="O786" s="353"/>
      <c r="P786" s="353"/>
      <c r="Q786" s="353"/>
      <c r="R786" s="353"/>
      <c r="S786" s="353"/>
      <c r="T786" s="353"/>
      <c r="U786" s="353"/>
      <c r="V786" s="353"/>
      <c r="W786" s="353"/>
      <c r="X786" s="353"/>
      <c r="Y786" s="353"/>
      <c r="Z786" s="353"/>
      <c r="AA786" s="353"/>
    </row>
    <row r="787" spans="1:27" ht="10.5" customHeight="1" x14ac:dyDescent="0.2">
      <c r="A787" s="353"/>
      <c r="B787" s="353"/>
      <c r="C787" s="353"/>
      <c r="D787" s="353"/>
      <c r="E787" s="353"/>
      <c r="F787" s="353"/>
      <c r="G787" s="353"/>
      <c r="H787" s="353"/>
      <c r="I787" s="353"/>
      <c r="J787" s="353"/>
      <c r="K787" s="353"/>
      <c r="L787" s="353"/>
      <c r="M787" s="353"/>
      <c r="N787" s="353"/>
      <c r="O787" s="353"/>
      <c r="P787" s="353"/>
      <c r="Q787" s="353"/>
      <c r="R787" s="353"/>
      <c r="S787" s="353"/>
      <c r="T787" s="353"/>
      <c r="U787" s="353"/>
      <c r="V787" s="353"/>
      <c r="W787" s="353"/>
      <c r="X787" s="353"/>
      <c r="Y787" s="353"/>
      <c r="Z787" s="353"/>
      <c r="AA787" s="353"/>
    </row>
    <row r="788" spans="1:27" ht="10.5" customHeight="1" x14ac:dyDescent="0.2">
      <c r="A788" s="353"/>
      <c r="B788" s="353"/>
      <c r="C788" s="353"/>
      <c r="D788" s="353"/>
      <c r="E788" s="353"/>
      <c r="F788" s="353"/>
      <c r="G788" s="353"/>
      <c r="H788" s="353"/>
      <c r="I788" s="353"/>
      <c r="J788" s="353"/>
      <c r="K788" s="353"/>
      <c r="L788" s="353"/>
      <c r="M788" s="353"/>
      <c r="N788" s="353"/>
      <c r="O788" s="353"/>
      <c r="P788" s="353"/>
      <c r="Q788" s="353"/>
      <c r="R788" s="353"/>
      <c r="S788" s="353"/>
      <c r="T788" s="353"/>
      <c r="U788" s="353"/>
      <c r="V788" s="353"/>
      <c r="W788" s="353"/>
      <c r="X788" s="353"/>
      <c r="Y788" s="353"/>
      <c r="Z788" s="353"/>
      <c r="AA788" s="353"/>
    </row>
    <row r="789" spans="1:27" ht="10.5" customHeight="1" x14ac:dyDescent="0.2">
      <c r="A789" s="353"/>
      <c r="B789" s="353"/>
      <c r="C789" s="353"/>
      <c r="D789" s="353"/>
      <c r="E789" s="353"/>
      <c r="F789" s="353"/>
      <c r="G789" s="353"/>
      <c r="H789" s="353"/>
      <c r="I789" s="353"/>
      <c r="J789" s="353"/>
      <c r="K789" s="353"/>
      <c r="L789" s="353"/>
      <c r="M789" s="353"/>
      <c r="N789" s="353"/>
      <c r="O789" s="353"/>
      <c r="P789" s="353"/>
      <c r="Q789" s="353"/>
      <c r="R789" s="353"/>
      <c r="S789" s="353"/>
      <c r="T789" s="353"/>
      <c r="U789" s="353"/>
      <c r="V789" s="353"/>
      <c r="W789" s="353"/>
      <c r="X789" s="353"/>
      <c r="Y789" s="353"/>
      <c r="Z789" s="353"/>
      <c r="AA789" s="353"/>
    </row>
    <row r="790" spans="1:27" ht="10.5" customHeight="1" x14ac:dyDescent="0.2">
      <c r="A790" s="353"/>
      <c r="B790" s="353"/>
      <c r="C790" s="353"/>
      <c r="D790" s="353"/>
      <c r="E790" s="353"/>
      <c r="F790" s="353"/>
      <c r="G790" s="353"/>
      <c r="H790" s="353"/>
      <c r="I790" s="353"/>
      <c r="J790" s="353"/>
      <c r="K790" s="353"/>
      <c r="L790" s="353"/>
      <c r="M790" s="353"/>
      <c r="N790" s="353"/>
      <c r="O790" s="353"/>
      <c r="P790" s="353"/>
      <c r="Q790" s="353"/>
      <c r="R790" s="353"/>
      <c r="S790" s="353"/>
      <c r="T790" s="353"/>
      <c r="U790" s="353"/>
      <c r="V790" s="353"/>
      <c r="W790" s="353"/>
      <c r="X790" s="353"/>
      <c r="Y790" s="353"/>
      <c r="Z790" s="353"/>
      <c r="AA790" s="353"/>
    </row>
    <row r="791" spans="1:27" ht="10.5" customHeight="1" x14ac:dyDescent="0.2">
      <c r="A791" s="353"/>
      <c r="B791" s="353"/>
      <c r="C791" s="353"/>
      <c r="D791" s="353"/>
      <c r="E791" s="353"/>
      <c r="F791" s="353"/>
      <c r="G791" s="353"/>
      <c r="H791" s="353"/>
      <c r="I791" s="353"/>
      <c r="J791" s="353"/>
      <c r="K791" s="353"/>
      <c r="L791" s="353"/>
      <c r="M791" s="353"/>
      <c r="N791" s="353"/>
      <c r="O791" s="353"/>
      <c r="P791" s="353"/>
      <c r="Q791" s="353"/>
      <c r="R791" s="353"/>
      <c r="S791" s="353"/>
      <c r="T791" s="353"/>
      <c r="U791" s="353"/>
      <c r="V791" s="353"/>
      <c r="W791" s="353"/>
      <c r="X791" s="353"/>
      <c r="Y791" s="353"/>
      <c r="Z791" s="353"/>
      <c r="AA791" s="353"/>
    </row>
    <row r="792" spans="1:27" ht="10.5" customHeight="1" x14ac:dyDescent="0.2">
      <c r="A792" s="353"/>
      <c r="B792" s="353"/>
      <c r="C792" s="353"/>
      <c r="D792" s="353"/>
      <c r="E792" s="353"/>
      <c r="F792" s="353"/>
      <c r="G792" s="353"/>
      <c r="H792" s="353"/>
      <c r="I792" s="353"/>
      <c r="J792" s="353"/>
      <c r="K792" s="353"/>
      <c r="L792" s="353"/>
      <c r="M792" s="353"/>
      <c r="N792" s="353"/>
      <c r="O792" s="353"/>
      <c r="P792" s="353"/>
      <c r="Q792" s="353"/>
      <c r="R792" s="353"/>
      <c r="S792" s="353"/>
      <c r="T792" s="353"/>
      <c r="U792" s="353"/>
      <c r="V792" s="353"/>
      <c r="W792" s="353"/>
      <c r="X792" s="353"/>
      <c r="Y792" s="353"/>
      <c r="Z792" s="353"/>
      <c r="AA792" s="353"/>
    </row>
    <row r="793" spans="1:27" ht="10.5" customHeight="1" x14ac:dyDescent="0.2">
      <c r="A793" s="353"/>
      <c r="B793" s="353"/>
      <c r="C793" s="353"/>
      <c r="D793" s="353"/>
      <c r="E793" s="353"/>
      <c r="F793" s="353"/>
      <c r="G793" s="353"/>
      <c r="H793" s="353"/>
      <c r="I793" s="353"/>
      <c r="J793" s="353"/>
      <c r="K793" s="353"/>
      <c r="L793" s="353"/>
      <c r="M793" s="353"/>
      <c r="N793" s="353"/>
      <c r="O793" s="353"/>
      <c r="P793" s="353"/>
      <c r="Q793" s="353"/>
      <c r="R793" s="353"/>
      <c r="S793" s="353"/>
      <c r="T793" s="353"/>
      <c r="U793" s="353"/>
      <c r="V793" s="353"/>
      <c r="W793" s="353"/>
      <c r="X793" s="353"/>
      <c r="Y793" s="353"/>
      <c r="Z793" s="353"/>
      <c r="AA793" s="353"/>
    </row>
    <row r="794" spans="1:27" ht="10.5" customHeight="1" x14ac:dyDescent="0.2">
      <c r="A794" s="353"/>
      <c r="B794" s="353"/>
      <c r="C794" s="353"/>
      <c r="D794" s="353"/>
      <c r="E794" s="353"/>
      <c r="F794" s="353"/>
      <c r="G794" s="353"/>
      <c r="H794" s="353"/>
      <c r="I794" s="353"/>
      <c r="J794" s="353"/>
      <c r="K794" s="353"/>
      <c r="L794" s="353"/>
      <c r="M794" s="353"/>
      <c r="N794" s="353"/>
      <c r="O794" s="353"/>
      <c r="P794" s="353"/>
      <c r="Q794" s="353"/>
      <c r="R794" s="353"/>
      <c r="S794" s="353"/>
      <c r="T794" s="353"/>
      <c r="U794" s="353"/>
      <c r="V794" s="353"/>
      <c r="W794" s="353"/>
      <c r="X794" s="353"/>
      <c r="Y794" s="353"/>
      <c r="Z794" s="353"/>
      <c r="AA794" s="353"/>
    </row>
    <row r="795" spans="1:27" ht="10.5" customHeight="1" x14ac:dyDescent="0.2">
      <c r="A795" s="353"/>
      <c r="B795" s="353"/>
      <c r="C795" s="353"/>
      <c r="D795" s="353"/>
      <c r="E795" s="353"/>
      <c r="F795" s="353"/>
      <c r="G795" s="353"/>
      <c r="H795" s="353"/>
      <c r="I795" s="353"/>
      <c r="J795" s="353"/>
      <c r="K795" s="353"/>
      <c r="L795" s="353"/>
      <c r="M795" s="353"/>
      <c r="N795" s="353"/>
      <c r="O795" s="353"/>
      <c r="P795" s="353"/>
      <c r="Q795" s="353"/>
      <c r="R795" s="353"/>
      <c r="S795" s="353"/>
      <c r="T795" s="353"/>
      <c r="U795" s="353"/>
      <c r="V795" s="353"/>
      <c r="W795" s="353"/>
      <c r="X795" s="353"/>
      <c r="Y795" s="353"/>
      <c r="Z795" s="353"/>
      <c r="AA795" s="353"/>
    </row>
    <row r="796" spans="1:27" ht="10.5" customHeight="1" x14ac:dyDescent="0.2">
      <c r="A796" s="353"/>
      <c r="B796" s="353"/>
      <c r="C796" s="353"/>
      <c r="D796" s="353"/>
      <c r="E796" s="353"/>
      <c r="F796" s="353"/>
      <c r="G796" s="353"/>
      <c r="H796" s="353"/>
      <c r="I796" s="353"/>
      <c r="J796" s="353"/>
      <c r="K796" s="353"/>
      <c r="L796" s="353"/>
      <c r="M796" s="353"/>
      <c r="N796" s="353"/>
      <c r="O796" s="353"/>
      <c r="P796" s="353"/>
      <c r="Q796" s="353"/>
      <c r="R796" s="353"/>
      <c r="S796" s="353"/>
      <c r="T796" s="353"/>
      <c r="U796" s="353"/>
      <c r="V796" s="353"/>
      <c r="W796" s="353"/>
      <c r="X796" s="353"/>
      <c r="Y796" s="353"/>
      <c r="Z796" s="353"/>
      <c r="AA796" s="353"/>
    </row>
    <row r="797" spans="1:27" ht="10.5" customHeight="1" x14ac:dyDescent="0.2">
      <c r="A797" s="353"/>
      <c r="B797" s="353"/>
      <c r="C797" s="353"/>
      <c r="D797" s="353"/>
      <c r="E797" s="353"/>
      <c r="F797" s="353"/>
      <c r="G797" s="353"/>
      <c r="H797" s="353"/>
      <c r="I797" s="353"/>
      <c r="J797" s="353"/>
      <c r="K797" s="353"/>
      <c r="L797" s="353"/>
      <c r="M797" s="353"/>
      <c r="N797" s="353"/>
      <c r="O797" s="353"/>
      <c r="P797" s="353"/>
      <c r="Q797" s="353"/>
      <c r="R797" s="353"/>
      <c r="S797" s="353"/>
      <c r="T797" s="353"/>
      <c r="U797" s="353"/>
      <c r="V797" s="353"/>
      <c r="W797" s="353"/>
      <c r="X797" s="353"/>
      <c r="Y797" s="353"/>
      <c r="Z797" s="353"/>
      <c r="AA797" s="353"/>
    </row>
    <row r="798" spans="1:27" ht="10.5" customHeight="1" x14ac:dyDescent="0.2">
      <c r="A798" s="353"/>
      <c r="B798" s="353"/>
      <c r="C798" s="353"/>
      <c r="D798" s="353"/>
      <c r="E798" s="353"/>
      <c r="F798" s="353"/>
      <c r="G798" s="353"/>
      <c r="H798" s="353"/>
      <c r="I798" s="353"/>
      <c r="J798" s="353"/>
      <c r="K798" s="353"/>
      <c r="L798" s="353"/>
      <c r="M798" s="353"/>
      <c r="N798" s="353"/>
      <c r="O798" s="353"/>
      <c r="P798" s="353"/>
      <c r="Q798" s="353"/>
      <c r="R798" s="353"/>
      <c r="S798" s="353"/>
      <c r="T798" s="353"/>
      <c r="U798" s="353"/>
      <c r="V798" s="353"/>
      <c r="W798" s="353"/>
      <c r="X798" s="353"/>
      <c r="Y798" s="353"/>
      <c r="Z798" s="353"/>
      <c r="AA798" s="353"/>
    </row>
    <row r="799" spans="1:27" ht="10.5" customHeight="1" x14ac:dyDescent="0.2">
      <c r="A799" s="353"/>
      <c r="B799" s="353"/>
      <c r="C799" s="353"/>
      <c r="D799" s="353"/>
      <c r="E799" s="353"/>
      <c r="F799" s="353"/>
      <c r="G799" s="353"/>
      <c r="H799" s="353"/>
      <c r="I799" s="353"/>
      <c r="J799" s="353"/>
      <c r="K799" s="353"/>
      <c r="L799" s="353"/>
      <c r="M799" s="353"/>
      <c r="N799" s="353"/>
      <c r="O799" s="353"/>
      <c r="P799" s="353"/>
      <c r="Q799" s="353"/>
      <c r="R799" s="353"/>
      <c r="S799" s="353"/>
      <c r="T799" s="353"/>
      <c r="U799" s="353"/>
      <c r="V799" s="353"/>
      <c r="W799" s="353"/>
      <c r="X799" s="353"/>
      <c r="Y799" s="353"/>
      <c r="Z799" s="353"/>
      <c r="AA799" s="353"/>
    </row>
    <row r="800" spans="1:27" ht="10.5" customHeight="1" x14ac:dyDescent="0.2">
      <c r="A800" s="353"/>
      <c r="B800" s="353"/>
      <c r="C800" s="353"/>
      <c r="D800" s="353"/>
      <c r="E800" s="353"/>
      <c r="F800" s="353"/>
      <c r="G800" s="353"/>
      <c r="H800" s="353"/>
      <c r="I800" s="353"/>
      <c r="J800" s="353"/>
      <c r="K800" s="353"/>
      <c r="L800" s="353"/>
      <c r="M800" s="353"/>
      <c r="N800" s="353"/>
      <c r="O800" s="353"/>
      <c r="P800" s="353"/>
      <c r="Q800" s="353"/>
      <c r="R800" s="353"/>
      <c r="S800" s="353"/>
      <c r="T800" s="353"/>
      <c r="U800" s="353"/>
      <c r="V800" s="353"/>
      <c r="W800" s="353"/>
      <c r="X800" s="353"/>
      <c r="Y800" s="353"/>
      <c r="Z800" s="353"/>
      <c r="AA800" s="353"/>
    </row>
    <row r="801" spans="1:27" ht="10.5" customHeight="1" x14ac:dyDescent="0.2">
      <c r="A801" s="353"/>
      <c r="B801" s="353"/>
      <c r="C801" s="353"/>
      <c r="D801" s="353"/>
      <c r="E801" s="353"/>
      <c r="F801" s="353"/>
      <c r="G801" s="353"/>
      <c r="H801" s="353"/>
      <c r="I801" s="353"/>
      <c r="J801" s="353"/>
      <c r="K801" s="353"/>
      <c r="L801" s="353"/>
      <c r="M801" s="353"/>
      <c r="N801" s="353"/>
      <c r="O801" s="353"/>
      <c r="P801" s="353"/>
      <c r="Q801" s="353"/>
      <c r="R801" s="353"/>
      <c r="S801" s="353"/>
      <c r="T801" s="353"/>
      <c r="U801" s="353"/>
      <c r="V801" s="353"/>
      <c r="W801" s="353"/>
      <c r="X801" s="353"/>
      <c r="Y801" s="353"/>
      <c r="Z801" s="353"/>
      <c r="AA801" s="353"/>
    </row>
    <row r="802" spans="1:27" ht="10.5" customHeight="1" x14ac:dyDescent="0.2">
      <c r="A802" s="353"/>
      <c r="B802" s="353"/>
      <c r="C802" s="353"/>
      <c r="D802" s="353"/>
      <c r="E802" s="353"/>
      <c r="F802" s="353"/>
      <c r="G802" s="353"/>
      <c r="H802" s="353"/>
      <c r="I802" s="353"/>
      <c r="J802" s="353"/>
      <c r="K802" s="353"/>
      <c r="L802" s="353"/>
      <c r="M802" s="353"/>
      <c r="N802" s="353"/>
      <c r="O802" s="353"/>
      <c r="P802" s="353"/>
      <c r="Q802" s="353"/>
      <c r="R802" s="353"/>
      <c r="S802" s="353"/>
      <c r="T802" s="353"/>
      <c r="U802" s="353"/>
      <c r="V802" s="353"/>
      <c r="W802" s="353"/>
      <c r="X802" s="353"/>
      <c r="Y802" s="353"/>
      <c r="Z802" s="353"/>
      <c r="AA802" s="353"/>
    </row>
    <row r="803" spans="1:27" ht="10.5" customHeight="1" x14ac:dyDescent="0.2">
      <c r="A803" s="353"/>
      <c r="B803" s="353"/>
      <c r="C803" s="353"/>
      <c r="D803" s="353"/>
      <c r="E803" s="353"/>
      <c r="F803" s="353"/>
      <c r="G803" s="353"/>
      <c r="H803" s="353"/>
      <c r="I803" s="353"/>
      <c r="J803" s="353"/>
      <c r="K803" s="353"/>
      <c r="L803" s="353"/>
      <c r="M803" s="353"/>
      <c r="N803" s="353"/>
      <c r="O803" s="353"/>
      <c r="P803" s="353"/>
      <c r="Q803" s="353"/>
      <c r="R803" s="353"/>
      <c r="S803" s="353"/>
      <c r="T803" s="353"/>
      <c r="U803" s="353"/>
      <c r="V803" s="353"/>
      <c r="W803" s="353"/>
      <c r="X803" s="353"/>
      <c r="Y803" s="353"/>
      <c r="Z803" s="353"/>
      <c r="AA803" s="353"/>
    </row>
    <row r="804" spans="1:27" ht="10.5" customHeight="1" x14ac:dyDescent="0.2">
      <c r="A804" s="353"/>
      <c r="B804" s="353"/>
      <c r="C804" s="353"/>
      <c r="D804" s="353"/>
      <c r="E804" s="353"/>
      <c r="F804" s="353"/>
      <c r="G804" s="353"/>
      <c r="H804" s="353"/>
      <c r="I804" s="353"/>
      <c r="J804" s="353"/>
      <c r="K804" s="353"/>
      <c r="L804" s="353"/>
      <c r="M804" s="353"/>
      <c r="N804" s="353"/>
      <c r="O804" s="353"/>
      <c r="P804" s="353"/>
      <c r="Q804" s="353"/>
      <c r="R804" s="353"/>
      <c r="S804" s="353"/>
      <c r="T804" s="353"/>
      <c r="U804" s="353"/>
      <c r="V804" s="353"/>
      <c r="W804" s="353"/>
      <c r="X804" s="353"/>
      <c r="Y804" s="353"/>
      <c r="Z804" s="353"/>
      <c r="AA804" s="353"/>
    </row>
    <row r="805" spans="1:27" ht="10.5" customHeight="1" x14ac:dyDescent="0.2">
      <c r="A805" s="353"/>
      <c r="B805" s="353"/>
      <c r="C805" s="353"/>
      <c r="D805" s="353"/>
      <c r="E805" s="353"/>
      <c r="F805" s="353"/>
      <c r="G805" s="353"/>
      <c r="H805" s="353"/>
      <c r="I805" s="353"/>
      <c r="J805" s="353"/>
      <c r="K805" s="353"/>
      <c r="L805" s="353"/>
      <c r="M805" s="353"/>
      <c r="N805" s="353"/>
      <c r="O805" s="353"/>
      <c r="P805" s="353"/>
      <c r="Q805" s="353"/>
      <c r="R805" s="353"/>
      <c r="S805" s="353"/>
      <c r="T805" s="353"/>
      <c r="U805" s="353"/>
      <c r="V805" s="353"/>
      <c r="W805" s="353"/>
      <c r="X805" s="353"/>
      <c r="Y805" s="353"/>
      <c r="Z805" s="353"/>
      <c r="AA805" s="353"/>
    </row>
    <row r="806" spans="1:27" ht="10.5" customHeight="1" x14ac:dyDescent="0.2">
      <c r="A806" s="353"/>
      <c r="B806" s="353"/>
      <c r="C806" s="353"/>
      <c r="D806" s="353"/>
      <c r="E806" s="353"/>
      <c r="F806" s="353"/>
      <c r="G806" s="353"/>
      <c r="H806" s="353"/>
      <c r="I806" s="353"/>
      <c r="J806" s="353"/>
      <c r="K806" s="353"/>
      <c r="L806" s="353"/>
      <c r="M806" s="353"/>
      <c r="N806" s="353"/>
      <c r="O806" s="353"/>
      <c r="P806" s="353"/>
      <c r="Q806" s="353"/>
      <c r="R806" s="353"/>
      <c r="S806" s="353"/>
      <c r="T806" s="353"/>
      <c r="U806" s="353"/>
      <c r="V806" s="353"/>
      <c r="W806" s="353"/>
      <c r="X806" s="353"/>
      <c r="Y806" s="353"/>
      <c r="Z806" s="353"/>
      <c r="AA806" s="353"/>
    </row>
    <row r="807" spans="1:27" ht="10.5" customHeight="1" x14ac:dyDescent="0.2">
      <c r="A807" s="353"/>
      <c r="B807" s="353"/>
      <c r="C807" s="353"/>
      <c r="D807" s="353"/>
      <c r="E807" s="353"/>
      <c r="F807" s="353"/>
      <c r="G807" s="353"/>
      <c r="H807" s="353"/>
      <c r="I807" s="353"/>
      <c r="J807" s="353"/>
      <c r="K807" s="353"/>
      <c r="L807" s="353"/>
      <c r="M807" s="353"/>
      <c r="N807" s="353"/>
      <c r="O807" s="353"/>
      <c r="P807" s="353"/>
      <c r="Q807" s="353"/>
      <c r="R807" s="353"/>
      <c r="S807" s="353"/>
      <c r="T807" s="353"/>
      <c r="U807" s="353"/>
      <c r="V807" s="353"/>
      <c r="W807" s="353"/>
      <c r="X807" s="353"/>
      <c r="Y807" s="353"/>
      <c r="Z807" s="353"/>
      <c r="AA807" s="353"/>
    </row>
    <row r="808" spans="1:27" ht="10.5" customHeight="1" x14ac:dyDescent="0.2">
      <c r="A808" s="353"/>
      <c r="B808" s="353"/>
      <c r="C808" s="353"/>
      <c r="D808" s="353"/>
      <c r="E808" s="353"/>
      <c r="F808" s="353"/>
      <c r="G808" s="353"/>
      <c r="H808" s="353"/>
      <c r="I808" s="353"/>
      <c r="J808" s="353"/>
      <c r="K808" s="353"/>
      <c r="L808" s="353"/>
      <c r="M808" s="353"/>
      <c r="N808" s="353"/>
      <c r="O808" s="353"/>
      <c r="P808" s="353"/>
      <c r="Q808" s="353"/>
      <c r="R808" s="353"/>
      <c r="S808" s="353"/>
      <c r="T808" s="353"/>
      <c r="U808" s="353"/>
      <c r="V808" s="353"/>
      <c r="W808" s="353"/>
      <c r="X808" s="353"/>
      <c r="Y808" s="353"/>
      <c r="Z808" s="353"/>
      <c r="AA808" s="353"/>
    </row>
    <row r="809" spans="1:27" ht="10.5" customHeight="1" x14ac:dyDescent="0.2">
      <c r="A809" s="353"/>
      <c r="B809" s="353"/>
      <c r="C809" s="353"/>
      <c r="D809" s="353"/>
      <c r="E809" s="353"/>
      <c r="F809" s="353"/>
      <c r="G809" s="353"/>
      <c r="H809" s="353"/>
      <c r="I809" s="353"/>
      <c r="J809" s="353"/>
      <c r="K809" s="353"/>
      <c r="L809" s="353"/>
      <c r="M809" s="353"/>
      <c r="N809" s="353"/>
      <c r="O809" s="353"/>
      <c r="P809" s="353"/>
      <c r="Q809" s="353"/>
      <c r="R809" s="353"/>
      <c r="S809" s="353"/>
      <c r="T809" s="353"/>
      <c r="U809" s="353"/>
      <c r="V809" s="353"/>
      <c r="W809" s="353"/>
      <c r="X809" s="353"/>
      <c r="Y809" s="353"/>
      <c r="Z809" s="353"/>
      <c r="AA809" s="353"/>
    </row>
    <row r="810" spans="1:27" ht="10.5" customHeight="1" x14ac:dyDescent="0.2">
      <c r="A810" s="353"/>
      <c r="B810" s="353"/>
      <c r="C810" s="353"/>
      <c r="D810" s="353"/>
      <c r="E810" s="353"/>
      <c r="F810" s="353"/>
      <c r="G810" s="353"/>
      <c r="H810" s="353"/>
      <c r="I810" s="353"/>
      <c r="J810" s="353"/>
      <c r="K810" s="353"/>
      <c r="L810" s="353"/>
      <c r="M810" s="353"/>
      <c r="N810" s="353"/>
      <c r="O810" s="353"/>
      <c r="P810" s="353"/>
      <c r="Q810" s="353"/>
      <c r="R810" s="353"/>
      <c r="S810" s="353"/>
      <c r="T810" s="353"/>
      <c r="U810" s="353"/>
      <c r="V810" s="353"/>
      <c r="W810" s="353"/>
      <c r="X810" s="353"/>
      <c r="Y810" s="353"/>
      <c r="Z810" s="353"/>
      <c r="AA810" s="353"/>
    </row>
    <row r="811" spans="1:27" ht="10.5" customHeight="1" x14ac:dyDescent="0.2">
      <c r="A811" s="353"/>
      <c r="B811" s="353"/>
      <c r="C811" s="353"/>
      <c r="D811" s="353"/>
      <c r="E811" s="353"/>
      <c r="F811" s="353"/>
      <c r="G811" s="353"/>
      <c r="H811" s="353"/>
      <c r="I811" s="353"/>
      <c r="J811" s="353"/>
      <c r="K811" s="353"/>
      <c r="L811" s="353"/>
      <c r="M811" s="353"/>
      <c r="N811" s="353"/>
      <c r="O811" s="353"/>
      <c r="P811" s="353"/>
      <c r="Q811" s="353"/>
      <c r="R811" s="353"/>
      <c r="S811" s="353"/>
      <c r="T811" s="353"/>
      <c r="U811" s="353"/>
      <c r="V811" s="353"/>
      <c r="W811" s="353"/>
      <c r="X811" s="353"/>
      <c r="Y811" s="353"/>
      <c r="Z811" s="353"/>
      <c r="AA811" s="353"/>
    </row>
    <row r="812" spans="1:27" ht="10.5" customHeight="1" x14ac:dyDescent="0.2">
      <c r="A812" s="353"/>
      <c r="B812" s="353"/>
      <c r="C812" s="353"/>
      <c r="D812" s="353"/>
      <c r="E812" s="353"/>
      <c r="F812" s="353"/>
      <c r="G812" s="353"/>
      <c r="H812" s="353"/>
      <c r="I812" s="353"/>
      <c r="J812" s="353"/>
      <c r="K812" s="353"/>
      <c r="L812" s="353"/>
      <c r="M812" s="353"/>
      <c r="N812" s="353"/>
      <c r="O812" s="353"/>
      <c r="P812" s="353"/>
      <c r="Q812" s="353"/>
      <c r="R812" s="353"/>
      <c r="S812" s="353"/>
      <c r="T812" s="353"/>
      <c r="U812" s="353"/>
      <c r="V812" s="353"/>
      <c r="W812" s="353"/>
      <c r="X812" s="353"/>
      <c r="Y812" s="353"/>
      <c r="Z812" s="353"/>
      <c r="AA812" s="353"/>
    </row>
    <row r="813" spans="1:27" ht="10.5" customHeight="1" x14ac:dyDescent="0.2">
      <c r="A813" s="353"/>
      <c r="B813" s="353"/>
      <c r="C813" s="353"/>
      <c r="D813" s="353"/>
      <c r="E813" s="353"/>
      <c r="F813" s="353"/>
      <c r="G813" s="353"/>
      <c r="H813" s="353"/>
      <c r="I813" s="353"/>
      <c r="J813" s="353"/>
      <c r="K813" s="353"/>
      <c r="L813" s="353"/>
      <c r="M813" s="353"/>
      <c r="N813" s="353"/>
      <c r="O813" s="353"/>
      <c r="P813" s="353"/>
      <c r="Q813" s="353"/>
      <c r="R813" s="353"/>
      <c r="S813" s="353"/>
      <c r="T813" s="353"/>
      <c r="U813" s="353"/>
      <c r="V813" s="353"/>
      <c r="W813" s="353"/>
      <c r="X813" s="353"/>
      <c r="Y813" s="353"/>
      <c r="Z813" s="353"/>
      <c r="AA813" s="353"/>
    </row>
    <row r="814" spans="1:27" ht="10.5" customHeight="1" x14ac:dyDescent="0.2">
      <c r="A814" s="353"/>
      <c r="B814" s="353"/>
      <c r="C814" s="353"/>
      <c r="D814" s="353"/>
      <c r="E814" s="353"/>
      <c r="F814" s="353"/>
      <c r="G814" s="353"/>
      <c r="H814" s="353"/>
      <c r="I814" s="353"/>
      <c r="J814" s="353"/>
      <c r="K814" s="353"/>
      <c r="L814" s="353"/>
      <c r="M814" s="353"/>
      <c r="N814" s="353"/>
      <c r="O814" s="353"/>
      <c r="P814" s="353"/>
      <c r="Q814" s="353"/>
      <c r="R814" s="353"/>
      <c r="S814" s="353"/>
      <c r="T814" s="353"/>
      <c r="U814" s="353"/>
      <c r="V814" s="353"/>
      <c r="W814" s="353"/>
      <c r="X814" s="353"/>
      <c r="Y814" s="353"/>
      <c r="Z814" s="353"/>
      <c r="AA814" s="353"/>
    </row>
    <row r="815" spans="1:27" ht="10.5" customHeight="1" x14ac:dyDescent="0.2">
      <c r="A815" s="353"/>
      <c r="B815" s="353"/>
      <c r="C815" s="353"/>
      <c r="D815" s="353"/>
      <c r="E815" s="353"/>
      <c r="F815" s="353"/>
      <c r="G815" s="353"/>
      <c r="H815" s="353"/>
      <c r="I815" s="353"/>
      <c r="J815" s="353"/>
      <c r="K815" s="353"/>
      <c r="L815" s="353"/>
      <c r="M815" s="353"/>
      <c r="N815" s="353"/>
      <c r="O815" s="353"/>
      <c r="P815" s="353"/>
      <c r="Q815" s="353"/>
      <c r="R815" s="353"/>
      <c r="S815" s="353"/>
      <c r="T815" s="353"/>
      <c r="U815" s="353"/>
      <c r="V815" s="353"/>
      <c r="W815" s="353"/>
      <c r="X815" s="353"/>
      <c r="Y815" s="353"/>
      <c r="Z815" s="353"/>
      <c r="AA815" s="353"/>
    </row>
    <row r="816" spans="1:27" ht="10.5" customHeight="1" x14ac:dyDescent="0.2">
      <c r="A816" s="353"/>
      <c r="B816" s="353"/>
      <c r="C816" s="353"/>
      <c r="D816" s="353"/>
      <c r="E816" s="353"/>
      <c r="F816" s="353"/>
      <c r="G816" s="353"/>
      <c r="H816" s="353"/>
      <c r="I816" s="353"/>
      <c r="J816" s="353"/>
      <c r="K816" s="353"/>
      <c r="L816" s="353"/>
      <c r="M816" s="353"/>
      <c r="N816" s="353"/>
      <c r="O816" s="353"/>
      <c r="P816" s="353"/>
      <c r="Q816" s="353"/>
      <c r="R816" s="353"/>
      <c r="S816" s="353"/>
      <c r="T816" s="353"/>
      <c r="U816" s="353"/>
      <c r="V816" s="353"/>
      <c r="W816" s="353"/>
      <c r="X816" s="353"/>
      <c r="Y816" s="353"/>
      <c r="Z816" s="353"/>
      <c r="AA816" s="353"/>
    </row>
    <row r="817" spans="1:27" ht="10.5" customHeight="1" x14ac:dyDescent="0.2">
      <c r="A817" s="353"/>
      <c r="B817" s="353"/>
      <c r="C817" s="353"/>
      <c r="D817" s="353"/>
      <c r="E817" s="353"/>
      <c r="F817" s="353"/>
      <c r="G817" s="353"/>
      <c r="H817" s="353"/>
      <c r="I817" s="353"/>
      <c r="J817" s="353"/>
      <c r="K817" s="353"/>
      <c r="L817" s="353"/>
      <c r="M817" s="353"/>
      <c r="N817" s="353"/>
      <c r="O817" s="353"/>
      <c r="P817" s="353"/>
      <c r="Q817" s="353"/>
      <c r="R817" s="353"/>
      <c r="S817" s="353"/>
      <c r="T817" s="353"/>
      <c r="U817" s="353"/>
      <c r="V817" s="353"/>
      <c r="W817" s="353"/>
      <c r="X817" s="353"/>
      <c r="Y817" s="353"/>
      <c r="Z817" s="353"/>
      <c r="AA817" s="353"/>
    </row>
    <row r="818" spans="1:27" ht="10.5" customHeight="1" x14ac:dyDescent="0.2">
      <c r="A818" s="353"/>
      <c r="B818" s="353"/>
      <c r="C818" s="353"/>
      <c r="D818" s="353"/>
      <c r="E818" s="353"/>
      <c r="F818" s="353"/>
      <c r="G818" s="353"/>
      <c r="H818" s="353"/>
      <c r="I818" s="353"/>
      <c r="J818" s="353"/>
      <c r="K818" s="353"/>
      <c r="L818" s="353"/>
      <c r="M818" s="353"/>
      <c r="N818" s="353"/>
      <c r="O818" s="353"/>
      <c r="P818" s="353"/>
      <c r="Q818" s="353"/>
      <c r="R818" s="353"/>
      <c r="S818" s="353"/>
      <c r="T818" s="353"/>
      <c r="U818" s="353"/>
      <c r="V818" s="353"/>
      <c r="W818" s="353"/>
      <c r="X818" s="353"/>
      <c r="Y818" s="353"/>
      <c r="Z818" s="353"/>
      <c r="AA818" s="353"/>
    </row>
    <row r="819" spans="1:27" ht="10.5" customHeight="1" x14ac:dyDescent="0.2">
      <c r="A819" s="353"/>
      <c r="B819" s="353"/>
      <c r="C819" s="353"/>
      <c r="D819" s="353"/>
      <c r="E819" s="353"/>
      <c r="F819" s="353"/>
      <c r="G819" s="353"/>
      <c r="H819" s="353"/>
      <c r="I819" s="353"/>
      <c r="J819" s="353"/>
      <c r="K819" s="353"/>
      <c r="L819" s="353"/>
      <c r="M819" s="353"/>
      <c r="N819" s="353"/>
      <c r="O819" s="353"/>
      <c r="P819" s="353"/>
      <c r="Q819" s="353"/>
      <c r="R819" s="353"/>
      <c r="S819" s="353"/>
      <c r="T819" s="353"/>
      <c r="U819" s="353"/>
      <c r="V819" s="353"/>
      <c r="W819" s="353"/>
      <c r="X819" s="353"/>
      <c r="Y819" s="353"/>
      <c r="Z819" s="353"/>
      <c r="AA819" s="353"/>
    </row>
    <row r="820" spans="1:27" ht="10.5" customHeight="1" x14ac:dyDescent="0.2">
      <c r="A820" s="353"/>
      <c r="B820" s="353"/>
      <c r="C820" s="353"/>
      <c r="D820" s="353"/>
      <c r="E820" s="353"/>
      <c r="F820" s="353"/>
      <c r="G820" s="353"/>
      <c r="H820" s="353"/>
      <c r="I820" s="353"/>
      <c r="J820" s="353"/>
      <c r="K820" s="353"/>
      <c r="L820" s="353"/>
      <c r="M820" s="353"/>
      <c r="N820" s="353"/>
      <c r="O820" s="353"/>
      <c r="P820" s="353"/>
      <c r="Q820" s="353"/>
      <c r="R820" s="353"/>
      <c r="S820" s="353"/>
      <c r="T820" s="353"/>
      <c r="U820" s="353"/>
      <c r="V820" s="353"/>
      <c r="W820" s="353"/>
      <c r="X820" s="353"/>
      <c r="Y820" s="353"/>
      <c r="Z820" s="353"/>
      <c r="AA820" s="353"/>
    </row>
    <row r="821" spans="1:27" ht="10.5" customHeight="1" x14ac:dyDescent="0.2">
      <c r="A821" s="353"/>
      <c r="B821" s="353"/>
      <c r="C821" s="353"/>
      <c r="D821" s="353"/>
      <c r="E821" s="353"/>
      <c r="F821" s="353"/>
      <c r="G821" s="353"/>
      <c r="H821" s="353"/>
      <c r="I821" s="353"/>
      <c r="J821" s="353"/>
      <c r="K821" s="353"/>
      <c r="L821" s="353"/>
      <c r="M821" s="353"/>
      <c r="N821" s="353"/>
      <c r="O821" s="353"/>
      <c r="P821" s="353"/>
      <c r="Q821" s="353"/>
      <c r="R821" s="353"/>
      <c r="S821" s="353"/>
      <c r="T821" s="353"/>
      <c r="U821" s="353"/>
      <c r="V821" s="353"/>
      <c r="W821" s="353"/>
      <c r="X821" s="353"/>
      <c r="Y821" s="353"/>
      <c r="Z821" s="353"/>
      <c r="AA821" s="353"/>
    </row>
    <row r="822" spans="1:27" ht="10.5" customHeight="1" x14ac:dyDescent="0.2">
      <c r="A822" s="353"/>
      <c r="B822" s="353"/>
      <c r="C822" s="353"/>
      <c r="D822" s="353"/>
      <c r="E822" s="353"/>
      <c r="F822" s="353"/>
      <c r="G822" s="353"/>
      <c r="H822" s="353"/>
      <c r="I822" s="353"/>
      <c r="J822" s="353"/>
      <c r="K822" s="353"/>
      <c r="L822" s="353"/>
      <c r="M822" s="353"/>
      <c r="N822" s="353"/>
      <c r="O822" s="353"/>
      <c r="P822" s="353"/>
      <c r="Q822" s="353"/>
      <c r="R822" s="353"/>
      <c r="S822" s="353"/>
      <c r="T822" s="353"/>
      <c r="U822" s="353"/>
      <c r="V822" s="353"/>
      <c r="W822" s="353"/>
      <c r="X822" s="353"/>
      <c r="Y822" s="353"/>
      <c r="Z822" s="353"/>
      <c r="AA822" s="353"/>
    </row>
    <row r="823" spans="1:27" ht="10.5" customHeight="1" x14ac:dyDescent="0.2">
      <c r="A823" s="353"/>
      <c r="B823" s="353"/>
      <c r="C823" s="353"/>
      <c r="D823" s="353"/>
      <c r="E823" s="353"/>
      <c r="F823" s="353"/>
      <c r="G823" s="353"/>
      <c r="H823" s="353"/>
      <c r="I823" s="353"/>
      <c r="J823" s="353"/>
      <c r="K823" s="353"/>
      <c r="L823" s="353"/>
      <c r="M823" s="353"/>
      <c r="N823" s="353"/>
      <c r="O823" s="353"/>
      <c r="P823" s="353"/>
      <c r="Q823" s="353"/>
      <c r="R823" s="353"/>
      <c r="S823" s="353"/>
      <c r="T823" s="353"/>
      <c r="U823" s="353"/>
      <c r="V823" s="353"/>
      <c r="W823" s="353"/>
      <c r="X823" s="353"/>
      <c r="Y823" s="353"/>
      <c r="Z823" s="353"/>
      <c r="AA823" s="353"/>
    </row>
    <row r="824" spans="1:27" ht="10.5" customHeight="1" x14ac:dyDescent="0.2">
      <c r="A824" s="353"/>
      <c r="B824" s="353"/>
      <c r="C824" s="353"/>
      <c r="D824" s="353"/>
      <c r="E824" s="353"/>
      <c r="F824" s="353"/>
      <c r="G824" s="353"/>
      <c r="H824" s="353"/>
      <c r="I824" s="353"/>
      <c r="J824" s="353"/>
      <c r="K824" s="353"/>
      <c r="L824" s="353"/>
      <c r="M824" s="353"/>
      <c r="N824" s="353"/>
      <c r="O824" s="353"/>
      <c r="P824" s="353"/>
      <c r="Q824" s="353"/>
      <c r="R824" s="353"/>
      <c r="S824" s="353"/>
      <c r="T824" s="353"/>
      <c r="U824" s="353"/>
      <c r="V824" s="353"/>
      <c r="W824" s="353"/>
      <c r="X824" s="353"/>
      <c r="Y824" s="353"/>
      <c r="Z824" s="353"/>
      <c r="AA824" s="353"/>
    </row>
    <row r="825" spans="1:27" ht="10.5" customHeight="1" x14ac:dyDescent="0.2">
      <c r="A825" s="353"/>
      <c r="B825" s="353"/>
      <c r="C825" s="353"/>
      <c r="D825" s="353"/>
      <c r="E825" s="353"/>
      <c r="F825" s="353"/>
      <c r="G825" s="353"/>
      <c r="H825" s="353"/>
      <c r="I825" s="353"/>
      <c r="J825" s="353"/>
      <c r="K825" s="353"/>
      <c r="L825" s="353"/>
      <c r="M825" s="353"/>
      <c r="N825" s="353"/>
      <c r="O825" s="353"/>
      <c r="P825" s="353"/>
      <c r="Q825" s="353"/>
      <c r="R825" s="353"/>
      <c r="S825" s="353"/>
      <c r="T825" s="353"/>
      <c r="U825" s="353"/>
      <c r="V825" s="353"/>
      <c r="W825" s="353"/>
      <c r="X825" s="353"/>
      <c r="Y825" s="353"/>
      <c r="Z825" s="353"/>
      <c r="AA825" s="353"/>
    </row>
    <row r="826" spans="1:27" ht="10.5" customHeight="1" x14ac:dyDescent="0.2">
      <c r="A826" s="353"/>
      <c r="B826" s="353"/>
      <c r="C826" s="353"/>
      <c r="D826" s="353"/>
      <c r="E826" s="353"/>
      <c r="F826" s="353"/>
      <c r="G826" s="353"/>
      <c r="H826" s="353"/>
      <c r="I826" s="353"/>
      <c r="J826" s="353"/>
      <c r="K826" s="353"/>
      <c r="L826" s="353"/>
      <c r="M826" s="353"/>
      <c r="N826" s="353"/>
      <c r="O826" s="353"/>
      <c r="P826" s="353"/>
      <c r="Q826" s="353"/>
      <c r="R826" s="353"/>
      <c r="S826" s="353"/>
      <c r="T826" s="353"/>
      <c r="U826" s="353"/>
      <c r="V826" s="353"/>
      <c r="W826" s="353"/>
      <c r="X826" s="353"/>
      <c r="Y826" s="353"/>
      <c r="Z826" s="353"/>
      <c r="AA826" s="353"/>
    </row>
    <row r="827" spans="1:27" ht="10.5" customHeight="1" x14ac:dyDescent="0.2">
      <c r="A827" s="353"/>
      <c r="B827" s="353"/>
      <c r="C827" s="353"/>
      <c r="D827" s="353"/>
      <c r="E827" s="353"/>
      <c r="F827" s="353"/>
      <c r="G827" s="353"/>
      <c r="H827" s="353"/>
      <c r="I827" s="353"/>
      <c r="J827" s="353"/>
      <c r="K827" s="353"/>
      <c r="L827" s="353"/>
      <c r="M827" s="353"/>
      <c r="N827" s="353"/>
      <c r="O827" s="353"/>
      <c r="P827" s="353"/>
      <c r="Q827" s="353"/>
      <c r="R827" s="353"/>
      <c r="S827" s="353"/>
      <c r="T827" s="353"/>
      <c r="U827" s="353"/>
      <c r="V827" s="353"/>
      <c r="W827" s="353"/>
      <c r="X827" s="353"/>
      <c r="Y827" s="353"/>
      <c r="Z827" s="353"/>
      <c r="AA827" s="353"/>
    </row>
    <row r="828" spans="1:27" ht="10.5" customHeight="1" x14ac:dyDescent="0.2">
      <c r="A828" s="353"/>
      <c r="B828" s="353"/>
      <c r="C828" s="353"/>
      <c r="D828" s="353"/>
      <c r="E828" s="353"/>
      <c r="F828" s="353"/>
      <c r="G828" s="353"/>
      <c r="H828" s="353"/>
      <c r="I828" s="353"/>
      <c r="J828" s="353"/>
      <c r="K828" s="353"/>
      <c r="L828" s="353"/>
      <c r="M828" s="353"/>
      <c r="N828" s="353"/>
      <c r="O828" s="353"/>
      <c r="P828" s="353"/>
      <c r="Q828" s="353"/>
      <c r="R828" s="353"/>
      <c r="S828" s="353"/>
      <c r="T828" s="353"/>
      <c r="U828" s="353"/>
      <c r="V828" s="353"/>
      <c r="W828" s="353"/>
      <c r="X828" s="353"/>
      <c r="Y828" s="353"/>
      <c r="Z828" s="353"/>
      <c r="AA828" s="353"/>
    </row>
    <row r="829" spans="1:27" ht="10.5" customHeight="1" x14ac:dyDescent="0.2">
      <c r="A829" s="353"/>
      <c r="B829" s="353"/>
      <c r="C829" s="353"/>
      <c r="D829" s="353"/>
      <c r="E829" s="353"/>
      <c r="F829" s="353"/>
      <c r="G829" s="353"/>
      <c r="H829" s="353"/>
      <c r="I829" s="353"/>
      <c r="J829" s="353"/>
      <c r="K829" s="353"/>
      <c r="L829" s="353"/>
      <c r="M829" s="353"/>
      <c r="N829" s="353"/>
      <c r="O829" s="353"/>
      <c r="P829" s="353"/>
      <c r="Q829" s="353"/>
      <c r="R829" s="353"/>
      <c r="S829" s="353"/>
      <c r="T829" s="353"/>
      <c r="U829" s="353"/>
      <c r="V829" s="353"/>
      <c r="W829" s="353"/>
      <c r="X829" s="353"/>
      <c r="Y829" s="353"/>
      <c r="Z829" s="353"/>
      <c r="AA829" s="353"/>
    </row>
    <row r="830" spans="1:27" ht="10.5" customHeight="1" x14ac:dyDescent="0.2">
      <c r="A830" s="353"/>
      <c r="B830" s="353"/>
      <c r="C830" s="353"/>
      <c r="D830" s="353"/>
      <c r="E830" s="353"/>
      <c r="F830" s="353"/>
      <c r="G830" s="353"/>
      <c r="H830" s="353"/>
      <c r="I830" s="353"/>
      <c r="J830" s="353"/>
      <c r="K830" s="353"/>
      <c r="L830" s="353"/>
      <c r="M830" s="353"/>
      <c r="N830" s="353"/>
      <c r="O830" s="353"/>
      <c r="P830" s="353"/>
      <c r="Q830" s="353"/>
      <c r="R830" s="353"/>
      <c r="S830" s="353"/>
      <c r="T830" s="353"/>
      <c r="U830" s="353"/>
      <c r="V830" s="353"/>
      <c r="W830" s="353"/>
      <c r="X830" s="353"/>
      <c r="Y830" s="353"/>
      <c r="Z830" s="353"/>
      <c r="AA830" s="353"/>
    </row>
    <row r="831" spans="1:27" ht="10.5" customHeight="1" x14ac:dyDescent="0.2">
      <c r="A831" s="353"/>
      <c r="B831" s="353"/>
      <c r="C831" s="353"/>
      <c r="D831" s="353"/>
      <c r="E831" s="353"/>
      <c r="F831" s="353"/>
      <c r="G831" s="353"/>
      <c r="H831" s="353"/>
      <c r="I831" s="353"/>
      <c r="J831" s="353"/>
      <c r="K831" s="353"/>
      <c r="L831" s="353"/>
      <c r="M831" s="353"/>
      <c r="N831" s="353"/>
      <c r="O831" s="353"/>
      <c r="P831" s="353"/>
      <c r="Q831" s="353"/>
      <c r="R831" s="353"/>
      <c r="S831" s="353"/>
      <c r="T831" s="353"/>
      <c r="U831" s="353"/>
      <c r="V831" s="353"/>
      <c r="W831" s="353"/>
      <c r="X831" s="353"/>
      <c r="Y831" s="353"/>
      <c r="Z831" s="353"/>
      <c r="AA831" s="353"/>
    </row>
    <row r="832" spans="1:27" ht="10.5" customHeight="1" x14ac:dyDescent="0.2">
      <c r="A832" s="353"/>
      <c r="B832" s="353"/>
      <c r="C832" s="353"/>
      <c r="D832" s="353"/>
      <c r="E832" s="353"/>
      <c r="F832" s="353"/>
      <c r="G832" s="353"/>
      <c r="H832" s="353"/>
      <c r="I832" s="353"/>
      <c r="J832" s="353"/>
      <c r="K832" s="353"/>
      <c r="L832" s="353"/>
      <c r="M832" s="353"/>
      <c r="N832" s="353"/>
      <c r="O832" s="353"/>
      <c r="P832" s="353"/>
      <c r="Q832" s="353"/>
      <c r="R832" s="353"/>
      <c r="S832" s="353"/>
      <c r="T832" s="353"/>
      <c r="U832" s="353"/>
      <c r="V832" s="353"/>
      <c r="W832" s="353"/>
      <c r="X832" s="353"/>
      <c r="Y832" s="353"/>
      <c r="Z832" s="353"/>
      <c r="AA832" s="353"/>
    </row>
    <row r="833" spans="1:27" ht="10.5" customHeight="1" x14ac:dyDescent="0.2">
      <c r="A833" s="353"/>
      <c r="B833" s="353"/>
      <c r="C833" s="353"/>
      <c r="D833" s="353"/>
      <c r="E833" s="353"/>
      <c r="F833" s="353"/>
      <c r="G833" s="353"/>
      <c r="H833" s="353"/>
      <c r="I833" s="353"/>
      <c r="J833" s="353"/>
      <c r="K833" s="353"/>
      <c r="L833" s="353"/>
      <c r="M833" s="353"/>
      <c r="N833" s="353"/>
      <c r="O833" s="353"/>
      <c r="P833" s="353"/>
      <c r="Q833" s="353"/>
      <c r="R833" s="353"/>
      <c r="S833" s="353"/>
      <c r="T833" s="353"/>
      <c r="U833" s="353"/>
      <c r="V833" s="353"/>
      <c r="W833" s="353"/>
      <c r="X833" s="353"/>
      <c r="Y833" s="353"/>
      <c r="Z833" s="353"/>
      <c r="AA833" s="353"/>
    </row>
    <row r="834" spans="1:27" ht="10.5" customHeight="1" x14ac:dyDescent="0.2">
      <c r="A834" s="353"/>
      <c r="B834" s="353"/>
      <c r="C834" s="353"/>
      <c r="D834" s="353"/>
      <c r="E834" s="353"/>
      <c r="F834" s="353"/>
      <c r="G834" s="353"/>
      <c r="H834" s="353"/>
      <c r="I834" s="353"/>
      <c r="J834" s="353"/>
      <c r="K834" s="353"/>
      <c r="L834" s="353"/>
      <c r="M834" s="353"/>
      <c r="N834" s="353"/>
      <c r="O834" s="353"/>
      <c r="P834" s="353"/>
      <c r="Q834" s="353"/>
      <c r="R834" s="353"/>
      <c r="S834" s="353"/>
      <c r="T834" s="353"/>
      <c r="U834" s="353"/>
      <c r="V834" s="353"/>
      <c r="W834" s="353"/>
      <c r="X834" s="353"/>
      <c r="Y834" s="353"/>
      <c r="Z834" s="353"/>
      <c r="AA834" s="353"/>
    </row>
    <row r="835" spans="1:27" ht="10.5" customHeight="1" x14ac:dyDescent="0.2">
      <c r="A835" s="353"/>
      <c r="B835" s="353"/>
      <c r="C835" s="353"/>
      <c r="D835" s="353"/>
      <c r="E835" s="353"/>
      <c r="F835" s="353"/>
      <c r="G835" s="353"/>
      <c r="H835" s="353"/>
      <c r="I835" s="353"/>
      <c r="J835" s="353"/>
      <c r="K835" s="353"/>
      <c r="L835" s="353"/>
      <c r="M835" s="353"/>
      <c r="N835" s="353"/>
      <c r="O835" s="353"/>
      <c r="P835" s="353"/>
      <c r="Q835" s="353"/>
      <c r="R835" s="353"/>
      <c r="S835" s="353"/>
      <c r="T835" s="353"/>
      <c r="U835" s="353"/>
      <c r="V835" s="353"/>
      <c r="W835" s="353"/>
      <c r="X835" s="353"/>
      <c r="Y835" s="353"/>
      <c r="Z835" s="353"/>
      <c r="AA835" s="353"/>
    </row>
    <row r="836" spans="1:27" ht="10.5" customHeight="1" x14ac:dyDescent="0.2">
      <c r="A836" s="353"/>
      <c r="B836" s="353"/>
      <c r="C836" s="353"/>
      <c r="D836" s="353"/>
      <c r="E836" s="353"/>
      <c r="F836" s="353"/>
      <c r="G836" s="353"/>
      <c r="H836" s="353"/>
      <c r="I836" s="353"/>
      <c r="J836" s="353"/>
      <c r="K836" s="353"/>
      <c r="L836" s="353"/>
      <c r="M836" s="353"/>
      <c r="N836" s="353"/>
      <c r="O836" s="353"/>
      <c r="P836" s="353"/>
      <c r="Q836" s="353"/>
      <c r="R836" s="353"/>
      <c r="S836" s="353"/>
      <c r="T836" s="353"/>
      <c r="U836" s="353"/>
      <c r="V836" s="353"/>
      <c r="W836" s="353"/>
      <c r="X836" s="353"/>
      <c r="Y836" s="353"/>
      <c r="Z836" s="353"/>
      <c r="AA836" s="353"/>
    </row>
    <row r="837" spans="1:27" ht="10.5" customHeight="1" x14ac:dyDescent="0.2">
      <c r="A837" s="353"/>
      <c r="B837" s="353"/>
      <c r="C837" s="353"/>
      <c r="D837" s="353"/>
      <c r="E837" s="353"/>
      <c r="F837" s="353"/>
      <c r="G837" s="353"/>
      <c r="H837" s="353"/>
      <c r="I837" s="353"/>
      <c r="J837" s="353"/>
      <c r="K837" s="353"/>
      <c r="L837" s="353"/>
      <c r="M837" s="353"/>
      <c r="N837" s="353"/>
      <c r="O837" s="353"/>
      <c r="P837" s="353"/>
      <c r="Q837" s="353"/>
      <c r="R837" s="353"/>
      <c r="S837" s="353"/>
      <c r="T837" s="353"/>
      <c r="U837" s="353"/>
      <c r="V837" s="353"/>
      <c r="W837" s="353"/>
      <c r="X837" s="353"/>
      <c r="Y837" s="353"/>
      <c r="Z837" s="353"/>
      <c r="AA837" s="353"/>
    </row>
    <row r="838" spans="1:27" ht="10.5" customHeight="1" x14ac:dyDescent="0.2">
      <c r="A838" s="353"/>
      <c r="B838" s="353"/>
      <c r="C838" s="353"/>
      <c r="D838" s="353"/>
      <c r="E838" s="353"/>
      <c r="F838" s="353"/>
      <c r="G838" s="353"/>
      <c r="H838" s="353"/>
      <c r="I838" s="353"/>
      <c r="J838" s="353"/>
      <c r="K838" s="353"/>
      <c r="L838" s="353"/>
      <c r="M838" s="353"/>
      <c r="N838" s="353"/>
      <c r="O838" s="353"/>
      <c r="P838" s="353"/>
      <c r="Q838" s="353"/>
      <c r="R838" s="353"/>
      <c r="S838" s="353"/>
      <c r="T838" s="353"/>
      <c r="U838" s="353"/>
      <c r="V838" s="353"/>
      <c r="W838" s="353"/>
      <c r="X838" s="353"/>
      <c r="Y838" s="353"/>
      <c r="Z838" s="353"/>
      <c r="AA838" s="353"/>
    </row>
    <row r="839" spans="1:27" ht="10.5" customHeight="1" x14ac:dyDescent="0.2">
      <c r="A839" s="353"/>
      <c r="B839" s="353"/>
      <c r="C839" s="353"/>
      <c r="D839" s="353"/>
      <c r="E839" s="353"/>
      <c r="F839" s="353"/>
      <c r="G839" s="353"/>
      <c r="H839" s="353"/>
      <c r="I839" s="353"/>
      <c r="J839" s="353"/>
      <c r="K839" s="353"/>
      <c r="L839" s="353"/>
      <c r="M839" s="353"/>
      <c r="N839" s="353"/>
      <c r="O839" s="353"/>
      <c r="P839" s="353"/>
      <c r="Q839" s="353"/>
      <c r="R839" s="353"/>
      <c r="S839" s="353"/>
      <c r="T839" s="353"/>
      <c r="U839" s="353"/>
      <c r="V839" s="353"/>
      <c r="W839" s="353"/>
      <c r="X839" s="353"/>
      <c r="Y839" s="353"/>
      <c r="Z839" s="353"/>
      <c r="AA839" s="353"/>
    </row>
    <row r="840" spans="1:27" ht="10.5" customHeight="1" x14ac:dyDescent="0.2">
      <c r="A840" s="353"/>
      <c r="B840" s="353"/>
      <c r="C840" s="353"/>
      <c r="D840" s="353"/>
      <c r="E840" s="353"/>
      <c r="F840" s="353"/>
      <c r="G840" s="353"/>
      <c r="H840" s="353"/>
      <c r="I840" s="353"/>
      <c r="J840" s="353"/>
      <c r="K840" s="353"/>
      <c r="L840" s="353"/>
      <c r="M840" s="353"/>
      <c r="N840" s="353"/>
      <c r="O840" s="353"/>
      <c r="P840" s="353"/>
      <c r="Q840" s="353"/>
      <c r="R840" s="353"/>
      <c r="S840" s="353"/>
      <c r="T840" s="353"/>
      <c r="U840" s="353"/>
      <c r="V840" s="353"/>
      <c r="W840" s="353"/>
      <c r="X840" s="353"/>
      <c r="Y840" s="353"/>
      <c r="Z840" s="353"/>
      <c r="AA840" s="353"/>
    </row>
    <row r="841" spans="1:27" ht="10.5" customHeight="1" x14ac:dyDescent="0.2">
      <c r="A841" s="353"/>
      <c r="B841" s="353"/>
      <c r="C841" s="353"/>
      <c r="D841" s="353"/>
      <c r="E841" s="353"/>
      <c r="F841" s="353"/>
      <c r="G841" s="353"/>
      <c r="H841" s="353"/>
      <c r="I841" s="353"/>
      <c r="J841" s="353"/>
      <c r="K841" s="353"/>
      <c r="L841" s="353"/>
      <c r="M841" s="353"/>
      <c r="N841" s="353"/>
      <c r="O841" s="353"/>
      <c r="P841" s="353"/>
      <c r="Q841" s="353"/>
      <c r="R841" s="353"/>
      <c r="S841" s="353"/>
      <c r="T841" s="353"/>
      <c r="U841" s="353"/>
      <c r="V841" s="353"/>
      <c r="W841" s="353"/>
      <c r="X841" s="353"/>
      <c r="Y841" s="353"/>
      <c r="Z841" s="353"/>
      <c r="AA841" s="353"/>
    </row>
    <row r="842" spans="1:27" ht="10.5" customHeight="1" x14ac:dyDescent="0.2">
      <c r="A842" s="353"/>
      <c r="B842" s="353"/>
      <c r="C842" s="353"/>
      <c r="D842" s="353"/>
      <c r="E842" s="353"/>
      <c r="F842" s="353"/>
      <c r="G842" s="353"/>
      <c r="H842" s="353"/>
      <c r="I842" s="353"/>
      <c r="J842" s="353"/>
      <c r="K842" s="353"/>
      <c r="L842" s="353"/>
      <c r="M842" s="353"/>
      <c r="N842" s="353"/>
      <c r="O842" s="353"/>
      <c r="P842" s="353"/>
      <c r="Q842" s="353"/>
      <c r="R842" s="353"/>
      <c r="S842" s="353"/>
      <c r="T842" s="353"/>
      <c r="U842" s="353"/>
      <c r="V842" s="353"/>
      <c r="W842" s="353"/>
      <c r="X842" s="353"/>
      <c r="Y842" s="353"/>
      <c r="Z842" s="353"/>
      <c r="AA842" s="353"/>
    </row>
    <row r="843" spans="1:27" ht="10.5" customHeight="1" x14ac:dyDescent="0.2">
      <c r="A843" s="353"/>
      <c r="B843" s="353"/>
      <c r="C843" s="353"/>
      <c r="D843" s="353"/>
      <c r="E843" s="353"/>
      <c r="F843" s="353"/>
      <c r="G843" s="353"/>
      <c r="H843" s="353"/>
      <c r="I843" s="353"/>
      <c r="J843" s="353"/>
      <c r="K843" s="353"/>
      <c r="L843" s="353"/>
      <c r="M843" s="353"/>
      <c r="N843" s="353"/>
      <c r="O843" s="353"/>
      <c r="P843" s="353"/>
      <c r="Q843" s="353"/>
      <c r="R843" s="353"/>
      <c r="S843" s="353"/>
      <c r="T843" s="353"/>
      <c r="U843" s="353"/>
      <c r="V843" s="353"/>
      <c r="W843" s="353"/>
      <c r="X843" s="353"/>
      <c r="Y843" s="353"/>
      <c r="Z843" s="353"/>
      <c r="AA843" s="353"/>
    </row>
    <row r="844" spans="1:27" ht="10.5" customHeight="1" x14ac:dyDescent="0.2">
      <c r="A844" s="353"/>
      <c r="B844" s="353"/>
      <c r="C844" s="353"/>
      <c r="D844" s="353"/>
      <c r="E844" s="353"/>
      <c r="F844" s="353"/>
      <c r="G844" s="353"/>
      <c r="H844" s="353"/>
      <c r="I844" s="353"/>
      <c r="J844" s="353"/>
      <c r="K844" s="353"/>
      <c r="L844" s="353"/>
      <c r="M844" s="353"/>
      <c r="N844" s="353"/>
      <c r="O844" s="353"/>
      <c r="P844" s="353"/>
      <c r="Q844" s="353"/>
      <c r="R844" s="353"/>
      <c r="S844" s="353"/>
      <c r="T844" s="353"/>
      <c r="U844" s="353"/>
      <c r="V844" s="353"/>
      <c r="W844" s="353"/>
      <c r="X844" s="353"/>
      <c r="Y844" s="353"/>
      <c r="Z844" s="353"/>
      <c r="AA844" s="353"/>
    </row>
    <row r="845" spans="1:27" ht="10.5" customHeight="1" x14ac:dyDescent="0.2">
      <c r="A845" s="353"/>
      <c r="B845" s="353"/>
      <c r="C845" s="353"/>
      <c r="D845" s="353"/>
      <c r="E845" s="353"/>
      <c r="F845" s="353"/>
      <c r="G845" s="353"/>
      <c r="H845" s="353"/>
      <c r="I845" s="353"/>
      <c r="J845" s="353"/>
      <c r="K845" s="353"/>
      <c r="L845" s="353"/>
      <c r="M845" s="353"/>
      <c r="N845" s="353"/>
      <c r="O845" s="353"/>
      <c r="P845" s="353"/>
      <c r="Q845" s="353"/>
      <c r="R845" s="353"/>
      <c r="S845" s="353"/>
      <c r="T845" s="353"/>
      <c r="U845" s="353"/>
      <c r="V845" s="353"/>
      <c r="W845" s="353"/>
      <c r="X845" s="353"/>
      <c r="Y845" s="353"/>
      <c r="Z845" s="353"/>
      <c r="AA845" s="353"/>
    </row>
    <row r="846" spans="1:27" ht="10.5" customHeight="1" x14ac:dyDescent="0.2">
      <c r="A846" s="353"/>
      <c r="B846" s="353"/>
      <c r="C846" s="353"/>
      <c r="D846" s="353"/>
      <c r="E846" s="353"/>
      <c r="F846" s="353"/>
      <c r="G846" s="353"/>
      <c r="H846" s="353"/>
      <c r="I846" s="353"/>
      <c r="J846" s="353"/>
      <c r="K846" s="353"/>
      <c r="L846" s="353"/>
      <c r="M846" s="353"/>
      <c r="N846" s="353"/>
      <c r="O846" s="353"/>
      <c r="P846" s="353"/>
      <c r="Q846" s="353"/>
      <c r="R846" s="353"/>
      <c r="S846" s="353"/>
      <c r="T846" s="353"/>
      <c r="U846" s="353"/>
      <c r="V846" s="353"/>
      <c r="W846" s="353"/>
      <c r="X846" s="353"/>
      <c r="Y846" s="353"/>
      <c r="Z846" s="353"/>
      <c r="AA846" s="353"/>
    </row>
    <row r="847" spans="1:27" ht="10.5" customHeight="1" x14ac:dyDescent="0.2">
      <c r="A847" s="353"/>
      <c r="B847" s="353"/>
      <c r="C847" s="353"/>
      <c r="D847" s="353"/>
      <c r="E847" s="353"/>
      <c r="F847" s="353"/>
      <c r="G847" s="353"/>
      <c r="H847" s="353"/>
      <c r="I847" s="353"/>
      <c r="J847" s="353"/>
      <c r="K847" s="353"/>
      <c r="L847" s="353"/>
      <c r="M847" s="353"/>
      <c r="N847" s="353"/>
      <c r="O847" s="353"/>
      <c r="P847" s="353"/>
      <c r="Q847" s="353"/>
      <c r="R847" s="353"/>
      <c r="S847" s="353"/>
      <c r="T847" s="353"/>
      <c r="U847" s="353"/>
      <c r="V847" s="353"/>
      <c r="W847" s="353"/>
      <c r="X847" s="353"/>
      <c r="Y847" s="353"/>
      <c r="Z847" s="353"/>
      <c r="AA847" s="353"/>
    </row>
    <row r="848" spans="1:27" ht="10.5" customHeight="1" x14ac:dyDescent="0.2">
      <c r="A848" s="353"/>
      <c r="B848" s="353"/>
      <c r="C848" s="353"/>
      <c r="D848" s="353"/>
      <c r="E848" s="353"/>
      <c r="F848" s="353"/>
      <c r="G848" s="353"/>
      <c r="H848" s="353"/>
      <c r="I848" s="353"/>
      <c r="J848" s="353"/>
      <c r="K848" s="353"/>
      <c r="L848" s="353"/>
      <c r="M848" s="353"/>
      <c r="N848" s="353"/>
      <c r="O848" s="353"/>
      <c r="P848" s="353"/>
      <c r="Q848" s="353"/>
      <c r="R848" s="353"/>
      <c r="S848" s="353"/>
      <c r="T848" s="353"/>
      <c r="U848" s="353"/>
      <c r="V848" s="353"/>
      <c r="W848" s="353"/>
      <c r="X848" s="353"/>
      <c r="Y848" s="353"/>
      <c r="Z848" s="353"/>
      <c r="AA848" s="353"/>
    </row>
    <row r="849" spans="1:27" ht="10.5" customHeight="1" x14ac:dyDescent="0.2">
      <c r="A849" s="353"/>
      <c r="B849" s="353"/>
      <c r="C849" s="353"/>
      <c r="D849" s="353"/>
      <c r="E849" s="353"/>
      <c r="F849" s="353"/>
      <c r="G849" s="353"/>
      <c r="H849" s="353"/>
      <c r="I849" s="353"/>
      <c r="J849" s="353"/>
      <c r="K849" s="353"/>
      <c r="L849" s="353"/>
      <c r="M849" s="353"/>
      <c r="N849" s="353"/>
      <c r="O849" s="353"/>
      <c r="P849" s="353"/>
      <c r="Q849" s="353"/>
      <c r="R849" s="353"/>
      <c r="S849" s="353"/>
      <c r="T849" s="353"/>
      <c r="U849" s="353"/>
      <c r="V849" s="353"/>
      <c r="W849" s="353"/>
      <c r="X849" s="353"/>
      <c r="Y849" s="353"/>
      <c r="Z849" s="353"/>
      <c r="AA849" s="353"/>
    </row>
    <row r="850" spans="1:27" ht="10.5" customHeight="1" x14ac:dyDescent="0.2">
      <c r="A850" s="353"/>
      <c r="B850" s="353"/>
      <c r="C850" s="353"/>
      <c r="D850" s="353"/>
      <c r="E850" s="353"/>
      <c r="F850" s="353"/>
      <c r="G850" s="353"/>
      <c r="H850" s="353"/>
      <c r="I850" s="353"/>
      <c r="J850" s="353"/>
      <c r="K850" s="353"/>
      <c r="L850" s="353"/>
      <c r="M850" s="353"/>
      <c r="N850" s="353"/>
      <c r="O850" s="353"/>
      <c r="P850" s="353"/>
      <c r="Q850" s="353"/>
      <c r="R850" s="353"/>
      <c r="S850" s="353"/>
      <c r="T850" s="353"/>
      <c r="U850" s="353"/>
      <c r="V850" s="353"/>
      <c r="W850" s="353"/>
      <c r="X850" s="353"/>
      <c r="Y850" s="353"/>
      <c r="Z850" s="353"/>
      <c r="AA850" s="353"/>
    </row>
    <row r="851" spans="1:27" ht="10.5" customHeight="1" x14ac:dyDescent="0.2">
      <c r="A851" s="353"/>
      <c r="B851" s="353"/>
      <c r="C851" s="353"/>
      <c r="D851" s="353"/>
      <c r="E851" s="353"/>
      <c r="F851" s="353"/>
      <c r="G851" s="353"/>
      <c r="H851" s="353"/>
      <c r="I851" s="353"/>
      <c r="J851" s="353"/>
      <c r="K851" s="353"/>
      <c r="L851" s="353"/>
      <c r="M851" s="353"/>
      <c r="N851" s="353"/>
      <c r="O851" s="353"/>
      <c r="P851" s="353"/>
      <c r="Q851" s="353"/>
      <c r="R851" s="353"/>
      <c r="S851" s="353"/>
      <c r="T851" s="353"/>
      <c r="U851" s="353"/>
      <c r="V851" s="353"/>
      <c r="W851" s="353"/>
      <c r="X851" s="353"/>
      <c r="Y851" s="353"/>
      <c r="Z851" s="353"/>
      <c r="AA851" s="353"/>
    </row>
    <row r="852" spans="1:27" ht="10.5" customHeight="1" x14ac:dyDescent="0.2">
      <c r="A852" s="353"/>
      <c r="B852" s="353"/>
      <c r="C852" s="353"/>
      <c r="D852" s="353"/>
      <c r="E852" s="353"/>
      <c r="F852" s="353"/>
      <c r="G852" s="353"/>
      <c r="H852" s="353"/>
      <c r="I852" s="353"/>
      <c r="J852" s="353"/>
      <c r="K852" s="353"/>
      <c r="L852" s="353"/>
      <c r="M852" s="353"/>
      <c r="N852" s="353"/>
      <c r="O852" s="353"/>
      <c r="P852" s="353"/>
      <c r="Q852" s="353"/>
      <c r="R852" s="353"/>
      <c r="S852" s="353"/>
      <c r="T852" s="353"/>
      <c r="U852" s="353"/>
      <c r="V852" s="353"/>
      <c r="W852" s="353"/>
      <c r="X852" s="353"/>
      <c r="Y852" s="353"/>
      <c r="Z852" s="353"/>
      <c r="AA852" s="353"/>
    </row>
    <row r="853" spans="1:27" ht="10.5" customHeight="1" x14ac:dyDescent="0.2">
      <c r="A853" s="353"/>
      <c r="B853" s="353"/>
      <c r="C853" s="353"/>
      <c r="D853" s="353"/>
      <c r="E853" s="353"/>
      <c r="F853" s="353"/>
      <c r="G853" s="353"/>
      <c r="H853" s="353"/>
      <c r="I853" s="353"/>
      <c r="J853" s="353"/>
      <c r="K853" s="353"/>
      <c r="L853" s="353"/>
      <c r="M853" s="353"/>
      <c r="N853" s="353"/>
      <c r="O853" s="353"/>
      <c r="P853" s="353"/>
      <c r="Q853" s="353"/>
      <c r="R853" s="353"/>
      <c r="S853" s="353"/>
      <c r="T853" s="353"/>
      <c r="U853" s="353"/>
      <c r="V853" s="353"/>
      <c r="W853" s="353"/>
      <c r="X853" s="353"/>
      <c r="Y853" s="353"/>
      <c r="Z853" s="353"/>
      <c r="AA853" s="353"/>
    </row>
    <row r="854" spans="1:27" ht="10.5" customHeight="1" x14ac:dyDescent="0.2">
      <c r="A854" s="353"/>
      <c r="B854" s="353"/>
      <c r="C854" s="353"/>
      <c r="D854" s="353"/>
      <c r="E854" s="353"/>
      <c r="F854" s="353"/>
      <c r="G854" s="353"/>
      <c r="H854" s="353"/>
      <c r="I854" s="353"/>
      <c r="J854" s="353"/>
      <c r="K854" s="353"/>
      <c r="L854" s="353"/>
      <c r="M854" s="353"/>
      <c r="N854" s="353"/>
      <c r="O854" s="353"/>
      <c r="P854" s="353"/>
      <c r="Q854" s="353"/>
      <c r="R854" s="353"/>
      <c r="S854" s="353"/>
      <c r="T854" s="353"/>
      <c r="U854" s="353"/>
      <c r="V854" s="353"/>
      <c r="W854" s="353"/>
      <c r="X854" s="353"/>
      <c r="Y854" s="353"/>
      <c r="Z854" s="353"/>
      <c r="AA854" s="353"/>
    </row>
    <row r="855" spans="1:27" ht="10.5" customHeight="1" x14ac:dyDescent="0.2">
      <c r="A855" s="353"/>
      <c r="B855" s="353"/>
      <c r="C855" s="353"/>
      <c r="D855" s="353"/>
      <c r="E855" s="353"/>
      <c r="F855" s="353"/>
      <c r="G855" s="353"/>
      <c r="H855" s="353"/>
      <c r="I855" s="353"/>
      <c r="J855" s="353"/>
      <c r="K855" s="353"/>
      <c r="L855" s="353"/>
      <c r="M855" s="353"/>
      <c r="N855" s="353"/>
      <c r="O855" s="353"/>
      <c r="P855" s="353"/>
      <c r="Q855" s="353"/>
      <c r="R855" s="353"/>
      <c r="S855" s="353"/>
      <c r="T855" s="353"/>
      <c r="U855" s="353"/>
      <c r="V855" s="353"/>
      <c r="W855" s="353"/>
      <c r="X855" s="353"/>
      <c r="Y855" s="353"/>
      <c r="Z855" s="353"/>
      <c r="AA855" s="353"/>
    </row>
    <row r="856" spans="1:27" ht="10.5" customHeight="1" x14ac:dyDescent="0.2">
      <c r="A856" s="353"/>
      <c r="B856" s="353"/>
      <c r="C856" s="353"/>
      <c r="D856" s="353"/>
      <c r="E856" s="353"/>
      <c r="F856" s="353"/>
      <c r="G856" s="353"/>
      <c r="H856" s="353"/>
      <c r="I856" s="353"/>
      <c r="J856" s="353"/>
      <c r="K856" s="353"/>
      <c r="L856" s="353"/>
      <c r="M856" s="353"/>
      <c r="N856" s="353"/>
      <c r="O856" s="353"/>
      <c r="P856" s="353"/>
      <c r="Q856" s="353"/>
      <c r="R856" s="353"/>
      <c r="S856" s="353"/>
      <c r="T856" s="353"/>
      <c r="U856" s="353"/>
      <c r="V856" s="353"/>
      <c r="W856" s="353"/>
      <c r="X856" s="353"/>
      <c r="Y856" s="353"/>
      <c r="Z856" s="353"/>
      <c r="AA856" s="353"/>
    </row>
    <row r="857" spans="1:27" ht="10.5" customHeight="1" x14ac:dyDescent="0.2">
      <c r="A857" s="353"/>
      <c r="B857" s="353"/>
      <c r="C857" s="353"/>
      <c r="D857" s="353"/>
      <c r="E857" s="353"/>
      <c r="F857" s="353"/>
      <c r="G857" s="353"/>
      <c r="H857" s="353"/>
      <c r="I857" s="353"/>
      <c r="J857" s="353"/>
      <c r="K857" s="353"/>
      <c r="L857" s="353"/>
      <c r="M857" s="353"/>
      <c r="N857" s="353"/>
      <c r="O857" s="353"/>
      <c r="P857" s="353"/>
      <c r="Q857" s="353"/>
      <c r="R857" s="353"/>
      <c r="S857" s="353"/>
      <c r="T857" s="353"/>
      <c r="U857" s="353"/>
      <c r="V857" s="353"/>
      <c r="W857" s="353"/>
      <c r="X857" s="353"/>
      <c r="Y857" s="353"/>
      <c r="Z857" s="353"/>
      <c r="AA857" s="353"/>
    </row>
    <row r="858" spans="1:27" ht="10.5" customHeight="1" x14ac:dyDescent="0.2">
      <c r="A858" s="353"/>
      <c r="B858" s="353"/>
      <c r="C858" s="353"/>
      <c r="D858" s="353"/>
      <c r="E858" s="353"/>
      <c r="F858" s="353"/>
      <c r="G858" s="353"/>
      <c r="H858" s="353"/>
      <c r="I858" s="353"/>
      <c r="J858" s="353"/>
      <c r="K858" s="353"/>
      <c r="L858" s="353"/>
      <c r="M858" s="353"/>
      <c r="N858" s="353"/>
      <c r="O858" s="353"/>
      <c r="P858" s="353"/>
      <c r="Q858" s="353"/>
      <c r="R858" s="353"/>
      <c r="S858" s="353"/>
      <c r="T858" s="353"/>
      <c r="U858" s="353"/>
      <c r="V858" s="353"/>
      <c r="W858" s="353"/>
      <c r="X858" s="353"/>
      <c r="Y858" s="353"/>
      <c r="Z858" s="353"/>
      <c r="AA858" s="353"/>
    </row>
    <row r="859" spans="1:27" ht="10.5" customHeight="1" x14ac:dyDescent="0.2">
      <c r="A859" s="353"/>
      <c r="B859" s="353"/>
      <c r="C859" s="353"/>
      <c r="D859" s="353"/>
      <c r="E859" s="353"/>
      <c r="F859" s="353"/>
      <c r="G859" s="353"/>
      <c r="H859" s="353"/>
      <c r="I859" s="353"/>
      <c r="J859" s="353"/>
      <c r="K859" s="353"/>
      <c r="L859" s="353"/>
      <c r="M859" s="353"/>
      <c r="N859" s="353"/>
      <c r="O859" s="353"/>
      <c r="P859" s="353"/>
      <c r="Q859" s="353"/>
      <c r="R859" s="353"/>
      <c r="S859" s="353"/>
      <c r="T859" s="353"/>
      <c r="U859" s="353"/>
      <c r="V859" s="353"/>
      <c r="W859" s="353"/>
      <c r="X859" s="353"/>
      <c r="Y859" s="353"/>
      <c r="Z859" s="353"/>
      <c r="AA859" s="353"/>
    </row>
    <row r="860" spans="1:27" ht="10.5" customHeight="1" x14ac:dyDescent="0.2">
      <c r="A860" s="353"/>
      <c r="B860" s="353"/>
      <c r="C860" s="353"/>
      <c r="D860" s="353"/>
      <c r="E860" s="353"/>
      <c r="F860" s="353"/>
      <c r="G860" s="353"/>
      <c r="H860" s="353"/>
      <c r="I860" s="353"/>
      <c r="J860" s="353"/>
      <c r="K860" s="353"/>
      <c r="L860" s="353"/>
      <c r="M860" s="353"/>
      <c r="N860" s="353"/>
      <c r="O860" s="353"/>
      <c r="P860" s="353"/>
      <c r="Q860" s="353"/>
      <c r="R860" s="353"/>
      <c r="S860" s="353"/>
      <c r="T860" s="353"/>
      <c r="U860" s="353"/>
      <c r="V860" s="353"/>
      <c r="W860" s="353"/>
      <c r="X860" s="353"/>
      <c r="Y860" s="353"/>
      <c r="Z860" s="353"/>
      <c r="AA860" s="353"/>
    </row>
    <row r="861" spans="1:27" ht="10.5" customHeight="1" x14ac:dyDescent="0.2">
      <c r="A861" s="353"/>
      <c r="B861" s="353"/>
      <c r="C861" s="353"/>
      <c r="D861" s="353"/>
      <c r="E861" s="353"/>
      <c r="F861" s="353"/>
      <c r="G861" s="353"/>
      <c r="H861" s="353"/>
      <c r="I861" s="353"/>
      <c r="J861" s="353"/>
      <c r="K861" s="353"/>
      <c r="L861" s="353"/>
      <c r="M861" s="353"/>
      <c r="N861" s="353"/>
      <c r="O861" s="353"/>
      <c r="P861" s="353"/>
      <c r="Q861" s="353"/>
      <c r="R861" s="353"/>
      <c r="S861" s="353"/>
      <c r="T861" s="353"/>
      <c r="U861" s="353"/>
      <c r="V861" s="353"/>
      <c r="W861" s="353"/>
      <c r="X861" s="353"/>
      <c r="Y861" s="353"/>
      <c r="Z861" s="353"/>
      <c r="AA861" s="353"/>
    </row>
    <row r="862" spans="1:27" ht="10.5" customHeight="1" x14ac:dyDescent="0.2">
      <c r="A862" s="353"/>
      <c r="B862" s="353"/>
      <c r="C862" s="353"/>
      <c r="D862" s="353"/>
      <c r="E862" s="353"/>
      <c r="F862" s="353"/>
      <c r="G862" s="353"/>
      <c r="H862" s="353"/>
      <c r="I862" s="353"/>
      <c r="J862" s="353"/>
      <c r="K862" s="353"/>
      <c r="L862" s="353"/>
      <c r="M862" s="353"/>
      <c r="N862" s="353"/>
      <c r="O862" s="353"/>
      <c r="P862" s="353"/>
      <c r="Q862" s="353"/>
      <c r="R862" s="353"/>
      <c r="S862" s="353"/>
      <c r="T862" s="353"/>
      <c r="U862" s="353"/>
      <c r="V862" s="353"/>
      <c r="W862" s="353"/>
      <c r="X862" s="353"/>
      <c r="Y862" s="353"/>
      <c r="Z862" s="353"/>
      <c r="AA862" s="353"/>
    </row>
    <row r="863" spans="1:27" ht="10.5" customHeight="1" x14ac:dyDescent="0.2">
      <c r="A863" s="353"/>
      <c r="B863" s="353"/>
      <c r="C863" s="353"/>
      <c r="D863" s="353"/>
      <c r="E863" s="353"/>
      <c r="F863" s="353"/>
      <c r="G863" s="353"/>
      <c r="H863" s="353"/>
      <c r="I863" s="353"/>
      <c r="J863" s="353"/>
      <c r="K863" s="353"/>
      <c r="L863" s="353"/>
      <c r="M863" s="353"/>
      <c r="N863" s="353"/>
      <c r="O863" s="353"/>
      <c r="P863" s="353"/>
      <c r="Q863" s="353"/>
      <c r="R863" s="353"/>
      <c r="S863" s="353"/>
      <c r="T863" s="353"/>
      <c r="U863" s="353"/>
      <c r="V863" s="353"/>
      <c r="W863" s="353"/>
      <c r="X863" s="353"/>
      <c r="Y863" s="353"/>
      <c r="Z863" s="353"/>
      <c r="AA863" s="353"/>
    </row>
    <row r="864" spans="1:27" ht="10.5" customHeight="1" x14ac:dyDescent="0.2">
      <c r="A864" s="353"/>
      <c r="B864" s="353"/>
      <c r="C864" s="353"/>
      <c r="D864" s="353"/>
      <c r="E864" s="353"/>
      <c r="F864" s="353"/>
      <c r="G864" s="353"/>
      <c r="H864" s="353"/>
      <c r="I864" s="353"/>
      <c r="J864" s="353"/>
      <c r="K864" s="353"/>
      <c r="L864" s="353"/>
      <c r="M864" s="353"/>
      <c r="N864" s="353"/>
      <c r="O864" s="353"/>
      <c r="P864" s="353"/>
      <c r="Q864" s="353"/>
      <c r="R864" s="353"/>
      <c r="S864" s="353"/>
      <c r="T864" s="353"/>
      <c r="U864" s="353"/>
      <c r="V864" s="353"/>
      <c r="W864" s="353"/>
      <c r="X864" s="353"/>
      <c r="Y864" s="353"/>
      <c r="Z864" s="353"/>
      <c r="AA864" s="353"/>
    </row>
    <row r="865" spans="1:27" ht="10.5" customHeight="1" x14ac:dyDescent="0.2">
      <c r="A865" s="353"/>
      <c r="B865" s="353"/>
      <c r="C865" s="353"/>
      <c r="D865" s="353"/>
      <c r="E865" s="353"/>
      <c r="F865" s="353"/>
      <c r="G865" s="353"/>
      <c r="H865" s="353"/>
      <c r="I865" s="353"/>
      <c r="J865" s="353"/>
      <c r="K865" s="353"/>
      <c r="L865" s="353"/>
      <c r="M865" s="353"/>
      <c r="N865" s="353"/>
      <c r="O865" s="353"/>
      <c r="P865" s="353"/>
      <c r="Q865" s="353"/>
      <c r="R865" s="353"/>
      <c r="S865" s="353"/>
      <c r="T865" s="353"/>
      <c r="U865" s="353"/>
      <c r="V865" s="353"/>
      <c r="W865" s="353"/>
      <c r="X865" s="353"/>
      <c r="Y865" s="353"/>
      <c r="Z865" s="353"/>
      <c r="AA865" s="353"/>
    </row>
    <row r="866" spans="1:27" ht="10.5" customHeight="1" x14ac:dyDescent="0.2">
      <c r="A866" s="353"/>
      <c r="B866" s="353"/>
      <c r="C866" s="353"/>
      <c r="D866" s="353"/>
      <c r="E866" s="353"/>
      <c r="F866" s="353"/>
      <c r="G866" s="353"/>
      <c r="H866" s="353"/>
      <c r="I866" s="353"/>
      <c r="J866" s="353"/>
      <c r="K866" s="353"/>
      <c r="L866" s="353"/>
      <c r="M866" s="353"/>
      <c r="N866" s="353"/>
      <c r="O866" s="353"/>
      <c r="P866" s="353"/>
      <c r="Q866" s="353"/>
      <c r="R866" s="353"/>
      <c r="S866" s="353"/>
      <c r="T866" s="353"/>
      <c r="U866" s="353"/>
      <c r="V866" s="353"/>
      <c r="W866" s="353"/>
      <c r="X866" s="353"/>
      <c r="Y866" s="353"/>
      <c r="Z866" s="353"/>
      <c r="AA866" s="353"/>
    </row>
    <row r="867" spans="1:27" ht="10.5" customHeight="1" x14ac:dyDescent="0.2">
      <c r="A867" s="353"/>
      <c r="B867" s="353"/>
      <c r="C867" s="353"/>
      <c r="D867" s="353"/>
      <c r="E867" s="353"/>
      <c r="F867" s="353"/>
      <c r="G867" s="353"/>
      <c r="H867" s="353"/>
      <c r="I867" s="353"/>
      <c r="J867" s="353"/>
      <c r="K867" s="353"/>
      <c r="L867" s="353"/>
      <c r="M867" s="353"/>
      <c r="N867" s="353"/>
      <c r="O867" s="353"/>
      <c r="P867" s="353"/>
      <c r="Q867" s="353"/>
      <c r="R867" s="353"/>
      <c r="S867" s="353"/>
      <c r="T867" s="353"/>
      <c r="U867" s="353"/>
      <c r="V867" s="353"/>
      <c r="W867" s="353"/>
      <c r="X867" s="353"/>
      <c r="Y867" s="353"/>
      <c r="Z867" s="353"/>
      <c r="AA867" s="353"/>
    </row>
    <row r="868" spans="1:27" ht="10.5" customHeight="1" x14ac:dyDescent="0.2">
      <c r="A868" s="353"/>
      <c r="B868" s="353"/>
      <c r="C868" s="353"/>
      <c r="D868" s="353"/>
      <c r="E868" s="353"/>
      <c r="F868" s="353"/>
      <c r="G868" s="353"/>
      <c r="H868" s="353"/>
      <c r="I868" s="353"/>
      <c r="J868" s="353"/>
      <c r="K868" s="353"/>
      <c r="L868" s="353"/>
      <c r="M868" s="353"/>
      <c r="N868" s="353"/>
      <c r="O868" s="353"/>
      <c r="P868" s="353"/>
      <c r="Q868" s="353"/>
      <c r="R868" s="353"/>
      <c r="S868" s="353"/>
      <c r="T868" s="353"/>
      <c r="U868" s="353"/>
      <c r="V868" s="353"/>
      <c r="W868" s="353"/>
      <c r="X868" s="353"/>
      <c r="Y868" s="353"/>
      <c r="Z868" s="353"/>
      <c r="AA868" s="353"/>
    </row>
    <row r="869" spans="1:27" ht="10.5" customHeight="1" x14ac:dyDescent="0.2">
      <c r="A869" s="353"/>
      <c r="B869" s="353"/>
      <c r="C869" s="353"/>
      <c r="D869" s="353"/>
      <c r="E869" s="353"/>
      <c r="F869" s="353"/>
      <c r="G869" s="353"/>
      <c r="H869" s="353"/>
      <c r="I869" s="353"/>
      <c r="J869" s="353"/>
      <c r="K869" s="353"/>
      <c r="L869" s="353"/>
      <c r="M869" s="353"/>
      <c r="N869" s="353"/>
      <c r="O869" s="353"/>
      <c r="P869" s="353"/>
      <c r="Q869" s="353"/>
      <c r="R869" s="353"/>
      <c r="S869" s="353"/>
      <c r="T869" s="353"/>
      <c r="U869" s="353"/>
      <c r="V869" s="353"/>
      <c r="W869" s="353"/>
      <c r="X869" s="353"/>
      <c r="Y869" s="353"/>
      <c r="Z869" s="353"/>
      <c r="AA869" s="353"/>
    </row>
    <row r="870" spans="1:27" ht="10.5" customHeight="1" x14ac:dyDescent="0.2">
      <c r="A870" s="353"/>
      <c r="B870" s="353"/>
      <c r="C870" s="353"/>
      <c r="D870" s="353"/>
      <c r="E870" s="353"/>
      <c r="F870" s="353"/>
      <c r="G870" s="353"/>
      <c r="H870" s="353"/>
      <c r="I870" s="353"/>
      <c r="J870" s="353"/>
      <c r="K870" s="353"/>
      <c r="L870" s="353"/>
      <c r="M870" s="353"/>
      <c r="N870" s="353"/>
      <c r="O870" s="353"/>
      <c r="P870" s="353"/>
      <c r="Q870" s="353"/>
      <c r="R870" s="353"/>
      <c r="S870" s="353"/>
      <c r="T870" s="353"/>
      <c r="U870" s="353"/>
      <c r="V870" s="353"/>
      <c r="W870" s="353"/>
      <c r="X870" s="353"/>
      <c r="Y870" s="353"/>
      <c r="Z870" s="353"/>
      <c r="AA870" s="353"/>
    </row>
    <row r="871" spans="1:27" ht="10.5" customHeight="1" x14ac:dyDescent="0.2">
      <c r="A871" s="353"/>
      <c r="B871" s="353"/>
      <c r="C871" s="353"/>
      <c r="D871" s="353"/>
      <c r="E871" s="353"/>
      <c r="F871" s="353"/>
      <c r="G871" s="353"/>
      <c r="H871" s="353"/>
      <c r="I871" s="353"/>
      <c r="J871" s="353"/>
      <c r="K871" s="353"/>
      <c r="L871" s="353"/>
      <c r="M871" s="353"/>
      <c r="N871" s="353"/>
      <c r="O871" s="353"/>
      <c r="P871" s="353"/>
      <c r="Q871" s="353"/>
      <c r="R871" s="353"/>
      <c r="S871" s="353"/>
      <c r="T871" s="353"/>
      <c r="U871" s="353"/>
      <c r="V871" s="353"/>
      <c r="W871" s="353"/>
      <c r="X871" s="353"/>
      <c r="Y871" s="353"/>
      <c r="Z871" s="353"/>
      <c r="AA871" s="353"/>
    </row>
    <row r="872" spans="1:27" ht="10.5" customHeight="1" x14ac:dyDescent="0.2">
      <c r="A872" s="353"/>
      <c r="B872" s="353"/>
      <c r="C872" s="353"/>
      <c r="D872" s="353"/>
      <c r="E872" s="353"/>
      <c r="F872" s="353"/>
      <c r="G872" s="353"/>
      <c r="H872" s="353"/>
      <c r="I872" s="353"/>
      <c r="J872" s="353"/>
      <c r="K872" s="353"/>
      <c r="L872" s="353"/>
      <c r="M872" s="353"/>
      <c r="N872" s="353"/>
      <c r="O872" s="353"/>
      <c r="P872" s="353"/>
      <c r="Q872" s="353"/>
      <c r="R872" s="353"/>
      <c r="S872" s="353"/>
      <c r="T872" s="353"/>
      <c r="U872" s="353"/>
      <c r="V872" s="353"/>
      <c r="W872" s="353"/>
      <c r="X872" s="353"/>
      <c r="Y872" s="353"/>
      <c r="Z872" s="353"/>
      <c r="AA872" s="353"/>
    </row>
    <row r="873" spans="1:27" ht="10.5" customHeight="1" x14ac:dyDescent="0.2">
      <c r="A873" s="353"/>
      <c r="B873" s="353"/>
      <c r="C873" s="353"/>
      <c r="D873" s="353"/>
      <c r="E873" s="353"/>
      <c r="F873" s="353"/>
      <c r="G873" s="353"/>
      <c r="H873" s="353"/>
      <c r="I873" s="353"/>
      <c r="J873" s="353"/>
      <c r="K873" s="353"/>
      <c r="L873" s="353"/>
      <c r="M873" s="353"/>
      <c r="N873" s="353"/>
      <c r="O873" s="353"/>
      <c r="P873" s="353"/>
      <c r="Q873" s="353"/>
      <c r="R873" s="353"/>
      <c r="S873" s="353"/>
      <c r="T873" s="353"/>
      <c r="U873" s="353"/>
      <c r="V873" s="353"/>
      <c r="W873" s="353"/>
      <c r="X873" s="353"/>
      <c r="Y873" s="353"/>
      <c r="Z873" s="353"/>
      <c r="AA873" s="353"/>
    </row>
    <row r="874" spans="1:27" ht="10.5" customHeight="1" x14ac:dyDescent="0.2">
      <c r="A874" s="353"/>
      <c r="B874" s="353"/>
      <c r="C874" s="353"/>
      <c r="D874" s="353"/>
      <c r="E874" s="353"/>
      <c r="F874" s="353"/>
      <c r="G874" s="353"/>
      <c r="H874" s="353"/>
      <c r="I874" s="353"/>
      <c r="J874" s="353"/>
      <c r="K874" s="353"/>
      <c r="L874" s="353"/>
      <c r="M874" s="353"/>
      <c r="N874" s="353"/>
      <c r="O874" s="353"/>
      <c r="P874" s="353"/>
      <c r="Q874" s="353"/>
      <c r="R874" s="353"/>
      <c r="S874" s="353"/>
      <c r="T874" s="353"/>
      <c r="U874" s="353"/>
      <c r="V874" s="353"/>
      <c r="W874" s="353"/>
      <c r="X874" s="353"/>
      <c r="Y874" s="353"/>
      <c r="Z874" s="353"/>
      <c r="AA874" s="353"/>
    </row>
    <row r="875" spans="1:27" ht="10.5" customHeight="1" x14ac:dyDescent="0.2">
      <c r="A875" s="353"/>
      <c r="B875" s="353"/>
      <c r="C875" s="353"/>
      <c r="D875" s="353"/>
      <c r="E875" s="353"/>
      <c r="F875" s="353"/>
      <c r="G875" s="353"/>
      <c r="H875" s="353"/>
      <c r="I875" s="353"/>
      <c r="J875" s="353"/>
      <c r="K875" s="353"/>
      <c r="L875" s="353"/>
      <c r="M875" s="353"/>
      <c r="N875" s="353"/>
      <c r="O875" s="353"/>
      <c r="P875" s="353"/>
      <c r="Q875" s="353"/>
      <c r="R875" s="353"/>
      <c r="S875" s="353"/>
      <c r="T875" s="353"/>
      <c r="U875" s="353"/>
      <c r="V875" s="353"/>
      <c r="W875" s="353"/>
      <c r="X875" s="353"/>
      <c r="Y875" s="353"/>
      <c r="Z875" s="353"/>
      <c r="AA875" s="353"/>
    </row>
    <row r="876" spans="1:27" ht="10.5" customHeight="1" x14ac:dyDescent="0.2">
      <c r="A876" s="353"/>
      <c r="B876" s="353"/>
      <c r="C876" s="353"/>
      <c r="D876" s="353"/>
      <c r="E876" s="353"/>
      <c r="F876" s="353"/>
      <c r="G876" s="353"/>
      <c r="H876" s="353"/>
      <c r="I876" s="353"/>
      <c r="J876" s="353"/>
      <c r="K876" s="353"/>
      <c r="L876" s="353"/>
      <c r="M876" s="353"/>
      <c r="N876" s="353"/>
      <c r="O876" s="353"/>
      <c r="P876" s="353"/>
      <c r="Q876" s="353"/>
      <c r="R876" s="353"/>
      <c r="S876" s="353"/>
      <c r="T876" s="353"/>
      <c r="U876" s="353"/>
      <c r="V876" s="353"/>
      <c r="W876" s="353"/>
      <c r="X876" s="353"/>
      <c r="Y876" s="353"/>
      <c r="Z876" s="353"/>
      <c r="AA876" s="353"/>
    </row>
    <row r="877" spans="1:27" ht="10.5" customHeight="1" x14ac:dyDescent="0.2">
      <c r="A877" s="353"/>
      <c r="B877" s="353"/>
      <c r="C877" s="353"/>
      <c r="D877" s="353"/>
      <c r="E877" s="353"/>
      <c r="F877" s="353"/>
      <c r="G877" s="353"/>
      <c r="H877" s="353"/>
      <c r="I877" s="353"/>
      <c r="J877" s="353"/>
      <c r="K877" s="353"/>
      <c r="L877" s="353"/>
      <c r="M877" s="353"/>
      <c r="N877" s="353"/>
      <c r="O877" s="353"/>
      <c r="P877" s="353"/>
      <c r="Q877" s="353"/>
      <c r="R877" s="353"/>
      <c r="S877" s="353"/>
      <c r="T877" s="353"/>
      <c r="U877" s="353"/>
      <c r="V877" s="353"/>
      <c r="W877" s="353"/>
      <c r="X877" s="353"/>
      <c r="Y877" s="353"/>
      <c r="Z877" s="353"/>
      <c r="AA877" s="353"/>
    </row>
    <row r="878" spans="1:27" ht="10.5" customHeight="1" x14ac:dyDescent="0.2">
      <c r="A878" s="353"/>
      <c r="B878" s="353"/>
      <c r="C878" s="353"/>
      <c r="D878" s="353"/>
      <c r="E878" s="353"/>
      <c r="F878" s="353"/>
      <c r="G878" s="353"/>
      <c r="H878" s="353"/>
      <c r="I878" s="353"/>
      <c r="J878" s="353"/>
      <c r="K878" s="353"/>
      <c r="L878" s="353"/>
      <c r="M878" s="353"/>
      <c r="N878" s="353"/>
      <c r="O878" s="353"/>
      <c r="P878" s="353"/>
      <c r="Q878" s="353"/>
      <c r="R878" s="353"/>
      <c r="S878" s="353"/>
      <c r="T878" s="353"/>
      <c r="U878" s="353"/>
      <c r="V878" s="353"/>
      <c r="W878" s="353"/>
      <c r="X878" s="353"/>
      <c r="Y878" s="353"/>
      <c r="Z878" s="353"/>
      <c r="AA878" s="353"/>
    </row>
    <row r="879" spans="1:27" ht="10.5" customHeight="1" x14ac:dyDescent="0.2">
      <c r="A879" s="353"/>
      <c r="B879" s="353"/>
      <c r="C879" s="353"/>
      <c r="D879" s="353"/>
      <c r="E879" s="353"/>
      <c r="F879" s="353"/>
      <c r="G879" s="353"/>
      <c r="H879" s="353"/>
      <c r="I879" s="353"/>
      <c r="J879" s="353"/>
      <c r="K879" s="353"/>
      <c r="L879" s="353"/>
      <c r="M879" s="353"/>
      <c r="N879" s="353"/>
      <c r="O879" s="353"/>
      <c r="P879" s="353"/>
      <c r="Q879" s="353"/>
      <c r="R879" s="353"/>
      <c r="S879" s="353"/>
      <c r="T879" s="353"/>
      <c r="U879" s="353"/>
      <c r="V879" s="353"/>
      <c r="W879" s="353"/>
      <c r="X879" s="353"/>
      <c r="Y879" s="353"/>
      <c r="Z879" s="353"/>
      <c r="AA879" s="353"/>
    </row>
    <row r="880" spans="1:27" ht="10.5" customHeight="1" x14ac:dyDescent="0.2">
      <c r="A880" s="353"/>
      <c r="B880" s="353"/>
      <c r="C880" s="353"/>
      <c r="D880" s="353"/>
      <c r="E880" s="353"/>
      <c r="F880" s="353"/>
      <c r="G880" s="353"/>
      <c r="H880" s="353"/>
      <c r="I880" s="353"/>
      <c r="J880" s="353"/>
      <c r="K880" s="353"/>
      <c r="L880" s="353"/>
      <c r="M880" s="353"/>
      <c r="N880" s="353"/>
      <c r="O880" s="353"/>
      <c r="P880" s="353"/>
      <c r="Q880" s="353"/>
      <c r="R880" s="353"/>
      <c r="S880" s="353"/>
      <c r="T880" s="353"/>
      <c r="U880" s="353"/>
      <c r="V880" s="353"/>
      <c r="W880" s="353"/>
      <c r="X880" s="353"/>
      <c r="Y880" s="353"/>
      <c r="Z880" s="353"/>
      <c r="AA880" s="353"/>
    </row>
    <row r="881" spans="1:27" ht="10.5" customHeight="1" x14ac:dyDescent="0.2">
      <c r="A881" s="353"/>
      <c r="B881" s="353"/>
      <c r="C881" s="353"/>
      <c r="D881" s="353"/>
      <c r="E881" s="353"/>
      <c r="F881" s="353"/>
      <c r="G881" s="353"/>
      <c r="H881" s="353"/>
      <c r="I881" s="353"/>
      <c r="J881" s="353"/>
      <c r="K881" s="353"/>
      <c r="L881" s="353"/>
      <c r="M881" s="353"/>
      <c r="N881" s="353"/>
      <c r="O881" s="353"/>
      <c r="P881" s="353"/>
      <c r="Q881" s="353"/>
      <c r="R881" s="353"/>
      <c r="S881" s="353"/>
      <c r="T881" s="353"/>
      <c r="U881" s="353"/>
      <c r="V881" s="353"/>
      <c r="W881" s="353"/>
      <c r="X881" s="353"/>
      <c r="Y881" s="353"/>
      <c r="Z881" s="353"/>
      <c r="AA881" s="353"/>
    </row>
    <row r="882" spans="1:27" ht="10.5" customHeight="1" x14ac:dyDescent="0.2">
      <c r="A882" s="353"/>
      <c r="B882" s="353"/>
      <c r="C882" s="353"/>
      <c r="D882" s="353"/>
      <c r="E882" s="353"/>
      <c r="F882" s="353"/>
      <c r="G882" s="353"/>
      <c r="H882" s="353"/>
      <c r="I882" s="353"/>
      <c r="J882" s="353"/>
      <c r="K882" s="353"/>
      <c r="L882" s="353"/>
      <c r="M882" s="353"/>
      <c r="N882" s="353"/>
      <c r="O882" s="353"/>
      <c r="P882" s="353"/>
      <c r="Q882" s="353"/>
      <c r="R882" s="353"/>
      <c r="S882" s="353"/>
      <c r="T882" s="353"/>
      <c r="U882" s="353"/>
      <c r="V882" s="353"/>
      <c r="W882" s="353"/>
      <c r="X882" s="353"/>
      <c r="Y882" s="353"/>
      <c r="Z882" s="353"/>
      <c r="AA882" s="353"/>
    </row>
    <row r="883" spans="1:27" ht="10.5" customHeight="1" x14ac:dyDescent="0.2">
      <c r="A883" s="353"/>
      <c r="B883" s="353"/>
      <c r="C883" s="353"/>
      <c r="D883" s="353"/>
      <c r="E883" s="353"/>
      <c r="F883" s="353"/>
      <c r="G883" s="353"/>
      <c r="H883" s="353"/>
      <c r="I883" s="353"/>
      <c r="J883" s="353"/>
      <c r="K883" s="353"/>
      <c r="L883" s="353"/>
      <c r="M883" s="353"/>
      <c r="N883" s="353"/>
      <c r="O883" s="353"/>
      <c r="P883" s="353"/>
      <c r="Q883" s="353"/>
      <c r="R883" s="353"/>
      <c r="S883" s="353"/>
      <c r="T883" s="353"/>
      <c r="U883" s="353"/>
      <c r="V883" s="353"/>
      <c r="W883" s="353"/>
      <c r="X883" s="353"/>
      <c r="Y883" s="353"/>
      <c r="Z883" s="353"/>
      <c r="AA883" s="353"/>
    </row>
    <row r="884" spans="1:27" ht="10.5" customHeight="1" x14ac:dyDescent="0.2">
      <c r="A884" s="353"/>
      <c r="B884" s="353"/>
      <c r="C884" s="353"/>
      <c r="D884" s="353"/>
      <c r="E884" s="353"/>
      <c r="F884" s="353"/>
      <c r="G884" s="353"/>
      <c r="H884" s="353"/>
      <c r="I884" s="353"/>
      <c r="J884" s="353"/>
      <c r="K884" s="353"/>
      <c r="L884" s="353"/>
      <c r="M884" s="353"/>
      <c r="N884" s="353"/>
      <c r="O884" s="353"/>
      <c r="P884" s="353"/>
      <c r="Q884" s="353"/>
      <c r="R884" s="353"/>
      <c r="S884" s="353"/>
      <c r="T884" s="353"/>
      <c r="U884" s="353"/>
      <c r="V884" s="353"/>
      <c r="W884" s="353"/>
      <c r="X884" s="353"/>
      <c r="Y884" s="353"/>
      <c r="Z884" s="353"/>
      <c r="AA884" s="353"/>
    </row>
    <row r="885" spans="1:27" ht="10.5" customHeight="1" x14ac:dyDescent="0.2">
      <c r="A885" s="353"/>
      <c r="B885" s="353"/>
      <c r="C885" s="353"/>
      <c r="D885" s="353"/>
      <c r="E885" s="353"/>
      <c r="F885" s="353"/>
      <c r="G885" s="353"/>
      <c r="H885" s="353"/>
      <c r="I885" s="353"/>
      <c r="J885" s="353"/>
      <c r="K885" s="353"/>
      <c r="L885" s="353"/>
      <c r="M885" s="353"/>
      <c r="N885" s="353"/>
      <c r="O885" s="353"/>
      <c r="P885" s="353"/>
      <c r="Q885" s="353"/>
      <c r="R885" s="353"/>
      <c r="S885" s="353"/>
      <c r="T885" s="353"/>
      <c r="U885" s="353"/>
      <c r="V885" s="353"/>
      <c r="W885" s="353"/>
      <c r="X885" s="353"/>
      <c r="Y885" s="353"/>
      <c r="Z885" s="353"/>
      <c r="AA885" s="353"/>
    </row>
    <row r="886" spans="1:27" ht="10.5" customHeight="1" x14ac:dyDescent="0.2">
      <c r="A886" s="353"/>
      <c r="B886" s="353"/>
      <c r="C886" s="353"/>
      <c r="D886" s="353"/>
      <c r="E886" s="353"/>
      <c r="F886" s="353"/>
      <c r="G886" s="353"/>
      <c r="H886" s="353"/>
      <c r="I886" s="353"/>
      <c r="J886" s="353"/>
      <c r="K886" s="353"/>
      <c r="L886" s="353"/>
      <c r="M886" s="353"/>
      <c r="N886" s="353"/>
      <c r="O886" s="353"/>
      <c r="P886" s="353"/>
      <c r="Q886" s="353"/>
      <c r="R886" s="353"/>
      <c r="S886" s="353"/>
      <c r="T886" s="353"/>
      <c r="U886" s="353"/>
      <c r="V886" s="353"/>
      <c r="W886" s="353"/>
      <c r="X886" s="353"/>
      <c r="Y886" s="353"/>
      <c r="Z886" s="353"/>
      <c r="AA886" s="353"/>
    </row>
    <row r="887" spans="1:27" ht="10.5" customHeight="1" x14ac:dyDescent="0.2">
      <c r="A887" s="353"/>
      <c r="B887" s="353"/>
      <c r="C887" s="353"/>
      <c r="D887" s="353"/>
      <c r="E887" s="353"/>
      <c r="F887" s="353"/>
      <c r="G887" s="353"/>
      <c r="H887" s="353"/>
      <c r="I887" s="353"/>
      <c r="J887" s="353"/>
      <c r="K887" s="353"/>
      <c r="L887" s="353"/>
      <c r="M887" s="353"/>
      <c r="N887" s="353"/>
      <c r="O887" s="353"/>
      <c r="P887" s="353"/>
      <c r="Q887" s="353"/>
      <c r="R887" s="353"/>
      <c r="S887" s="353"/>
      <c r="T887" s="353"/>
      <c r="U887" s="353"/>
      <c r="V887" s="353"/>
      <c r="W887" s="353"/>
      <c r="X887" s="353"/>
      <c r="Y887" s="353"/>
      <c r="Z887" s="353"/>
      <c r="AA887" s="353"/>
    </row>
    <row r="888" spans="1:27" ht="10.5" customHeight="1" x14ac:dyDescent="0.2">
      <c r="A888" s="353"/>
      <c r="B888" s="353"/>
      <c r="C888" s="353"/>
      <c r="D888" s="353"/>
      <c r="E888" s="353"/>
      <c r="F888" s="353"/>
      <c r="G888" s="353"/>
      <c r="H888" s="353"/>
      <c r="I888" s="353"/>
      <c r="J888" s="353"/>
      <c r="K888" s="353"/>
      <c r="L888" s="353"/>
      <c r="M888" s="353"/>
      <c r="N888" s="353"/>
      <c r="O888" s="353"/>
      <c r="P888" s="353"/>
      <c r="Q888" s="353"/>
      <c r="R888" s="353"/>
      <c r="S888" s="353"/>
      <c r="T888" s="353"/>
      <c r="U888" s="353"/>
      <c r="V888" s="353"/>
      <c r="W888" s="353"/>
      <c r="X888" s="353"/>
      <c r="Y888" s="353"/>
      <c r="Z888" s="353"/>
      <c r="AA888" s="353"/>
    </row>
    <row r="889" spans="1:27" ht="10.5" customHeight="1" x14ac:dyDescent="0.2">
      <c r="A889" s="353"/>
      <c r="B889" s="353"/>
      <c r="C889" s="353"/>
      <c r="D889" s="353"/>
      <c r="E889" s="353"/>
      <c r="F889" s="353"/>
      <c r="G889" s="353"/>
      <c r="H889" s="353"/>
      <c r="I889" s="353"/>
      <c r="J889" s="353"/>
      <c r="K889" s="353"/>
      <c r="L889" s="353"/>
      <c r="M889" s="353"/>
      <c r="N889" s="353"/>
      <c r="O889" s="353"/>
      <c r="P889" s="353"/>
      <c r="Q889" s="353"/>
      <c r="R889" s="353"/>
      <c r="S889" s="353"/>
      <c r="T889" s="353"/>
      <c r="U889" s="353"/>
      <c r="V889" s="353"/>
      <c r="W889" s="353"/>
      <c r="X889" s="353"/>
      <c r="Y889" s="353"/>
      <c r="Z889" s="353"/>
      <c r="AA889" s="353"/>
    </row>
    <row r="890" spans="1:27" ht="10.5" customHeight="1" x14ac:dyDescent="0.2">
      <c r="A890" s="353"/>
      <c r="B890" s="353"/>
      <c r="C890" s="353"/>
      <c r="D890" s="353"/>
      <c r="E890" s="353"/>
      <c r="F890" s="353"/>
      <c r="G890" s="353"/>
      <c r="H890" s="353"/>
      <c r="I890" s="353"/>
      <c r="J890" s="353"/>
      <c r="K890" s="353"/>
      <c r="L890" s="353"/>
      <c r="M890" s="353"/>
      <c r="N890" s="353"/>
      <c r="O890" s="353"/>
      <c r="P890" s="353"/>
      <c r="Q890" s="353"/>
      <c r="R890" s="353"/>
      <c r="S890" s="353"/>
      <c r="T890" s="353"/>
      <c r="U890" s="353"/>
      <c r="V890" s="353"/>
      <c r="W890" s="353"/>
      <c r="X890" s="353"/>
      <c r="Y890" s="353"/>
      <c r="Z890" s="353"/>
      <c r="AA890" s="353"/>
    </row>
    <row r="891" spans="1:27" ht="10.5" customHeight="1" x14ac:dyDescent="0.2">
      <c r="A891" s="353"/>
      <c r="B891" s="353"/>
      <c r="C891" s="353"/>
      <c r="D891" s="353"/>
      <c r="E891" s="353"/>
      <c r="F891" s="353"/>
      <c r="G891" s="353"/>
      <c r="H891" s="353"/>
      <c r="I891" s="353"/>
      <c r="J891" s="353"/>
      <c r="K891" s="353"/>
      <c r="L891" s="353"/>
      <c r="M891" s="353"/>
      <c r="N891" s="353"/>
      <c r="O891" s="353"/>
      <c r="P891" s="353"/>
      <c r="Q891" s="353"/>
      <c r="R891" s="353"/>
      <c r="S891" s="353"/>
      <c r="T891" s="353"/>
      <c r="U891" s="353"/>
      <c r="V891" s="353"/>
      <c r="W891" s="353"/>
      <c r="X891" s="353"/>
      <c r="Y891" s="353"/>
      <c r="Z891" s="353"/>
      <c r="AA891" s="353"/>
    </row>
    <row r="892" spans="1:27" ht="10.5" customHeight="1" x14ac:dyDescent="0.2">
      <c r="A892" s="353"/>
      <c r="B892" s="353"/>
      <c r="C892" s="353"/>
      <c r="D892" s="353"/>
      <c r="E892" s="353"/>
      <c r="F892" s="353"/>
      <c r="G892" s="353"/>
      <c r="H892" s="353"/>
      <c r="I892" s="353"/>
      <c r="J892" s="353"/>
      <c r="K892" s="353"/>
      <c r="L892" s="353"/>
      <c r="M892" s="353"/>
      <c r="N892" s="353"/>
      <c r="O892" s="353"/>
      <c r="P892" s="353"/>
      <c r="Q892" s="353"/>
      <c r="R892" s="353"/>
      <c r="S892" s="353"/>
      <c r="T892" s="353"/>
      <c r="U892" s="353"/>
      <c r="V892" s="353"/>
      <c r="W892" s="353"/>
      <c r="X892" s="353"/>
      <c r="Y892" s="353"/>
      <c r="Z892" s="353"/>
      <c r="AA892" s="353"/>
    </row>
    <row r="893" spans="1:27" ht="10.5" customHeight="1" x14ac:dyDescent="0.2">
      <c r="A893" s="353"/>
      <c r="B893" s="353"/>
      <c r="C893" s="353"/>
      <c r="D893" s="353"/>
      <c r="E893" s="353"/>
      <c r="F893" s="353"/>
      <c r="G893" s="353"/>
      <c r="H893" s="353"/>
      <c r="I893" s="353"/>
      <c r="J893" s="353"/>
      <c r="K893" s="353"/>
      <c r="L893" s="353"/>
      <c r="M893" s="353"/>
      <c r="N893" s="353"/>
      <c r="O893" s="353"/>
      <c r="P893" s="353"/>
      <c r="Q893" s="353"/>
      <c r="R893" s="353"/>
      <c r="S893" s="353"/>
      <c r="T893" s="353"/>
      <c r="U893" s="353"/>
      <c r="V893" s="353"/>
      <c r="W893" s="353"/>
      <c r="X893" s="353"/>
      <c r="Y893" s="353"/>
      <c r="Z893" s="353"/>
      <c r="AA893" s="353"/>
    </row>
    <row r="894" spans="1:27" ht="10.5" customHeight="1" x14ac:dyDescent="0.2">
      <c r="A894" s="353"/>
      <c r="B894" s="353"/>
      <c r="C894" s="353"/>
      <c r="D894" s="353"/>
      <c r="E894" s="353"/>
      <c r="F894" s="353"/>
      <c r="G894" s="353"/>
      <c r="H894" s="353"/>
      <c r="I894" s="353"/>
      <c r="J894" s="353"/>
      <c r="K894" s="353"/>
      <c r="L894" s="353"/>
      <c r="M894" s="353"/>
      <c r="N894" s="353"/>
      <c r="O894" s="353"/>
      <c r="P894" s="353"/>
      <c r="Q894" s="353"/>
      <c r="R894" s="353"/>
      <c r="S894" s="353"/>
      <c r="T894" s="353"/>
      <c r="U894" s="353"/>
      <c r="V894" s="353"/>
      <c r="W894" s="353"/>
      <c r="X894" s="353"/>
      <c r="Y894" s="353"/>
      <c r="Z894" s="353"/>
      <c r="AA894" s="353"/>
    </row>
    <row r="895" spans="1:27" ht="10.5" customHeight="1" x14ac:dyDescent="0.2">
      <c r="A895" s="353"/>
      <c r="B895" s="353"/>
      <c r="C895" s="353"/>
      <c r="D895" s="353"/>
      <c r="E895" s="353"/>
      <c r="F895" s="353"/>
      <c r="G895" s="353"/>
      <c r="H895" s="353"/>
      <c r="I895" s="353"/>
      <c r="J895" s="353"/>
      <c r="K895" s="353"/>
      <c r="L895" s="353"/>
      <c r="M895" s="353"/>
      <c r="N895" s="353"/>
      <c r="O895" s="353"/>
      <c r="P895" s="353"/>
      <c r="Q895" s="353"/>
      <c r="R895" s="353"/>
      <c r="S895" s="353"/>
      <c r="T895" s="353"/>
      <c r="U895" s="353"/>
      <c r="V895" s="353"/>
      <c r="W895" s="353"/>
      <c r="X895" s="353"/>
      <c r="Y895" s="353"/>
      <c r="Z895" s="353"/>
      <c r="AA895" s="353"/>
    </row>
    <row r="896" spans="1:27" ht="10.5" customHeight="1" x14ac:dyDescent="0.2">
      <c r="A896" s="353"/>
      <c r="B896" s="353"/>
      <c r="C896" s="353"/>
      <c r="D896" s="353"/>
      <c r="E896" s="353"/>
      <c r="F896" s="353"/>
      <c r="G896" s="353"/>
      <c r="H896" s="353"/>
      <c r="I896" s="353"/>
      <c r="J896" s="353"/>
      <c r="K896" s="353"/>
      <c r="L896" s="353"/>
      <c r="M896" s="353"/>
      <c r="N896" s="353"/>
      <c r="O896" s="353"/>
      <c r="P896" s="353"/>
      <c r="Q896" s="353"/>
      <c r="R896" s="353"/>
      <c r="S896" s="353"/>
      <c r="T896" s="353"/>
      <c r="U896" s="353"/>
      <c r="V896" s="353"/>
      <c r="W896" s="353"/>
      <c r="X896" s="353"/>
      <c r="Y896" s="353"/>
      <c r="Z896" s="353"/>
      <c r="AA896" s="353"/>
    </row>
    <row r="897" spans="1:27" ht="10.5" customHeight="1" x14ac:dyDescent="0.2">
      <c r="A897" s="353"/>
      <c r="B897" s="353"/>
      <c r="C897" s="353"/>
      <c r="D897" s="353"/>
      <c r="E897" s="353"/>
      <c r="F897" s="353"/>
      <c r="G897" s="353"/>
      <c r="H897" s="353"/>
      <c r="I897" s="353"/>
      <c r="J897" s="353"/>
      <c r="K897" s="353"/>
      <c r="L897" s="353"/>
      <c r="M897" s="353"/>
      <c r="N897" s="353"/>
      <c r="O897" s="353"/>
      <c r="P897" s="353"/>
      <c r="Q897" s="353"/>
      <c r="R897" s="353"/>
      <c r="S897" s="353"/>
      <c r="T897" s="353"/>
      <c r="U897" s="353"/>
      <c r="V897" s="353"/>
      <c r="W897" s="353"/>
      <c r="X897" s="353"/>
      <c r="Y897" s="353"/>
      <c r="Z897" s="353"/>
      <c r="AA897" s="353"/>
    </row>
    <row r="898" spans="1:27" ht="10.5" customHeight="1" x14ac:dyDescent="0.2">
      <c r="A898" s="353"/>
      <c r="B898" s="353"/>
      <c r="C898" s="353"/>
      <c r="D898" s="353"/>
      <c r="E898" s="353"/>
      <c r="F898" s="353"/>
      <c r="G898" s="353"/>
      <c r="H898" s="353"/>
      <c r="I898" s="353"/>
      <c r="J898" s="353"/>
      <c r="K898" s="353"/>
      <c r="L898" s="353"/>
      <c r="M898" s="353"/>
      <c r="N898" s="353"/>
      <c r="O898" s="353"/>
      <c r="P898" s="353"/>
      <c r="Q898" s="353"/>
      <c r="R898" s="353"/>
      <c r="S898" s="353"/>
      <c r="T898" s="353"/>
      <c r="U898" s="353"/>
      <c r="V898" s="353"/>
      <c r="W898" s="353"/>
      <c r="X898" s="353"/>
      <c r="Y898" s="353"/>
      <c r="Z898" s="353"/>
      <c r="AA898" s="353"/>
    </row>
    <row r="899" spans="1:27" ht="10.5" customHeight="1" x14ac:dyDescent="0.2">
      <c r="A899" s="353"/>
      <c r="B899" s="353"/>
      <c r="C899" s="353"/>
      <c r="D899" s="353"/>
      <c r="E899" s="353"/>
      <c r="F899" s="353"/>
      <c r="G899" s="353"/>
      <c r="H899" s="353"/>
      <c r="I899" s="353"/>
      <c r="J899" s="353"/>
      <c r="K899" s="353"/>
      <c r="L899" s="353"/>
      <c r="M899" s="353"/>
      <c r="N899" s="353"/>
      <c r="O899" s="353"/>
      <c r="P899" s="353"/>
      <c r="Q899" s="353"/>
      <c r="R899" s="353"/>
      <c r="S899" s="353"/>
      <c r="T899" s="353"/>
      <c r="U899" s="353"/>
      <c r="V899" s="353"/>
      <c r="W899" s="353"/>
      <c r="X899" s="353"/>
      <c r="Y899" s="353"/>
      <c r="Z899" s="353"/>
      <c r="AA899" s="353"/>
    </row>
    <row r="900" spans="1:27" ht="10.5" customHeight="1" x14ac:dyDescent="0.2">
      <c r="A900" s="353"/>
      <c r="B900" s="353"/>
      <c r="C900" s="353"/>
      <c r="D900" s="353"/>
      <c r="E900" s="353"/>
      <c r="F900" s="353"/>
      <c r="G900" s="353"/>
      <c r="H900" s="353"/>
      <c r="I900" s="353"/>
      <c r="J900" s="353"/>
      <c r="K900" s="353"/>
      <c r="L900" s="353"/>
      <c r="M900" s="353"/>
      <c r="N900" s="353"/>
      <c r="O900" s="353"/>
      <c r="P900" s="353"/>
      <c r="Q900" s="353"/>
      <c r="R900" s="353"/>
      <c r="S900" s="353"/>
      <c r="T900" s="353"/>
      <c r="U900" s="353"/>
      <c r="V900" s="353"/>
      <c r="W900" s="353"/>
      <c r="X900" s="353"/>
      <c r="Y900" s="353"/>
      <c r="Z900" s="353"/>
      <c r="AA900" s="353"/>
    </row>
    <row r="901" spans="1:27" ht="10.5" customHeight="1" x14ac:dyDescent="0.2">
      <c r="A901" s="353"/>
      <c r="B901" s="353"/>
      <c r="C901" s="353"/>
      <c r="D901" s="353"/>
      <c r="E901" s="353"/>
      <c r="F901" s="353"/>
      <c r="G901" s="353"/>
      <c r="H901" s="353"/>
      <c r="I901" s="353"/>
      <c r="J901" s="353"/>
      <c r="K901" s="353"/>
      <c r="L901" s="353"/>
      <c r="M901" s="353"/>
      <c r="N901" s="353"/>
      <c r="O901" s="353"/>
      <c r="P901" s="353"/>
      <c r="Q901" s="353"/>
      <c r="R901" s="353"/>
      <c r="S901" s="353"/>
      <c r="T901" s="353"/>
      <c r="U901" s="353"/>
      <c r="V901" s="353"/>
      <c r="W901" s="353"/>
      <c r="X901" s="353"/>
      <c r="Y901" s="353"/>
      <c r="Z901" s="353"/>
      <c r="AA901" s="353"/>
    </row>
    <row r="902" spans="1:27" ht="10.5" customHeight="1" x14ac:dyDescent="0.2">
      <c r="A902" s="353"/>
      <c r="B902" s="353"/>
      <c r="C902" s="353"/>
      <c r="D902" s="353"/>
      <c r="E902" s="353"/>
      <c r="F902" s="353"/>
      <c r="G902" s="353"/>
      <c r="H902" s="353"/>
      <c r="I902" s="353"/>
      <c r="J902" s="353"/>
      <c r="K902" s="353"/>
      <c r="L902" s="353"/>
      <c r="M902" s="353"/>
      <c r="N902" s="353"/>
      <c r="O902" s="353"/>
      <c r="P902" s="353"/>
      <c r="Q902" s="353"/>
      <c r="R902" s="353"/>
      <c r="S902" s="353"/>
      <c r="T902" s="353"/>
      <c r="U902" s="353"/>
      <c r="V902" s="353"/>
      <c r="W902" s="353"/>
      <c r="X902" s="353"/>
      <c r="Y902" s="353"/>
      <c r="Z902" s="353"/>
      <c r="AA902" s="353"/>
    </row>
    <row r="903" spans="1:27" ht="10.5" customHeight="1" x14ac:dyDescent="0.2">
      <c r="A903" s="353"/>
      <c r="B903" s="353"/>
      <c r="C903" s="353"/>
      <c r="D903" s="353"/>
      <c r="E903" s="353"/>
      <c r="F903" s="353"/>
      <c r="G903" s="353"/>
      <c r="H903" s="353"/>
      <c r="I903" s="353"/>
      <c r="J903" s="353"/>
      <c r="K903" s="353"/>
      <c r="L903" s="353"/>
      <c r="M903" s="353"/>
      <c r="N903" s="353"/>
      <c r="O903" s="353"/>
      <c r="P903" s="353"/>
      <c r="Q903" s="353"/>
      <c r="R903" s="353"/>
      <c r="S903" s="353"/>
      <c r="T903" s="353"/>
      <c r="U903" s="353"/>
      <c r="V903" s="353"/>
      <c r="W903" s="353"/>
      <c r="X903" s="353"/>
      <c r="Y903" s="353"/>
      <c r="Z903" s="353"/>
      <c r="AA903" s="353"/>
    </row>
    <row r="904" spans="1:27" ht="10.5" customHeight="1" x14ac:dyDescent="0.2">
      <c r="A904" s="353"/>
      <c r="B904" s="353"/>
      <c r="C904" s="353"/>
      <c r="D904" s="353"/>
      <c r="E904" s="353"/>
      <c r="F904" s="353"/>
      <c r="G904" s="353"/>
      <c r="H904" s="353"/>
      <c r="I904" s="353"/>
      <c r="J904" s="353"/>
      <c r="K904" s="353"/>
      <c r="L904" s="353"/>
      <c r="M904" s="353"/>
      <c r="N904" s="353"/>
      <c r="O904" s="353"/>
      <c r="P904" s="353"/>
      <c r="Q904" s="353"/>
      <c r="R904" s="353"/>
      <c r="S904" s="353"/>
      <c r="T904" s="353"/>
      <c r="U904" s="353"/>
      <c r="V904" s="353"/>
      <c r="W904" s="353"/>
      <c r="X904" s="353"/>
      <c r="Y904" s="353"/>
      <c r="Z904" s="353"/>
      <c r="AA904" s="353"/>
    </row>
    <row r="905" spans="1:27" ht="10.5" customHeight="1" x14ac:dyDescent="0.2">
      <c r="A905" s="353"/>
      <c r="B905" s="353"/>
      <c r="C905" s="353"/>
      <c r="D905" s="353"/>
      <c r="E905" s="353"/>
      <c r="F905" s="353"/>
      <c r="G905" s="353"/>
      <c r="H905" s="353"/>
      <c r="I905" s="353"/>
      <c r="J905" s="353"/>
      <c r="K905" s="353"/>
      <c r="L905" s="353"/>
      <c r="M905" s="353"/>
      <c r="N905" s="353"/>
      <c r="O905" s="353"/>
      <c r="P905" s="353"/>
      <c r="Q905" s="353"/>
      <c r="R905" s="353"/>
      <c r="S905" s="353"/>
      <c r="T905" s="353"/>
      <c r="U905" s="353"/>
      <c r="V905" s="353"/>
      <c r="W905" s="353"/>
      <c r="X905" s="353"/>
      <c r="Y905" s="353"/>
      <c r="Z905" s="353"/>
      <c r="AA905" s="353"/>
    </row>
    <row r="906" spans="1:27" ht="10.5" customHeight="1" x14ac:dyDescent="0.2">
      <c r="A906" s="353"/>
      <c r="B906" s="353"/>
      <c r="C906" s="353"/>
      <c r="D906" s="353"/>
      <c r="E906" s="353"/>
      <c r="F906" s="353"/>
      <c r="G906" s="353"/>
      <c r="H906" s="353"/>
      <c r="I906" s="353"/>
      <c r="J906" s="353"/>
      <c r="K906" s="353"/>
      <c r="L906" s="353"/>
      <c r="M906" s="353"/>
      <c r="N906" s="353"/>
      <c r="O906" s="353"/>
      <c r="P906" s="353"/>
      <c r="Q906" s="353"/>
      <c r="R906" s="353"/>
      <c r="S906" s="353"/>
      <c r="T906" s="353"/>
      <c r="U906" s="353"/>
      <c r="V906" s="353"/>
      <c r="W906" s="353"/>
      <c r="X906" s="353"/>
      <c r="Y906" s="353"/>
      <c r="Z906" s="353"/>
      <c r="AA906" s="353"/>
    </row>
    <row r="907" spans="1:27" ht="10.5" customHeight="1" x14ac:dyDescent="0.2">
      <c r="A907" s="353"/>
      <c r="B907" s="353"/>
      <c r="C907" s="353"/>
      <c r="D907" s="353"/>
      <c r="E907" s="353"/>
      <c r="F907" s="353"/>
      <c r="G907" s="353"/>
      <c r="H907" s="353"/>
      <c r="I907" s="353"/>
      <c r="J907" s="353"/>
      <c r="K907" s="353"/>
      <c r="L907" s="353"/>
      <c r="M907" s="353"/>
      <c r="N907" s="353"/>
      <c r="O907" s="353"/>
      <c r="P907" s="353"/>
      <c r="Q907" s="353"/>
      <c r="R907" s="353"/>
      <c r="S907" s="353"/>
      <c r="T907" s="353"/>
      <c r="U907" s="353"/>
      <c r="V907" s="353"/>
      <c r="W907" s="353"/>
      <c r="X907" s="353"/>
      <c r="Y907" s="353"/>
      <c r="Z907" s="353"/>
      <c r="AA907" s="353"/>
    </row>
    <row r="908" spans="1:27" ht="10.5" customHeight="1" x14ac:dyDescent="0.2">
      <c r="A908" s="353"/>
      <c r="B908" s="353"/>
      <c r="C908" s="353"/>
      <c r="D908" s="353"/>
      <c r="E908" s="353"/>
      <c r="F908" s="353"/>
      <c r="G908" s="353"/>
      <c r="H908" s="353"/>
      <c r="I908" s="353"/>
      <c r="J908" s="353"/>
      <c r="K908" s="353"/>
      <c r="L908" s="353"/>
      <c r="M908" s="353"/>
      <c r="N908" s="353"/>
      <c r="O908" s="353"/>
      <c r="P908" s="353"/>
      <c r="Q908" s="353"/>
      <c r="R908" s="353"/>
      <c r="S908" s="353"/>
      <c r="T908" s="353"/>
      <c r="U908" s="353"/>
      <c r="V908" s="353"/>
      <c r="W908" s="353"/>
      <c r="X908" s="353"/>
      <c r="Y908" s="353"/>
      <c r="Z908" s="353"/>
      <c r="AA908" s="353"/>
    </row>
    <row r="909" spans="1:27" ht="10.5" customHeight="1" x14ac:dyDescent="0.2">
      <c r="A909" s="353"/>
      <c r="B909" s="353"/>
      <c r="C909" s="353"/>
      <c r="D909" s="353"/>
      <c r="E909" s="353"/>
      <c r="F909" s="353"/>
      <c r="G909" s="353"/>
      <c r="H909" s="353"/>
      <c r="I909" s="353"/>
      <c r="J909" s="353"/>
      <c r="K909" s="353"/>
      <c r="L909" s="353"/>
      <c r="M909" s="353"/>
      <c r="N909" s="353"/>
      <c r="O909" s="353"/>
      <c r="P909" s="353"/>
      <c r="Q909" s="353"/>
      <c r="R909" s="353"/>
      <c r="S909" s="353"/>
      <c r="T909" s="353"/>
      <c r="U909" s="353"/>
      <c r="V909" s="353"/>
      <c r="W909" s="353"/>
      <c r="X909" s="353"/>
      <c r="Y909" s="353"/>
      <c r="Z909" s="353"/>
      <c r="AA909" s="353"/>
    </row>
    <row r="910" spans="1:27" ht="10.5" customHeight="1" x14ac:dyDescent="0.2">
      <c r="A910" s="353"/>
      <c r="B910" s="353"/>
      <c r="C910" s="353"/>
      <c r="D910" s="353"/>
      <c r="E910" s="353"/>
      <c r="F910" s="353"/>
      <c r="G910" s="353"/>
      <c r="H910" s="353"/>
      <c r="I910" s="353"/>
      <c r="J910" s="353"/>
      <c r="K910" s="353"/>
      <c r="L910" s="353"/>
      <c r="M910" s="353"/>
      <c r="N910" s="353"/>
      <c r="O910" s="353"/>
      <c r="P910" s="353"/>
      <c r="Q910" s="353"/>
      <c r="R910" s="353"/>
      <c r="S910" s="353"/>
      <c r="T910" s="353"/>
      <c r="U910" s="353"/>
      <c r="V910" s="353"/>
      <c r="W910" s="353"/>
      <c r="X910" s="353"/>
      <c r="Y910" s="353"/>
      <c r="Z910" s="353"/>
      <c r="AA910" s="353"/>
    </row>
    <row r="911" spans="1:27" ht="10.5" customHeight="1" x14ac:dyDescent="0.2">
      <c r="A911" s="353"/>
      <c r="B911" s="353"/>
      <c r="C911" s="353"/>
      <c r="D911" s="353"/>
      <c r="E911" s="353"/>
      <c r="F911" s="353"/>
      <c r="G911" s="353"/>
      <c r="H911" s="353"/>
      <c r="I911" s="353"/>
      <c r="J911" s="353"/>
      <c r="K911" s="353"/>
      <c r="L911" s="353"/>
      <c r="M911" s="353"/>
      <c r="N911" s="353"/>
      <c r="O911" s="353"/>
      <c r="P911" s="353"/>
      <c r="Q911" s="353"/>
      <c r="R911" s="353"/>
      <c r="S911" s="353"/>
      <c r="T911" s="353"/>
      <c r="U911" s="353"/>
      <c r="V911" s="353"/>
      <c r="W911" s="353"/>
      <c r="X911" s="353"/>
      <c r="Y911" s="353"/>
      <c r="Z911" s="353"/>
      <c r="AA911" s="353"/>
    </row>
    <row r="912" spans="1:27" ht="10.5" customHeight="1" x14ac:dyDescent="0.2">
      <c r="A912" s="353"/>
      <c r="B912" s="353"/>
      <c r="C912" s="353"/>
      <c r="D912" s="353"/>
      <c r="E912" s="353"/>
      <c r="F912" s="353"/>
      <c r="G912" s="353"/>
      <c r="H912" s="353"/>
      <c r="I912" s="353"/>
      <c r="J912" s="353"/>
      <c r="K912" s="353"/>
      <c r="L912" s="353"/>
      <c r="M912" s="353"/>
      <c r="N912" s="353"/>
      <c r="O912" s="353"/>
      <c r="P912" s="353"/>
      <c r="Q912" s="353"/>
      <c r="R912" s="353"/>
      <c r="S912" s="353"/>
      <c r="T912" s="353"/>
      <c r="U912" s="353"/>
      <c r="V912" s="353"/>
      <c r="W912" s="353"/>
      <c r="X912" s="353"/>
      <c r="Y912" s="353"/>
      <c r="Z912" s="353"/>
      <c r="AA912" s="353"/>
    </row>
    <row r="913" spans="1:27" ht="10.5" customHeight="1" x14ac:dyDescent="0.2">
      <c r="A913" s="353"/>
      <c r="B913" s="353"/>
      <c r="C913" s="353"/>
      <c r="D913" s="353"/>
      <c r="E913" s="353"/>
      <c r="F913" s="353"/>
      <c r="G913" s="353"/>
      <c r="H913" s="353"/>
      <c r="I913" s="353"/>
      <c r="J913" s="353"/>
      <c r="K913" s="353"/>
      <c r="L913" s="353"/>
      <c r="M913" s="353"/>
      <c r="N913" s="353"/>
      <c r="O913" s="353"/>
      <c r="P913" s="353"/>
      <c r="Q913" s="353"/>
      <c r="R913" s="353"/>
      <c r="S913" s="353"/>
      <c r="T913" s="353"/>
      <c r="U913" s="353"/>
      <c r="V913" s="353"/>
      <c r="W913" s="353"/>
      <c r="X913" s="353"/>
      <c r="Y913" s="353"/>
      <c r="Z913" s="353"/>
      <c r="AA913" s="353"/>
    </row>
    <row r="914" spans="1:27" ht="10.5" customHeight="1" x14ac:dyDescent="0.2">
      <c r="A914" s="353"/>
      <c r="B914" s="353"/>
      <c r="C914" s="353"/>
      <c r="D914" s="353"/>
      <c r="E914" s="353"/>
      <c r="F914" s="353"/>
      <c r="G914" s="353"/>
      <c r="H914" s="353"/>
      <c r="I914" s="353"/>
      <c r="J914" s="353"/>
      <c r="K914" s="353"/>
      <c r="L914" s="353"/>
      <c r="M914" s="353"/>
      <c r="N914" s="353"/>
      <c r="O914" s="353"/>
      <c r="P914" s="353"/>
      <c r="Q914" s="353"/>
      <c r="R914" s="353"/>
      <c r="S914" s="353"/>
      <c r="T914" s="353"/>
      <c r="U914" s="353"/>
      <c r="V914" s="353"/>
      <c r="W914" s="353"/>
      <c r="X914" s="353"/>
      <c r="Y914" s="353"/>
      <c r="Z914" s="353"/>
      <c r="AA914" s="353"/>
    </row>
    <row r="915" spans="1:27" ht="10.5" customHeight="1" x14ac:dyDescent="0.2">
      <c r="A915" s="353"/>
      <c r="B915" s="353"/>
      <c r="C915" s="353"/>
      <c r="D915" s="353"/>
      <c r="E915" s="353"/>
      <c r="F915" s="353"/>
      <c r="G915" s="353"/>
      <c r="H915" s="353"/>
      <c r="I915" s="353"/>
      <c r="J915" s="353"/>
      <c r="K915" s="353"/>
      <c r="L915" s="353"/>
      <c r="M915" s="353"/>
      <c r="N915" s="353"/>
      <c r="O915" s="353"/>
      <c r="P915" s="353"/>
      <c r="Q915" s="353"/>
      <c r="R915" s="353"/>
      <c r="S915" s="353"/>
      <c r="T915" s="353"/>
      <c r="U915" s="353"/>
      <c r="V915" s="353"/>
      <c r="W915" s="353"/>
      <c r="X915" s="353"/>
      <c r="Y915" s="353"/>
      <c r="Z915" s="353"/>
      <c r="AA915" s="353"/>
    </row>
    <row r="916" spans="1:27" ht="10.5" customHeight="1" x14ac:dyDescent="0.2">
      <c r="A916" s="353"/>
      <c r="B916" s="353"/>
      <c r="C916" s="353"/>
      <c r="D916" s="353"/>
      <c r="E916" s="353"/>
      <c r="F916" s="353"/>
      <c r="G916" s="353"/>
      <c r="H916" s="353"/>
      <c r="I916" s="353"/>
      <c r="J916" s="353"/>
      <c r="K916" s="353"/>
      <c r="L916" s="353"/>
      <c r="M916" s="353"/>
      <c r="N916" s="353"/>
      <c r="O916" s="353"/>
      <c r="P916" s="353"/>
      <c r="Q916" s="353"/>
      <c r="R916" s="353"/>
      <c r="S916" s="353"/>
      <c r="T916" s="353"/>
      <c r="U916" s="353"/>
      <c r="V916" s="353"/>
      <c r="W916" s="353"/>
      <c r="X916" s="353"/>
      <c r="Y916" s="353"/>
      <c r="Z916" s="353"/>
      <c r="AA916" s="353"/>
    </row>
    <row r="917" spans="1:27" ht="10.5" customHeight="1" x14ac:dyDescent="0.2">
      <c r="A917" s="353"/>
      <c r="B917" s="353"/>
      <c r="C917" s="353"/>
      <c r="D917" s="353"/>
      <c r="E917" s="353"/>
      <c r="F917" s="353"/>
      <c r="G917" s="353"/>
      <c r="H917" s="353"/>
      <c r="I917" s="353"/>
      <c r="J917" s="353"/>
      <c r="K917" s="353"/>
      <c r="L917" s="353"/>
      <c r="M917" s="353"/>
      <c r="N917" s="353"/>
      <c r="O917" s="353"/>
      <c r="P917" s="353"/>
      <c r="Q917" s="353"/>
      <c r="R917" s="353"/>
      <c r="S917" s="353"/>
      <c r="T917" s="353"/>
      <c r="U917" s="353"/>
      <c r="V917" s="353"/>
      <c r="W917" s="353"/>
      <c r="X917" s="353"/>
      <c r="Y917" s="353"/>
      <c r="Z917" s="353"/>
      <c r="AA917" s="353"/>
    </row>
    <row r="918" spans="1:27" ht="10.5" customHeight="1" x14ac:dyDescent="0.2">
      <c r="A918" s="353"/>
      <c r="B918" s="353"/>
      <c r="C918" s="353"/>
      <c r="D918" s="353"/>
      <c r="E918" s="353"/>
      <c r="F918" s="353"/>
      <c r="G918" s="353"/>
      <c r="H918" s="353"/>
      <c r="I918" s="353"/>
      <c r="J918" s="353"/>
      <c r="K918" s="353"/>
      <c r="L918" s="353"/>
      <c r="M918" s="353"/>
      <c r="N918" s="353"/>
      <c r="O918" s="353"/>
      <c r="P918" s="353"/>
      <c r="Q918" s="353"/>
      <c r="R918" s="353"/>
      <c r="S918" s="353"/>
      <c r="T918" s="353"/>
      <c r="U918" s="353"/>
      <c r="V918" s="353"/>
      <c r="W918" s="353"/>
      <c r="X918" s="353"/>
      <c r="Y918" s="353"/>
      <c r="Z918" s="353"/>
      <c r="AA918" s="353"/>
    </row>
    <row r="919" spans="1:27" ht="10.5" customHeight="1" x14ac:dyDescent="0.2">
      <c r="A919" s="353"/>
      <c r="B919" s="353"/>
      <c r="C919" s="353"/>
      <c r="D919" s="353"/>
      <c r="E919" s="353"/>
      <c r="F919" s="353"/>
      <c r="G919" s="353"/>
      <c r="H919" s="353"/>
      <c r="I919" s="353"/>
      <c r="J919" s="353"/>
      <c r="K919" s="353"/>
      <c r="L919" s="353"/>
      <c r="M919" s="353"/>
      <c r="N919" s="353"/>
      <c r="O919" s="353"/>
      <c r="P919" s="353"/>
      <c r="Q919" s="353"/>
      <c r="R919" s="353"/>
      <c r="S919" s="353"/>
      <c r="T919" s="353"/>
      <c r="U919" s="353"/>
      <c r="V919" s="353"/>
      <c r="W919" s="353"/>
      <c r="X919" s="353"/>
      <c r="Y919" s="353"/>
      <c r="Z919" s="353"/>
      <c r="AA919" s="353"/>
    </row>
    <row r="920" spans="1:27" ht="10.5" customHeight="1" x14ac:dyDescent="0.2">
      <c r="A920" s="353"/>
      <c r="B920" s="353"/>
      <c r="C920" s="353"/>
      <c r="D920" s="353"/>
      <c r="E920" s="353"/>
      <c r="F920" s="353"/>
      <c r="G920" s="353"/>
      <c r="H920" s="353"/>
      <c r="I920" s="353"/>
      <c r="J920" s="353"/>
      <c r="K920" s="353"/>
      <c r="L920" s="353"/>
      <c r="M920" s="353"/>
      <c r="N920" s="353"/>
      <c r="O920" s="353"/>
      <c r="P920" s="353"/>
      <c r="Q920" s="353"/>
      <c r="R920" s="353"/>
      <c r="S920" s="353"/>
      <c r="T920" s="353"/>
      <c r="U920" s="353"/>
      <c r="V920" s="353"/>
      <c r="W920" s="353"/>
      <c r="X920" s="353"/>
      <c r="Y920" s="353"/>
      <c r="Z920" s="353"/>
      <c r="AA920" s="353"/>
    </row>
    <row r="921" spans="1:27" ht="10.5" customHeight="1" x14ac:dyDescent="0.2">
      <c r="A921" s="353"/>
      <c r="B921" s="353"/>
      <c r="C921" s="353"/>
      <c r="D921" s="353"/>
      <c r="E921" s="353"/>
      <c r="F921" s="353"/>
      <c r="G921" s="353"/>
      <c r="H921" s="353"/>
      <c r="I921" s="353"/>
      <c r="J921" s="353"/>
      <c r="K921" s="353"/>
      <c r="L921" s="353"/>
      <c r="M921" s="353"/>
      <c r="N921" s="353"/>
      <c r="O921" s="353"/>
      <c r="P921" s="353"/>
      <c r="Q921" s="353"/>
      <c r="R921" s="353"/>
      <c r="S921" s="353"/>
      <c r="T921" s="353"/>
      <c r="U921" s="353"/>
      <c r="V921" s="353"/>
      <c r="W921" s="353"/>
      <c r="X921" s="353"/>
      <c r="Y921" s="353"/>
      <c r="Z921" s="353"/>
      <c r="AA921" s="353"/>
    </row>
    <row r="922" spans="1:27" ht="10.5" customHeight="1" x14ac:dyDescent="0.2">
      <c r="A922" s="353"/>
      <c r="B922" s="353"/>
      <c r="C922" s="353"/>
      <c r="D922" s="353"/>
      <c r="E922" s="353"/>
      <c r="F922" s="353"/>
      <c r="G922" s="353"/>
      <c r="H922" s="353"/>
      <c r="I922" s="353"/>
      <c r="J922" s="353"/>
      <c r="K922" s="353"/>
      <c r="L922" s="353"/>
      <c r="M922" s="353"/>
      <c r="N922" s="353"/>
      <c r="O922" s="353"/>
      <c r="P922" s="353"/>
      <c r="Q922" s="353"/>
      <c r="R922" s="353"/>
      <c r="S922" s="353"/>
      <c r="T922" s="353"/>
      <c r="U922" s="353"/>
      <c r="V922" s="353"/>
      <c r="W922" s="353"/>
      <c r="X922" s="353"/>
      <c r="Y922" s="353"/>
      <c r="Z922" s="353"/>
      <c r="AA922" s="353"/>
    </row>
    <row r="923" spans="1:27" ht="10.5" customHeight="1" x14ac:dyDescent="0.2">
      <c r="A923" s="353"/>
      <c r="B923" s="353"/>
      <c r="C923" s="353"/>
      <c r="D923" s="353"/>
      <c r="E923" s="353"/>
      <c r="F923" s="353"/>
      <c r="G923" s="353"/>
      <c r="H923" s="353"/>
      <c r="I923" s="353"/>
      <c r="J923" s="353"/>
      <c r="K923" s="353"/>
      <c r="L923" s="353"/>
      <c r="M923" s="353"/>
      <c r="N923" s="353"/>
      <c r="O923" s="353"/>
      <c r="P923" s="353"/>
      <c r="Q923" s="353"/>
      <c r="R923" s="353"/>
      <c r="S923" s="353"/>
      <c r="T923" s="353"/>
      <c r="U923" s="353"/>
      <c r="V923" s="353"/>
      <c r="W923" s="353"/>
      <c r="X923" s="353"/>
      <c r="Y923" s="353"/>
      <c r="Z923" s="353"/>
      <c r="AA923" s="353"/>
    </row>
    <row r="924" spans="1:27" ht="10.5" customHeight="1" x14ac:dyDescent="0.2">
      <c r="A924" s="353"/>
      <c r="B924" s="353"/>
      <c r="C924" s="353"/>
      <c r="D924" s="353"/>
      <c r="E924" s="353"/>
      <c r="F924" s="353"/>
      <c r="G924" s="353"/>
      <c r="H924" s="353"/>
      <c r="I924" s="353"/>
      <c r="J924" s="353"/>
      <c r="K924" s="353"/>
      <c r="L924" s="353"/>
      <c r="M924" s="353"/>
      <c r="N924" s="353"/>
      <c r="O924" s="353"/>
      <c r="P924" s="353"/>
      <c r="Q924" s="353"/>
      <c r="R924" s="353"/>
      <c r="S924" s="353"/>
      <c r="T924" s="353"/>
      <c r="U924" s="353"/>
      <c r="V924" s="353"/>
      <c r="W924" s="353"/>
      <c r="X924" s="353"/>
      <c r="Y924" s="353"/>
      <c r="Z924" s="353"/>
      <c r="AA924" s="353"/>
    </row>
    <row r="925" spans="1:27" ht="10.5" customHeight="1" x14ac:dyDescent="0.2">
      <c r="A925" s="353"/>
      <c r="B925" s="353"/>
      <c r="C925" s="353"/>
      <c r="D925" s="353"/>
      <c r="E925" s="353"/>
      <c r="F925" s="353"/>
      <c r="G925" s="353"/>
      <c r="H925" s="353"/>
      <c r="I925" s="353"/>
      <c r="J925" s="353"/>
      <c r="K925" s="353"/>
      <c r="L925" s="353"/>
      <c r="M925" s="353"/>
      <c r="N925" s="353"/>
      <c r="O925" s="353"/>
      <c r="P925" s="353"/>
      <c r="Q925" s="353"/>
      <c r="R925" s="353"/>
      <c r="S925" s="353"/>
      <c r="T925" s="353"/>
      <c r="U925" s="353"/>
      <c r="V925" s="353"/>
      <c r="W925" s="353"/>
      <c r="X925" s="353"/>
      <c r="Y925" s="353"/>
      <c r="Z925" s="353"/>
      <c r="AA925" s="353"/>
    </row>
    <row r="926" spans="1:27" ht="10.5" customHeight="1" x14ac:dyDescent="0.2">
      <c r="A926" s="353"/>
      <c r="B926" s="353"/>
      <c r="C926" s="353"/>
      <c r="D926" s="353"/>
      <c r="E926" s="353"/>
      <c r="F926" s="353"/>
      <c r="G926" s="353"/>
      <c r="H926" s="353"/>
      <c r="I926" s="353"/>
      <c r="J926" s="353"/>
      <c r="K926" s="353"/>
      <c r="L926" s="353"/>
      <c r="M926" s="353"/>
      <c r="N926" s="353"/>
      <c r="O926" s="353"/>
      <c r="P926" s="353"/>
      <c r="Q926" s="353"/>
      <c r="R926" s="353"/>
      <c r="S926" s="353"/>
      <c r="T926" s="353"/>
      <c r="U926" s="353"/>
      <c r="V926" s="353"/>
      <c r="W926" s="353"/>
      <c r="X926" s="353"/>
      <c r="Y926" s="353"/>
      <c r="Z926" s="353"/>
      <c r="AA926" s="353"/>
    </row>
    <row r="927" spans="1:27" ht="10.5" customHeight="1" x14ac:dyDescent="0.2">
      <c r="A927" s="353"/>
      <c r="B927" s="353"/>
      <c r="C927" s="353"/>
      <c r="D927" s="353"/>
      <c r="E927" s="353"/>
      <c r="F927" s="353"/>
      <c r="G927" s="353"/>
      <c r="H927" s="353"/>
      <c r="I927" s="353"/>
      <c r="J927" s="353"/>
      <c r="K927" s="353"/>
      <c r="L927" s="353"/>
      <c r="M927" s="353"/>
      <c r="N927" s="353"/>
      <c r="O927" s="353"/>
      <c r="P927" s="353"/>
      <c r="Q927" s="353"/>
      <c r="R927" s="353"/>
      <c r="S927" s="353"/>
      <c r="T927" s="353"/>
      <c r="U927" s="353"/>
      <c r="V927" s="353"/>
      <c r="W927" s="353"/>
      <c r="X927" s="353"/>
      <c r="Y927" s="353"/>
      <c r="Z927" s="353"/>
      <c r="AA927" s="353"/>
    </row>
    <row r="928" spans="1:27" ht="10.5" customHeight="1" x14ac:dyDescent="0.2">
      <c r="A928" s="353"/>
      <c r="B928" s="353"/>
      <c r="C928" s="353"/>
      <c r="D928" s="353"/>
      <c r="E928" s="353"/>
      <c r="F928" s="353"/>
      <c r="G928" s="353"/>
      <c r="H928" s="353"/>
      <c r="I928" s="353"/>
      <c r="J928" s="353"/>
      <c r="K928" s="353"/>
      <c r="L928" s="353"/>
      <c r="M928" s="353"/>
      <c r="N928" s="353"/>
      <c r="O928" s="353"/>
      <c r="P928" s="353"/>
      <c r="Q928" s="353"/>
      <c r="R928" s="353"/>
      <c r="S928" s="353"/>
      <c r="T928" s="353"/>
      <c r="U928" s="353"/>
      <c r="V928" s="353"/>
      <c r="W928" s="353"/>
      <c r="X928" s="353"/>
      <c r="Y928" s="353"/>
      <c r="Z928" s="353"/>
      <c r="AA928" s="353"/>
    </row>
    <row r="929" spans="1:27" ht="10.5" customHeight="1" x14ac:dyDescent="0.2">
      <c r="A929" s="353"/>
      <c r="B929" s="353"/>
      <c r="C929" s="353"/>
      <c r="D929" s="353"/>
      <c r="E929" s="353"/>
      <c r="F929" s="353"/>
      <c r="G929" s="353"/>
      <c r="H929" s="353"/>
      <c r="I929" s="353"/>
      <c r="J929" s="353"/>
      <c r="K929" s="353"/>
      <c r="L929" s="353"/>
      <c r="M929" s="353"/>
      <c r="N929" s="353"/>
      <c r="O929" s="353"/>
      <c r="P929" s="353"/>
      <c r="Q929" s="353"/>
      <c r="R929" s="353"/>
      <c r="S929" s="353"/>
      <c r="T929" s="353"/>
      <c r="U929" s="353"/>
      <c r="V929" s="353"/>
      <c r="W929" s="353"/>
      <c r="X929" s="353"/>
      <c r="Y929" s="353"/>
      <c r="Z929" s="353"/>
      <c r="AA929" s="353"/>
    </row>
    <row r="930" spans="1:27" ht="10.5" customHeight="1" x14ac:dyDescent="0.2">
      <c r="A930" s="353"/>
      <c r="B930" s="353"/>
      <c r="C930" s="353"/>
      <c r="D930" s="353"/>
      <c r="E930" s="353"/>
      <c r="F930" s="353"/>
      <c r="G930" s="353"/>
      <c r="H930" s="353"/>
      <c r="I930" s="353"/>
      <c r="J930" s="353"/>
      <c r="K930" s="353"/>
      <c r="L930" s="353"/>
      <c r="M930" s="353"/>
      <c r="N930" s="353"/>
      <c r="O930" s="353"/>
      <c r="P930" s="353"/>
      <c r="Q930" s="353"/>
      <c r="R930" s="353"/>
      <c r="S930" s="353"/>
      <c r="T930" s="353"/>
      <c r="U930" s="353"/>
      <c r="V930" s="353"/>
      <c r="W930" s="353"/>
      <c r="X930" s="353"/>
      <c r="Y930" s="353"/>
      <c r="Z930" s="353"/>
      <c r="AA930" s="353"/>
    </row>
    <row r="931" spans="1:27" ht="10.5" customHeight="1" x14ac:dyDescent="0.2">
      <c r="A931" s="353"/>
      <c r="B931" s="353"/>
      <c r="C931" s="353"/>
      <c r="D931" s="353"/>
      <c r="E931" s="353"/>
      <c r="F931" s="353"/>
      <c r="G931" s="353"/>
      <c r="H931" s="353"/>
      <c r="I931" s="353"/>
      <c r="J931" s="353"/>
      <c r="K931" s="353"/>
      <c r="L931" s="353"/>
      <c r="M931" s="353"/>
      <c r="N931" s="353"/>
      <c r="O931" s="353"/>
      <c r="P931" s="353"/>
      <c r="Q931" s="353"/>
      <c r="R931" s="353"/>
      <c r="S931" s="353"/>
      <c r="T931" s="353"/>
      <c r="U931" s="353"/>
      <c r="V931" s="353"/>
      <c r="W931" s="353"/>
      <c r="X931" s="353"/>
      <c r="Y931" s="353"/>
      <c r="Z931" s="353"/>
      <c r="AA931" s="353"/>
    </row>
    <row r="932" spans="1:27" ht="10.5" customHeight="1" x14ac:dyDescent="0.2">
      <c r="A932" s="353"/>
      <c r="B932" s="353"/>
      <c r="C932" s="353"/>
      <c r="D932" s="353"/>
      <c r="E932" s="353"/>
      <c r="F932" s="353"/>
      <c r="G932" s="353"/>
      <c r="H932" s="353"/>
      <c r="I932" s="353"/>
      <c r="J932" s="353"/>
      <c r="K932" s="353"/>
      <c r="L932" s="353"/>
      <c r="M932" s="353"/>
      <c r="N932" s="353"/>
      <c r="O932" s="353"/>
      <c r="P932" s="353"/>
      <c r="Q932" s="353"/>
      <c r="R932" s="353"/>
      <c r="S932" s="353"/>
      <c r="T932" s="353"/>
      <c r="U932" s="353"/>
      <c r="V932" s="353"/>
      <c r="W932" s="353"/>
      <c r="X932" s="353"/>
      <c r="Y932" s="353"/>
      <c r="Z932" s="353"/>
      <c r="AA932" s="353"/>
    </row>
    <row r="933" spans="1:27" ht="10.5" customHeight="1" x14ac:dyDescent="0.2">
      <c r="A933" s="353"/>
      <c r="B933" s="353"/>
      <c r="C933" s="353"/>
      <c r="D933" s="353"/>
      <c r="E933" s="353"/>
      <c r="F933" s="353"/>
      <c r="G933" s="353"/>
      <c r="H933" s="353"/>
      <c r="I933" s="353"/>
      <c r="J933" s="353"/>
      <c r="K933" s="353"/>
      <c r="L933" s="353"/>
      <c r="M933" s="353"/>
      <c r="N933" s="353"/>
      <c r="O933" s="353"/>
      <c r="P933" s="353"/>
      <c r="Q933" s="353"/>
      <c r="R933" s="353"/>
      <c r="S933" s="353"/>
      <c r="T933" s="353"/>
      <c r="U933" s="353"/>
      <c r="V933" s="353"/>
      <c r="W933" s="353"/>
      <c r="X933" s="353"/>
      <c r="Y933" s="353"/>
      <c r="Z933" s="353"/>
      <c r="AA933" s="353"/>
    </row>
    <row r="934" spans="1:27" ht="10.5" customHeight="1" x14ac:dyDescent="0.2">
      <c r="A934" s="353"/>
      <c r="B934" s="353"/>
      <c r="C934" s="353"/>
      <c r="D934" s="353"/>
      <c r="E934" s="353"/>
      <c r="F934" s="353"/>
      <c r="G934" s="353"/>
      <c r="H934" s="353"/>
      <c r="I934" s="353"/>
      <c r="J934" s="353"/>
      <c r="K934" s="353"/>
      <c r="L934" s="353"/>
      <c r="M934" s="353"/>
      <c r="N934" s="353"/>
      <c r="O934" s="353"/>
      <c r="P934" s="353"/>
      <c r="Q934" s="353"/>
      <c r="R934" s="353"/>
      <c r="S934" s="353"/>
      <c r="T934" s="353"/>
      <c r="U934" s="353"/>
      <c r="V934" s="353"/>
      <c r="W934" s="353"/>
      <c r="X934" s="353"/>
      <c r="Y934" s="353"/>
      <c r="Z934" s="353"/>
      <c r="AA934" s="353"/>
    </row>
    <row r="935" spans="1:27" ht="10.5" customHeight="1" x14ac:dyDescent="0.2">
      <c r="A935" s="353"/>
      <c r="B935" s="353"/>
      <c r="C935" s="353"/>
      <c r="D935" s="353"/>
      <c r="E935" s="353"/>
      <c r="F935" s="353"/>
      <c r="G935" s="353"/>
      <c r="H935" s="353"/>
      <c r="I935" s="353"/>
      <c r="J935" s="353"/>
      <c r="K935" s="353"/>
      <c r="L935" s="353"/>
      <c r="M935" s="353"/>
      <c r="N935" s="353"/>
      <c r="O935" s="353"/>
      <c r="P935" s="353"/>
      <c r="Q935" s="353"/>
      <c r="R935" s="353"/>
      <c r="S935" s="353"/>
      <c r="T935" s="353"/>
      <c r="U935" s="353"/>
      <c r="V935" s="353"/>
      <c r="W935" s="353"/>
      <c r="X935" s="353"/>
      <c r="Y935" s="353"/>
      <c r="Z935" s="353"/>
      <c r="AA935" s="353"/>
    </row>
    <row r="936" spans="1:27" ht="10.5" customHeight="1" x14ac:dyDescent="0.2">
      <c r="A936" s="353"/>
      <c r="B936" s="353"/>
      <c r="C936" s="353"/>
      <c r="D936" s="353"/>
      <c r="E936" s="353"/>
      <c r="F936" s="353"/>
      <c r="G936" s="353"/>
      <c r="H936" s="353"/>
      <c r="I936" s="353"/>
      <c r="J936" s="353"/>
      <c r="K936" s="353"/>
      <c r="L936" s="353"/>
      <c r="M936" s="353"/>
      <c r="N936" s="353"/>
      <c r="O936" s="353"/>
      <c r="P936" s="353"/>
      <c r="Q936" s="353"/>
      <c r="R936" s="353"/>
      <c r="S936" s="353"/>
      <c r="T936" s="353"/>
      <c r="U936" s="353"/>
      <c r="V936" s="353"/>
      <c r="W936" s="353"/>
      <c r="X936" s="353"/>
      <c r="Y936" s="353"/>
      <c r="Z936" s="353"/>
      <c r="AA936" s="353"/>
    </row>
    <row r="937" spans="1:27" ht="10.5" customHeight="1" x14ac:dyDescent="0.2">
      <c r="A937" s="353"/>
      <c r="B937" s="353"/>
      <c r="C937" s="353"/>
      <c r="D937" s="353"/>
      <c r="E937" s="353"/>
      <c r="F937" s="353"/>
      <c r="G937" s="353"/>
      <c r="H937" s="353"/>
      <c r="I937" s="353"/>
      <c r="J937" s="353"/>
      <c r="K937" s="353"/>
      <c r="L937" s="353"/>
      <c r="M937" s="353"/>
      <c r="N937" s="353"/>
      <c r="O937" s="353"/>
      <c r="P937" s="353"/>
      <c r="Q937" s="353"/>
      <c r="R937" s="353"/>
      <c r="S937" s="353"/>
      <c r="T937" s="353"/>
      <c r="U937" s="353"/>
      <c r="V937" s="353"/>
      <c r="W937" s="353"/>
      <c r="X937" s="353"/>
      <c r="Y937" s="353"/>
      <c r="Z937" s="353"/>
      <c r="AA937" s="353"/>
    </row>
    <row r="938" spans="1:27" ht="10.5" customHeight="1" x14ac:dyDescent="0.2">
      <c r="A938" s="353"/>
      <c r="B938" s="353"/>
      <c r="C938" s="353"/>
      <c r="D938" s="353"/>
      <c r="E938" s="353"/>
      <c r="F938" s="353"/>
      <c r="G938" s="353"/>
      <c r="H938" s="353"/>
      <c r="I938" s="353"/>
      <c r="J938" s="353"/>
      <c r="K938" s="353"/>
      <c r="L938" s="353"/>
      <c r="M938" s="353"/>
      <c r="N938" s="353"/>
      <c r="O938" s="353"/>
      <c r="P938" s="353"/>
      <c r="Q938" s="353"/>
      <c r="R938" s="353"/>
      <c r="S938" s="353"/>
      <c r="T938" s="353"/>
      <c r="U938" s="353"/>
      <c r="V938" s="353"/>
      <c r="W938" s="353"/>
      <c r="X938" s="353"/>
      <c r="Y938" s="353"/>
      <c r="Z938" s="353"/>
      <c r="AA938" s="353"/>
    </row>
    <row r="939" spans="1:27" ht="10.5" customHeight="1" x14ac:dyDescent="0.2">
      <c r="A939" s="353"/>
      <c r="B939" s="353"/>
      <c r="C939" s="353"/>
      <c r="D939" s="353"/>
      <c r="E939" s="353"/>
      <c r="F939" s="353"/>
      <c r="G939" s="353"/>
      <c r="H939" s="353"/>
      <c r="I939" s="353"/>
      <c r="J939" s="353"/>
      <c r="K939" s="353"/>
      <c r="L939" s="353"/>
      <c r="M939" s="353"/>
      <c r="N939" s="353"/>
      <c r="O939" s="353"/>
      <c r="P939" s="353"/>
      <c r="Q939" s="353"/>
      <c r="R939" s="353"/>
      <c r="S939" s="353"/>
      <c r="T939" s="353"/>
      <c r="U939" s="353"/>
      <c r="V939" s="353"/>
      <c r="W939" s="353"/>
      <c r="X939" s="353"/>
      <c r="Y939" s="353"/>
      <c r="Z939" s="353"/>
      <c r="AA939" s="353"/>
    </row>
    <row r="940" spans="1:27" ht="10.5" customHeight="1" x14ac:dyDescent="0.2">
      <c r="A940" s="353"/>
      <c r="B940" s="353"/>
      <c r="C940" s="353"/>
      <c r="D940" s="353"/>
      <c r="E940" s="353"/>
      <c r="F940" s="353"/>
      <c r="G940" s="353"/>
      <c r="H940" s="353"/>
      <c r="I940" s="353"/>
      <c r="J940" s="353"/>
      <c r="K940" s="353"/>
      <c r="L940" s="353"/>
      <c r="M940" s="353"/>
      <c r="N940" s="353"/>
      <c r="O940" s="353"/>
      <c r="P940" s="353"/>
      <c r="Q940" s="353"/>
      <c r="R940" s="353"/>
      <c r="S940" s="353"/>
      <c r="T940" s="353"/>
      <c r="U940" s="353"/>
      <c r="V940" s="353"/>
      <c r="W940" s="353"/>
      <c r="X940" s="353"/>
      <c r="Y940" s="353"/>
      <c r="Z940" s="353"/>
      <c r="AA940" s="353"/>
    </row>
    <row r="941" spans="1:27" ht="10.5" customHeight="1" x14ac:dyDescent="0.2">
      <c r="A941" s="353"/>
      <c r="B941" s="353"/>
      <c r="C941" s="353"/>
      <c r="D941" s="353"/>
      <c r="E941" s="353"/>
      <c r="F941" s="353"/>
      <c r="G941" s="353"/>
      <c r="H941" s="353"/>
      <c r="I941" s="353"/>
      <c r="J941" s="353"/>
      <c r="K941" s="353"/>
      <c r="L941" s="353"/>
      <c r="M941" s="353"/>
      <c r="N941" s="353"/>
      <c r="O941" s="353"/>
      <c r="P941" s="353"/>
      <c r="Q941" s="353"/>
      <c r="R941" s="353"/>
      <c r="S941" s="353"/>
      <c r="T941" s="353"/>
      <c r="U941" s="353"/>
      <c r="V941" s="353"/>
      <c r="W941" s="353"/>
      <c r="X941" s="353"/>
      <c r="Y941" s="353"/>
      <c r="Z941" s="353"/>
      <c r="AA941" s="353"/>
    </row>
    <row r="942" spans="1:27" ht="10.5" customHeight="1" x14ac:dyDescent="0.2">
      <c r="A942" s="353"/>
      <c r="B942" s="353"/>
      <c r="C942" s="353"/>
      <c r="D942" s="353"/>
      <c r="E942" s="353"/>
      <c r="F942" s="353"/>
      <c r="G942" s="353"/>
      <c r="H942" s="353"/>
      <c r="I942" s="353"/>
      <c r="J942" s="353"/>
      <c r="K942" s="353"/>
      <c r="L942" s="353"/>
      <c r="M942" s="353"/>
      <c r="N942" s="353"/>
      <c r="O942" s="353"/>
      <c r="P942" s="353"/>
      <c r="Q942" s="353"/>
      <c r="R942" s="353"/>
      <c r="S942" s="353"/>
      <c r="T942" s="353"/>
      <c r="U942" s="353"/>
      <c r="V942" s="353"/>
      <c r="W942" s="353"/>
      <c r="X942" s="353"/>
      <c r="Y942" s="353"/>
      <c r="Z942" s="353"/>
      <c r="AA942" s="353"/>
    </row>
    <row r="943" spans="1:27" ht="10.5" customHeight="1" x14ac:dyDescent="0.2">
      <c r="A943" s="353"/>
      <c r="B943" s="353"/>
      <c r="C943" s="353"/>
      <c r="D943" s="353"/>
      <c r="E943" s="353"/>
      <c r="F943" s="353"/>
      <c r="G943" s="353"/>
      <c r="H943" s="353"/>
      <c r="I943" s="353"/>
      <c r="J943" s="353"/>
      <c r="K943" s="353"/>
      <c r="L943" s="353"/>
      <c r="M943" s="353"/>
      <c r="N943" s="353"/>
      <c r="O943" s="353"/>
      <c r="P943" s="353"/>
      <c r="Q943" s="353"/>
      <c r="R943" s="353"/>
      <c r="S943" s="353"/>
      <c r="T943" s="353"/>
      <c r="U943" s="353"/>
      <c r="V943" s="353"/>
      <c r="W943" s="353"/>
      <c r="X943" s="353"/>
      <c r="Y943" s="353"/>
      <c r="Z943" s="353"/>
      <c r="AA943" s="353"/>
    </row>
    <row r="944" spans="1:27" ht="10.5" customHeight="1" x14ac:dyDescent="0.2">
      <c r="A944" s="353"/>
      <c r="B944" s="353"/>
      <c r="C944" s="353"/>
      <c r="D944" s="353"/>
      <c r="E944" s="353"/>
      <c r="F944" s="353"/>
      <c r="G944" s="353"/>
      <c r="H944" s="353"/>
      <c r="I944" s="353"/>
      <c r="J944" s="353"/>
      <c r="K944" s="353"/>
      <c r="L944" s="353"/>
      <c r="M944" s="353"/>
      <c r="N944" s="353"/>
      <c r="O944" s="353"/>
      <c r="P944" s="353"/>
      <c r="Q944" s="353"/>
      <c r="R944" s="353"/>
      <c r="S944" s="353"/>
      <c r="T944" s="353"/>
      <c r="U944" s="353"/>
      <c r="V944" s="353"/>
      <c r="W944" s="353"/>
      <c r="X944" s="353"/>
      <c r="Y944" s="353"/>
      <c r="Z944" s="353"/>
      <c r="AA944" s="353"/>
    </row>
    <row r="945" spans="1:27" ht="10.5" customHeight="1" x14ac:dyDescent="0.2">
      <c r="A945" s="353"/>
      <c r="B945" s="353"/>
      <c r="C945" s="353"/>
      <c r="D945" s="353"/>
      <c r="E945" s="353"/>
      <c r="F945" s="353"/>
      <c r="G945" s="353"/>
      <c r="H945" s="353"/>
      <c r="I945" s="353"/>
      <c r="J945" s="353"/>
      <c r="K945" s="353"/>
      <c r="L945" s="353"/>
      <c r="M945" s="353"/>
      <c r="N945" s="353"/>
      <c r="O945" s="353"/>
      <c r="P945" s="353"/>
      <c r="Q945" s="353"/>
      <c r="R945" s="353"/>
      <c r="S945" s="353"/>
      <c r="T945" s="353"/>
      <c r="U945" s="353"/>
      <c r="V945" s="353"/>
      <c r="W945" s="353"/>
      <c r="X945" s="353"/>
      <c r="Y945" s="353"/>
      <c r="Z945" s="353"/>
      <c r="AA945" s="353"/>
    </row>
    <row r="946" spans="1:27" ht="10.5" customHeight="1" x14ac:dyDescent="0.2">
      <c r="A946" s="353"/>
      <c r="B946" s="353"/>
      <c r="C946" s="353"/>
      <c r="D946" s="353"/>
      <c r="E946" s="353"/>
      <c r="F946" s="353"/>
      <c r="G946" s="353"/>
      <c r="H946" s="353"/>
      <c r="I946" s="353"/>
      <c r="J946" s="353"/>
      <c r="K946" s="353"/>
      <c r="L946" s="353"/>
      <c r="M946" s="353"/>
      <c r="N946" s="353"/>
      <c r="O946" s="353"/>
      <c r="P946" s="353"/>
      <c r="Q946" s="353"/>
      <c r="R946" s="353"/>
      <c r="S946" s="353"/>
      <c r="T946" s="353"/>
      <c r="U946" s="353"/>
      <c r="V946" s="353"/>
      <c r="W946" s="353"/>
      <c r="X946" s="353"/>
      <c r="Y946" s="353"/>
      <c r="Z946" s="353"/>
      <c r="AA946" s="353"/>
    </row>
    <row r="947" spans="1:27" ht="10.5" customHeight="1" x14ac:dyDescent="0.2">
      <c r="A947" s="353"/>
      <c r="B947" s="353"/>
      <c r="C947" s="353"/>
      <c r="D947" s="353"/>
      <c r="E947" s="353"/>
      <c r="F947" s="353"/>
      <c r="G947" s="353"/>
      <c r="H947" s="353"/>
      <c r="I947" s="353"/>
      <c r="J947" s="353"/>
      <c r="K947" s="353"/>
      <c r="L947" s="353"/>
      <c r="M947" s="353"/>
      <c r="N947" s="353"/>
      <c r="O947" s="353"/>
      <c r="P947" s="353"/>
      <c r="Q947" s="353"/>
      <c r="R947" s="353"/>
      <c r="S947" s="353"/>
      <c r="T947" s="353"/>
      <c r="U947" s="353"/>
      <c r="V947" s="353"/>
      <c r="W947" s="353"/>
      <c r="X947" s="353"/>
      <c r="Y947" s="353"/>
      <c r="Z947" s="353"/>
      <c r="AA947" s="353"/>
    </row>
    <row r="948" spans="1:27" ht="10.5" customHeight="1" x14ac:dyDescent="0.2">
      <c r="A948" s="353"/>
      <c r="B948" s="353"/>
      <c r="C948" s="353"/>
      <c r="D948" s="353"/>
      <c r="E948" s="353"/>
      <c r="F948" s="353"/>
      <c r="G948" s="353"/>
      <c r="H948" s="353"/>
      <c r="I948" s="353"/>
      <c r="J948" s="353"/>
      <c r="K948" s="353"/>
      <c r="L948" s="353"/>
      <c r="M948" s="353"/>
      <c r="N948" s="353"/>
      <c r="O948" s="353"/>
      <c r="P948" s="353"/>
      <c r="Q948" s="353"/>
      <c r="R948" s="353"/>
      <c r="S948" s="353"/>
      <c r="T948" s="353"/>
      <c r="U948" s="353"/>
      <c r="V948" s="353"/>
      <c r="W948" s="353"/>
      <c r="X948" s="353"/>
      <c r="Y948" s="353"/>
      <c r="Z948" s="353"/>
      <c r="AA948" s="353"/>
    </row>
    <row r="949" spans="1:27" ht="10.5" customHeight="1" x14ac:dyDescent="0.2">
      <c r="A949" s="353"/>
      <c r="B949" s="353"/>
      <c r="C949" s="353"/>
      <c r="D949" s="353"/>
      <c r="E949" s="353"/>
      <c r="F949" s="353"/>
      <c r="G949" s="353"/>
      <c r="H949" s="353"/>
      <c r="I949" s="353"/>
      <c r="J949" s="353"/>
      <c r="K949" s="353"/>
      <c r="L949" s="353"/>
      <c r="M949" s="353"/>
      <c r="N949" s="353"/>
      <c r="O949" s="353"/>
      <c r="P949" s="353"/>
      <c r="Q949" s="353"/>
      <c r="R949" s="353"/>
      <c r="S949" s="353"/>
      <c r="T949" s="353"/>
      <c r="U949" s="353"/>
      <c r="V949" s="353"/>
      <c r="W949" s="353"/>
      <c r="X949" s="353"/>
      <c r="Y949" s="353"/>
      <c r="Z949" s="353"/>
      <c r="AA949" s="353"/>
    </row>
    <row r="950" spans="1:27" ht="10.5" customHeight="1" x14ac:dyDescent="0.2">
      <c r="A950" s="353"/>
      <c r="B950" s="353"/>
      <c r="C950" s="353"/>
      <c r="D950" s="353"/>
      <c r="E950" s="353"/>
      <c r="F950" s="353"/>
      <c r="G950" s="353"/>
      <c r="H950" s="353"/>
      <c r="I950" s="353"/>
      <c r="J950" s="353"/>
      <c r="K950" s="353"/>
      <c r="L950" s="353"/>
      <c r="M950" s="353"/>
      <c r="N950" s="353"/>
      <c r="O950" s="353"/>
      <c r="P950" s="353"/>
      <c r="Q950" s="353"/>
      <c r="R950" s="353"/>
      <c r="S950" s="353"/>
      <c r="T950" s="353"/>
      <c r="U950" s="353"/>
      <c r="V950" s="353"/>
      <c r="W950" s="353"/>
      <c r="X950" s="353"/>
      <c r="Y950" s="353"/>
      <c r="Z950" s="353"/>
      <c r="AA950" s="353"/>
    </row>
    <row r="951" spans="1:27" ht="10.5" customHeight="1" x14ac:dyDescent="0.2">
      <c r="A951" s="353"/>
      <c r="B951" s="353"/>
      <c r="C951" s="353"/>
      <c r="D951" s="353"/>
      <c r="E951" s="353"/>
      <c r="F951" s="353"/>
      <c r="G951" s="353"/>
      <c r="H951" s="353"/>
      <c r="I951" s="353"/>
      <c r="J951" s="353"/>
      <c r="K951" s="353"/>
      <c r="L951" s="353"/>
      <c r="M951" s="353"/>
      <c r="N951" s="353"/>
      <c r="O951" s="353"/>
      <c r="P951" s="353"/>
      <c r="Q951" s="353"/>
      <c r="R951" s="353"/>
      <c r="S951" s="353"/>
      <c r="T951" s="353"/>
      <c r="U951" s="353"/>
      <c r="V951" s="353"/>
      <c r="W951" s="353"/>
      <c r="X951" s="353"/>
      <c r="Y951" s="353"/>
      <c r="Z951" s="353"/>
      <c r="AA951" s="353"/>
    </row>
    <row r="952" spans="1:27" ht="10.5" customHeight="1" x14ac:dyDescent="0.2">
      <c r="A952" s="353"/>
      <c r="B952" s="353"/>
      <c r="C952" s="353"/>
      <c r="D952" s="353"/>
      <c r="E952" s="353"/>
      <c r="F952" s="353"/>
      <c r="G952" s="353"/>
      <c r="H952" s="353"/>
      <c r="I952" s="353"/>
      <c r="J952" s="353"/>
      <c r="K952" s="353"/>
      <c r="L952" s="353"/>
      <c r="M952" s="353"/>
      <c r="N952" s="353"/>
      <c r="O952" s="353"/>
      <c r="P952" s="353"/>
      <c r="Q952" s="353"/>
      <c r="R952" s="353"/>
      <c r="S952" s="353"/>
      <c r="T952" s="353"/>
      <c r="U952" s="353"/>
      <c r="V952" s="353"/>
      <c r="W952" s="353"/>
      <c r="X952" s="353"/>
      <c r="Y952" s="353"/>
      <c r="Z952" s="353"/>
      <c r="AA952" s="353"/>
    </row>
    <row r="953" spans="1:27" ht="10.5" customHeight="1" x14ac:dyDescent="0.2">
      <c r="A953" s="353"/>
      <c r="B953" s="353"/>
      <c r="C953" s="353"/>
      <c r="D953" s="353"/>
      <c r="E953" s="353"/>
      <c r="F953" s="353"/>
      <c r="G953" s="353"/>
      <c r="H953" s="353"/>
      <c r="I953" s="353"/>
      <c r="J953" s="353"/>
      <c r="K953" s="353"/>
      <c r="L953" s="353"/>
      <c r="M953" s="353"/>
      <c r="N953" s="353"/>
      <c r="O953" s="353"/>
      <c r="P953" s="353"/>
      <c r="Q953" s="353"/>
      <c r="R953" s="353"/>
      <c r="S953" s="353"/>
      <c r="T953" s="353"/>
      <c r="U953" s="353"/>
      <c r="V953" s="353"/>
      <c r="W953" s="353"/>
      <c r="X953" s="353"/>
      <c r="Y953" s="353"/>
      <c r="Z953" s="353"/>
      <c r="AA953" s="353"/>
    </row>
    <row r="954" spans="1:27" ht="10.5" customHeight="1" x14ac:dyDescent="0.2">
      <c r="A954" s="353"/>
      <c r="B954" s="353"/>
      <c r="C954" s="353"/>
      <c r="D954" s="353"/>
      <c r="E954" s="353"/>
      <c r="F954" s="353"/>
      <c r="G954" s="353"/>
      <c r="H954" s="353"/>
      <c r="I954" s="353"/>
      <c r="J954" s="353"/>
      <c r="K954" s="353"/>
      <c r="L954" s="353"/>
      <c r="M954" s="353"/>
      <c r="N954" s="353"/>
      <c r="O954" s="353"/>
      <c r="P954" s="353"/>
      <c r="Q954" s="353"/>
      <c r="R954" s="353"/>
      <c r="S954" s="353"/>
      <c r="T954" s="353"/>
      <c r="U954" s="353"/>
      <c r="V954" s="353"/>
      <c r="W954" s="353"/>
      <c r="X954" s="353"/>
      <c r="Y954" s="353"/>
      <c r="Z954" s="353"/>
      <c r="AA954" s="353"/>
    </row>
    <row r="955" spans="1:27" ht="10.5" customHeight="1" x14ac:dyDescent="0.2">
      <c r="A955" s="353"/>
      <c r="B955" s="353"/>
      <c r="C955" s="353"/>
      <c r="D955" s="353"/>
      <c r="E955" s="353"/>
      <c r="F955" s="353"/>
      <c r="G955" s="353"/>
      <c r="H955" s="353"/>
      <c r="I955" s="353"/>
      <c r="J955" s="353"/>
      <c r="K955" s="353"/>
      <c r="L955" s="353"/>
      <c r="M955" s="353"/>
      <c r="N955" s="353"/>
      <c r="O955" s="353"/>
      <c r="P955" s="353"/>
      <c r="Q955" s="353"/>
      <c r="R955" s="353"/>
      <c r="S955" s="353"/>
      <c r="T955" s="353"/>
      <c r="U955" s="353"/>
      <c r="V955" s="353"/>
      <c r="W955" s="353"/>
      <c r="X955" s="353"/>
      <c r="Y955" s="353"/>
      <c r="Z955" s="353"/>
      <c r="AA955" s="353"/>
    </row>
    <row r="956" spans="1:27" ht="10.5" customHeight="1" x14ac:dyDescent="0.2">
      <c r="A956" s="353"/>
      <c r="B956" s="353"/>
      <c r="C956" s="353"/>
      <c r="D956" s="353"/>
      <c r="E956" s="353"/>
      <c r="F956" s="353"/>
      <c r="G956" s="353"/>
      <c r="H956" s="353"/>
      <c r="I956" s="353"/>
      <c r="J956" s="353"/>
      <c r="K956" s="353"/>
      <c r="L956" s="353"/>
      <c r="M956" s="353"/>
      <c r="N956" s="353"/>
      <c r="O956" s="353"/>
      <c r="P956" s="353"/>
      <c r="Q956" s="353"/>
      <c r="R956" s="353"/>
      <c r="S956" s="353"/>
      <c r="T956" s="353"/>
      <c r="U956" s="353"/>
      <c r="V956" s="353"/>
      <c r="W956" s="353"/>
      <c r="X956" s="353"/>
      <c r="Y956" s="353"/>
      <c r="Z956" s="353"/>
      <c r="AA956" s="353"/>
    </row>
    <row r="957" spans="1:27" ht="10.5" customHeight="1" x14ac:dyDescent="0.2">
      <c r="A957" s="353"/>
      <c r="B957" s="353"/>
      <c r="C957" s="353"/>
      <c r="D957" s="353"/>
      <c r="E957" s="353"/>
      <c r="F957" s="353"/>
      <c r="G957" s="353"/>
      <c r="H957" s="353"/>
      <c r="I957" s="353"/>
      <c r="J957" s="353"/>
      <c r="K957" s="353"/>
      <c r="L957" s="353"/>
      <c r="M957" s="353"/>
      <c r="N957" s="353"/>
      <c r="O957" s="353"/>
      <c r="P957" s="353"/>
      <c r="Q957" s="353"/>
      <c r="R957" s="353"/>
      <c r="S957" s="353"/>
      <c r="T957" s="353"/>
      <c r="U957" s="353"/>
      <c r="V957" s="353"/>
      <c r="W957" s="353"/>
      <c r="X957" s="353"/>
      <c r="Y957" s="353"/>
      <c r="Z957" s="353"/>
      <c r="AA957" s="353"/>
    </row>
    <row r="958" spans="1:27" ht="10.5" customHeight="1" x14ac:dyDescent="0.2">
      <c r="A958" s="353"/>
      <c r="B958" s="353"/>
      <c r="C958" s="353"/>
      <c r="D958" s="353"/>
      <c r="E958" s="353"/>
      <c r="F958" s="353"/>
      <c r="G958" s="353"/>
      <c r="H958" s="353"/>
      <c r="I958" s="353"/>
      <c r="J958" s="353"/>
      <c r="K958" s="353"/>
      <c r="L958" s="353"/>
      <c r="M958" s="353"/>
      <c r="N958" s="353"/>
      <c r="O958" s="353"/>
      <c r="P958" s="353"/>
      <c r="Q958" s="353"/>
      <c r="R958" s="353"/>
      <c r="S958" s="353"/>
      <c r="T958" s="353"/>
      <c r="U958" s="353"/>
      <c r="V958" s="353"/>
      <c r="W958" s="353"/>
      <c r="X958" s="353"/>
      <c r="Y958" s="353"/>
      <c r="Z958" s="353"/>
      <c r="AA958" s="353"/>
    </row>
    <row r="959" spans="1:27" ht="10.5" customHeight="1" x14ac:dyDescent="0.2">
      <c r="A959" s="353"/>
      <c r="B959" s="353"/>
      <c r="C959" s="353"/>
      <c r="D959" s="353"/>
      <c r="E959" s="353"/>
      <c r="F959" s="353"/>
      <c r="G959" s="353"/>
      <c r="H959" s="353"/>
      <c r="I959" s="353"/>
      <c r="J959" s="353"/>
      <c r="K959" s="353"/>
      <c r="L959" s="353"/>
      <c r="M959" s="353"/>
      <c r="N959" s="353"/>
      <c r="O959" s="353"/>
      <c r="P959" s="353"/>
      <c r="Q959" s="353"/>
      <c r="R959" s="353"/>
      <c r="S959" s="353"/>
      <c r="T959" s="353"/>
      <c r="U959" s="353"/>
      <c r="V959" s="353"/>
      <c r="W959" s="353"/>
      <c r="X959" s="353"/>
      <c r="Y959" s="353"/>
      <c r="Z959" s="353"/>
      <c r="AA959" s="353"/>
    </row>
    <row r="960" spans="1:27" ht="10.5" customHeight="1" x14ac:dyDescent="0.2">
      <c r="A960" s="353"/>
      <c r="B960" s="353"/>
      <c r="C960" s="353"/>
      <c r="D960" s="353"/>
      <c r="E960" s="353"/>
      <c r="F960" s="353"/>
      <c r="G960" s="353"/>
      <c r="H960" s="353"/>
      <c r="I960" s="353"/>
      <c r="J960" s="353"/>
      <c r="K960" s="353"/>
      <c r="L960" s="353"/>
      <c r="M960" s="353"/>
      <c r="N960" s="353"/>
      <c r="O960" s="353"/>
      <c r="P960" s="353"/>
      <c r="Q960" s="353"/>
      <c r="R960" s="353"/>
      <c r="S960" s="353"/>
      <c r="T960" s="353"/>
      <c r="U960" s="353"/>
      <c r="V960" s="353"/>
      <c r="W960" s="353"/>
      <c r="X960" s="353"/>
      <c r="Y960" s="353"/>
      <c r="Z960" s="353"/>
      <c r="AA960" s="353"/>
    </row>
    <row r="961" spans="1:27" ht="10.5" customHeight="1" x14ac:dyDescent="0.2">
      <c r="A961" s="353"/>
      <c r="B961" s="353"/>
      <c r="C961" s="353"/>
      <c r="D961" s="353"/>
      <c r="E961" s="353"/>
      <c r="F961" s="353"/>
      <c r="G961" s="353"/>
      <c r="H961" s="353"/>
      <c r="I961" s="353"/>
      <c r="J961" s="353"/>
      <c r="K961" s="353"/>
      <c r="L961" s="353"/>
      <c r="M961" s="353"/>
      <c r="N961" s="353"/>
      <c r="O961" s="353"/>
      <c r="P961" s="353"/>
      <c r="Q961" s="353"/>
      <c r="R961" s="353"/>
      <c r="S961" s="353"/>
      <c r="T961" s="353"/>
      <c r="U961" s="353"/>
      <c r="V961" s="353"/>
      <c r="W961" s="353"/>
      <c r="X961" s="353"/>
      <c r="Y961" s="353"/>
      <c r="Z961" s="353"/>
      <c r="AA961" s="353"/>
    </row>
    <row r="962" spans="1:27" ht="10.5" customHeight="1" x14ac:dyDescent="0.2">
      <c r="A962" s="353"/>
      <c r="B962" s="353"/>
      <c r="C962" s="353"/>
      <c r="D962" s="353"/>
      <c r="E962" s="353"/>
      <c r="F962" s="353"/>
      <c r="G962" s="353"/>
      <c r="H962" s="353"/>
      <c r="I962" s="353"/>
      <c r="J962" s="353"/>
      <c r="K962" s="353"/>
      <c r="L962" s="353"/>
      <c r="M962" s="353"/>
      <c r="N962" s="353"/>
      <c r="O962" s="353"/>
      <c r="P962" s="353"/>
      <c r="Q962" s="353"/>
      <c r="R962" s="353"/>
      <c r="S962" s="353"/>
      <c r="T962" s="353"/>
      <c r="U962" s="353"/>
      <c r="V962" s="353"/>
      <c r="W962" s="353"/>
      <c r="X962" s="353"/>
      <c r="Y962" s="353"/>
      <c r="Z962" s="353"/>
      <c r="AA962" s="353"/>
    </row>
    <row r="963" spans="1:27" ht="10.5" customHeight="1" x14ac:dyDescent="0.2">
      <c r="A963" s="353"/>
      <c r="B963" s="353"/>
      <c r="C963" s="353"/>
      <c r="D963" s="353"/>
      <c r="E963" s="353"/>
      <c r="F963" s="353"/>
      <c r="G963" s="353"/>
      <c r="H963" s="353"/>
      <c r="I963" s="353"/>
      <c r="J963" s="353"/>
      <c r="K963" s="353"/>
      <c r="L963" s="353"/>
      <c r="M963" s="353"/>
      <c r="N963" s="353"/>
      <c r="O963" s="353"/>
      <c r="P963" s="353"/>
      <c r="Q963" s="353"/>
      <c r="R963" s="353"/>
      <c r="S963" s="353"/>
      <c r="T963" s="353"/>
      <c r="U963" s="353"/>
      <c r="V963" s="353"/>
      <c r="W963" s="353"/>
      <c r="X963" s="353"/>
      <c r="Y963" s="353"/>
      <c r="Z963" s="353"/>
      <c r="AA963" s="353"/>
    </row>
    <row r="964" spans="1:27" ht="10.5" customHeight="1" x14ac:dyDescent="0.2">
      <c r="A964" s="353"/>
      <c r="B964" s="353"/>
      <c r="C964" s="353"/>
      <c r="D964" s="353"/>
      <c r="E964" s="353"/>
      <c r="F964" s="353"/>
      <c r="G964" s="353"/>
      <c r="H964" s="353"/>
      <c r="I964" s="353"/>
      <c r="J964" s="353"/>
      <c r="K964" s="353"/>
      <c r="L964" s="353"/>
      <c r="M964" s="353"/>
      <c r="N964" s="353"/>
      <c r="O964" s="353"/>
      <c r="P964" s="353"/>
      <c r="Q964" s="353"/>
      <c r="R964" s="353"/>
      <c r="S964" s="353"/>
      <c r="T964" s="353"/>
      <c r="U964" s="353"/>
      <c r="V964" s="353"/>
      <c r="W964" s="353"/>
      <c r="X964" s="353"/>
      <c r="Y964" s="353"/>
      <c r="Z964" s="353"/>
      <c r="AA964" s="353"/>
    </row>
    <row r="965" spans="1:27" ht="10.5" customHeight="1" x14ac:dyDescent="0.2">
      <c r="A965" s="353"/>
      <c r="B965" s="353"/>
      <c r="C965" s="353"/>
      <c r="D965" s="353"/>
      <c r="E965" s="353"/>
      <c r="F965" s="353"/>
      <c r="G965" s="353"/>
      <c r="H965" s="353"/>
      <c r="I965" s="353"/>
      <c r="J965" s="353"/>
      <c r="K965" s="353"/>
      <c r="L965" s="353"/>
      <c r="M965" s="353"/>
      <c r="N965" s="353"/>
      <c r="O965" s="353"/>
      <c r="P965" s="353"/>
      <c r="Q965" s="353"/>
      <c r="R965" s="353"/>
      <c r="S965" s="353"/>
      <c r="T965" s="353"/>
      <c r="U965" s="353"/>
      <c r="V965" s="353"/>
      <c r="W965" s="353"/>
      <c r="X965" s="353"/>
      <c r="Y965" s="353"/>
      <c r="Z965" s="353"/>
      <c r="AA965" s="353"/>
    </row>
    <row r="966" spans="1:27" ht="10.5" customHeight="1" x14ac:dyDescent="0.2">
      <c r="A966" s="353"/>
      <c r="B966" s="353"/>
      <c r="C966" s="353"/>
      <c r="D966" s="353"/>
      <c r="E966" s="353"/>
      <c r="F966" s="353"/>
      <c r="G966" s="353"/>
      <c r="H966" s="353"/>
      <c r="I966" s="353"/>
      <c r="J966" s="353"/>
      <c r="K966" s="353"/>
      <c r="L966" s="353"/>
      <c r="M966" s="353"/>
      <c r="N966" s="353"/>
      <c r="O966" s="353"/>
      <c r="P966" s="353"/>
      <c r="Q966" s="353"/>
      <c r="R966" s="353"/>
      <c r="S966" s="353"/>
      <c r="T966" s="353"/>
      <c r="U966" s="353"/>
      <c r="V966" s="353"/>
      <c r="W966" s="353"/>
      <c r="X966" s="353"/>
      <c r="Y966" s="353"/>
      <c r="Z966" s="353"/>
      <c r="AA966" s="353"/>
    </row>
    <row r="967" spans="1:27" ht="10.5" customHeight="1" x14ac:dyDescent="0.2">
      <c r="A967" s="353"/>
      <c r="B967" s="353"/>
      <c r="C967" s="353"/>
      <c r="D967" s="353"/>
      <c r="E967" s="353"/>
      <c r="F967" s="353"/>
      <c r="G967" s="353"/>
      <c r="H967" s="353"/>
      <c r="I967" s="353"/>
      <c r="J967" s="353"/>
      <c r="K967" s="353"/>
      <c r="L967" s="353"/>
      <c r="M967" s="353"/>
      <c r="N967" s="353"/>
      <c r="O967" s="353"/>
      <c r="P967" s="353"/>
      <c r="Q967" s="353"/>
      <c r="R967" s="353"/>
      <c r="S967" s="353"/>
      <c r="T967" s="353"/>
      <c r="U967" s="353"/>
      <c r="V967" s="353"/>
      <c r="W967" s="353"/>
      <c r="X967" s="353"/>
      <c r="Y967" s="353"/>
      <c r="Z967" s="353"/>
      <c r="AA967" s="353"/>
    </row>
    <row r="968" spans="1:27" ht="10.5" customHeight="1" x14ac:dyDescent="0.2">
      <c r="A968" s="353"/>
      <c r="B968" s="353"/>
      <c r="C968" s="353"/>
      <c r="D968" s="353"/>
      <c r="E968" s="353"/>
      <c r="F968" s="353"/>
      <c r="G968" s="353"/>
      <c r="H968" s="353"/>
      <c r="I968" s="353"/>
      <c r="J968" s="353"/>
      <c r="K968" s="353"/>
      <c r="L968" s="353"/>
      <c r="M968" s="353"/>
      <c r="N968" s="353"/>
      <c r="O968" s="353"/>
      <c r="P968" s="353"/>
      <c r="Q968" s="353"/>
      <c r="R968" s="353"/>
      <c r="S968" s="353"/>
      <c r="T968" s="353"/>
      <c r="U968" s="353"/>
      <c r="V968" s="353"/>
      <c r="W968" s="353"/>
      <c r="X968" s="353"/>
      <c r="Y968" s="353"/>
      <c r="Z968" s="353"/>
      <c r="AA968" s="353"/>
    </row>
    <row r="969" spans="1:27" ht="10.5" customHeight="1" x14ac:dyDescent="0.2">
      <c r="A969" s="353"/>
      <c r="B969" s="353"/>
      <c r="C969" s="353"/>
      <c r="D969" s="353"/>
      <c r="E969" s="353"/>
      <c r="F969" s="353"/>
      <c r="G969" s="353"/>
      <c r="H969" s="353"/>
      <c r="I969" s="353"/>
      <c r="J969" s="353"/>
      <c r="K969" s="353"/>
      <c r="L969" s="353"/>
      <c r="M969" s="353"/>
      <c r="N969" s="353"/>
      <c r="O969" s="353"/>
      <c r="P969" s="353"/>
      <c r="Q969" s="353"/>
      <c r="R969" s="353"/>
      <c r="S969" s="353"/>
      <c r="T969" s="353"/>
      <c r="U969" s="353"/>
      <c r="V969" s="353"/>
      <c r="W969" s="353"/>
      <c r="X969" s="353"/>
      <c r="Y969" s="353"/>
      <c r="Z969" s="353"/>
      <c r="AA969" s="353"/>
    </row>
    <row r="970" spans="1:27" ht="10.5" customHeight="1" x14ac:dyDescent="0.2">
      <c r="A970" s="353"/>
      <c r="B970" s="353"/>
      <c r="C970" s="353"/>
      <c r="D970" s="353"/>
      <c r="E970" s="353"/>
      <c r="F970" s="353"/>
      <c r="G970" s="353"/>
      <c r="H970" s="353"/>
      <c r="I970" s="353"/>
      <c r="J970" s="353"/>
      <c r="K970" s="353"/>
      <c r="L970" s="353"/>
      <c r="M970" s="353"/>
      <c r="N970" s="353"/>
      <c r="O970" s="353"/>
      <c r="P970" s="353"/>
      <c r="Q970" s="353"/>
      <c r="R970" s="353"/>
      <c r="S970" s="353"/>
      <c r="T970" s="353"/>
      <c r="U970" s="353"/>
      <c r="V970" s="353"/>
      <c r="W970" s="353"/>
      <c r="X970" s="353"/>
      <c r="Y970" s="353"/>
      <c r="Z970" s="353"/>
      <c r="AA970" s="353"/>
    </row>
    <row r="971" spans="1:27" ht="10.5" customHeight="1" x14ac:dyDescent="0.2">
      <c r="A971" s="353"/>
      <c r="B971" s="353"/>
      <c r="C971" s="353"/>
      <c r="D971" s="353"/>
      <c r="E971" s="353"/>
      <c r="F971" s="353"/>
      <c r="G971" s="353"/>
      <c r="H971" s="353"/>
      <c r="I971" s="353"/>
      <c r="J971" s="353"/>
      <c r="K971" s="353"/>
      <c r="L971" s="353"/>
      <c r="M971" s="353"/>
      <c r="N971" s="353"/>
      <c r="O971" s="353"/>
      <c r="P971" s="353"/>
      <c r="Q971" s="353"/>
      <c r="R971" s="353"/>
      <c r="S971" s="353"/>
      <c r="T971" s="353"/>
      <c r="U971" s="353"/>
      <c r="V971" s="353"/>
      <c r="W971" s="353"/>
      <c r="X971" s="353"/>
      <c r="Y971" s="353"/>
      <c r="Z971" s="353"/>
      <c r="AA971" s="353"/>
    </row>
    <row r="972" spans="1:27" ht="10.5" customHeight="1" x14ac:dyDescent="0.2">
      <c r="A972" s="353"/>
      <c r="B972" s="353"/>
      <c r="C972" s="353"/>
      <c r="D972" s="353"/>
      <c r="E972" s="353"/>
      <c r="F972" s="353"/>
      <c r="G972" s="353"/>
      <c r="H972" s="353"/>
      <c r="I972" s="353"/>
      <c r="J972" s="353"/>
      <c r="K972" s="353"/>
      <c r="L972" s="353"/>
      <c r="M972" s="353"/>
      <c r="N972" s="353"/>
      <c r="O972" s="353"/>
      <c r="P972" s="353"/>
      <c r="Q972" s="353"/>
      <c r="R972" s="353"/>
      <c r="S972" s="353"/>
      <c r="T972" s="353"/>
      <c r="U972" s="353"/>
      <c r="V972" s="353"/>
      <c r="W972" s="353"/>
      <c r="X972" s="353"/>
      <c r="Y972" s="353"/>
      <c r="Z972" s="353"/>
      <c r="AA972" s="353"/>
    </row>
    <row r="973" spans="1:27" ht="10.5" customHeight="1" x14ac:dyDescent="0.2">
      <c r="A973" s="353"/>
      <c r="B973" s="353"/>
      <c r="C973" s="353"/>
      <c r="D973" s="353"/>
      <c r="E973" s="353"/>
      <c r="F973" s="353"/>
      <c r="G973" s="353"/>
      <c r="H973" s="353"/>
      <c r="I973" s="353"/>
      <c r="J973" s="353"/>
      <c r="K973" s="353"/>
      <c r="L973" s="353"/>
      <c r="M973" s="353"/>
      <c r="N973" s="353"/>
      <c r="O973" s="353"/>
      <c r="P973" s="353"/>
      <c r="Q973" s="353"/>
      <c r="R973" s="353"/>
      <c r="S973" s="353"/>
      <c r="T973" s="353"/>
      <c r="U973" s="353"/>
      <c r="V973" s="353"/>
      <c r="W973" s="353"/>
      <c r="X973" s="353"/>
      <c r="Y973" s="353"/>
      <c r="Z973" s="353"/>
      <c r="AA973" s="353"/>
    </row>
    <row r="974" spans="1:27" ht="10.5" customHeight="1" x14ac:dyDescent="0.2">
      <c r="A974" s="353"/>
      <c r="B974" s="353"/>
      <c r="C974" s="353"/>
      <c r="D974" s="353"/>
      <c r="E974" s="353"/>
      <c r="F974" s="353"/>
      <c r="G974" s="353"/>
      <c r="H974" s="353"/>
      <c r="I974" s="353"/>
      <c r="J974" s="353"/>
      <c r="K974" s="353"/>
      <c r="L974" s="353"/>
      <c r="M974" s="353"/>
      <c r="N974" s="353"/>
      <c r="O974" s="353"/>
      <c r="P974" s="353"/>
      <c r="Q974" s="353"/>
      <c r="R974" s="353"/>
      <c r="S974" s="353"/>
      <c r="T974" s="353"/>
      <c r="U974" s="353"/>
      <c r="V974" s="353"/>
      <c r="W974" s="353"/>
      <c r="X974" s="353"/>
      <c r="Y974" s="353"/>
      <c r="Z974" s="353"/>
      <c r="AA974" s="353"/>
    </row>
    <row r="975" spans="1:27" ht="10.5" customHeight="1" x14ac:dyDescent="0.2">
      <c r="A975" s="353"/>
      <c r="B975" s="353"/>
      <c r="C975" s="353"/>
      <c r="D975" s="353"/>
      <c r="E975" s="353"/>
      <c r="F975" s="353"/>
      <c r="G975" s="353"/>
      <c r="H975" s="353"/>
      <c r="I975" s="353"/>
      <c r="J975" s="353"/>
      <c r="K975" s="353"/>
      <c r="L975" s="353"/>
      <c r="M975" s="353"/>
      <c r="N975" s="353"/>
      <c r="O975" s="353"/>
      <c r="P975" s="353"/>
      <c r="Q975" s="353"/>
      <c r="R975" s="353"/>
      <c r="S975" s="353"/>
      <c r="T975" s="353"/>
      <c r="U975" s="353"/>
      <c r="V975" s="353"/>
      <c r="W975" s="353"/>
      <c r="X975" s="353"/>
      <c r="Y975" s="353"/>
      <c r="Z975" s="353"/>
      <c r="AA975" s="353"/>
    </row>
    <row r="976" spans="1:27" ht="10.5" customHeight="1" x14ac:dyDescent="0.2">
      <c r="A976" s="353"/>
      <c r="B976" s="353"/>
      <c r="C976" s="353"/>
      <c r="D976" s="353"/>
      <c r="E976" s="353"/>
      <c r="F976" s="353"/>
      <c r="G976" s="353"/>
      <c r="H976" s="353"/>
      <c r="I976" s="353"/>
      <c r="J976" s="353"/>
      <c r="K976" s="353"/>
      <c r="L976" s="353"/>
      <c r="M976" s="353"/>
      <c r="N976" s="353"/>
      <c r="O976" s="353"/>
      <c r="P976" s="353"/>
      <c r="Q976" s="353"/>
      <c r="R976" s="353"/>
      <c r="S976" s="353"/>
      <c r="T976" s="353"/>
      <c r="U976" s="353"/>
      <c r="V976" s="353"/>
      <c r="W976" s="353"/>
      <c r="X976" s="353"/>
      <c r="Y976" s="353"/>
      <c r="Z976" s="353"/>
      <c r="AA976" s="353"/>
    </row>
    <row r="977" spans="1:27" ht="10.5" customHeight="1" x14ac:dyDescent="0.2">
      <c r="A977" s="353"/>
      <c r="B977" s="353"/>
      <c r="C977" s="353"/>
      <c r="D977" s="353"/>
      <c r="E977" s="353"/>
      <c r="F977" s="353"/>
      <c r="G977" s="353"/>
      <c r="H977" s="353"/>
      <c r="I977" s="353"/>
      <c r="J977" s="353"/>
      <c r="K977" s="353"/>
      <c r="L977" s="353"/>
      <c r="M977" s="353"/>
      <c r="N977" s="353"/>
      <c r="O977" s="353"/>
      <c r="P977" s="353"/>
      <c r="Q977" s="353"/>
      <c r="R977" s="353"/>
      <c r="S977" s="353"/>
      <c r="T977" s="353"/>
      <c r="U977" s="353"/>
      <c r="V977" s="353"/>
      <c r="W977" s="353"/>
      <c r="X977" s="353"/>
      <c r="Y977" s="353"/>
      <c r="Z977" s="353"/>
      <c r="AA977" s="353"/>
    </row>
    <row r="978" spans="1:27" ht="10.5" customHeight="1" x14ac:dyDescent="0.2">
      <c r="A978" s="353"/>
      <c r="B978" s="353"/>
      <c r="C978" s="353"/>
      <c r="D978" s="353"/>
      <c r="E978" s="353"/>
      <c r="F978" s="353"/>
      <c r="G978" s="353"/>
      <c r="H978" s="353"/>
      <c r="I978" s="353"/>
      <c r="J978" s="353"/>
      <c r="K978" s="353"/>
      <c r="L978" s="353"/>
      <c r="M978" s="353"/>
      <c r="N978" s="353"/>
      <c r="O978" s="353"/>
      <c r="P978" s="353"/>
      <c r="Q978" s="353"/>
      <c r="R978" s="353"/>
      <c r="S978" s="353"/>
      <c r="T978" s="353"/>
      <c r="U978" s="353"/>
      <c r="V978" s="353"/>
      <c r="W978" s="353"/>
      <c r="X978" s="353"/>
      <c r="Y978" s="353"/>
      <c r="Z978" s="353"/>
      <c r="AA978" s="353"/>
    </row>
    <row r="979" spans="1:27" ht="10.5" customHeight="1" x14ac:dyDescent="0.2">
      <c r="A979" s="353"/>
      <c r="B979" s="353"/>
      <c r="C979" s="353"/>
      <c r="D979" s="353"/>
      <c r="E979" s="353"/>
      <c r="F979" s="353"/>
      <c r="G979" s="353"/>
      <c r="H979" s="353"/>
      <c r="I979" s="353"/>
      <c r="J979" s="353"/>
      <c r="K979" s="353"/>
      <c r="L979" s="353"/>
      <c r="M979" s="353"/>
      <c r="N979" s="353"/>
      <c r="O979" s="353"/>
      <c r="P979" s="353"/>
      <c r="Q979" s="353"/>
      <c r="R979" s="353"/>
      <c r="S979" s="353"/>
      <c r="T979" s="353"/>
      <c r="U979" s="353"/>
      <c r="V979" s="353"/>
      <c r="W979" s="353"/>
      <c r="X979" s="353"/>
      <c r="Y979" s="353"/>
      <c r="Z979" s="353"/>
      <c r="AA979" s="353"/>
    </row>
    <row r="980" spans="1:27" ht="10.5" customHeight="1" x14ac:dyDescent="0.2">
      <c r="A980" s="353"/>
      <c r="B980" s="353"/>
      <c r="C980" s="353"/>
      <c r="D980" s="353"/>
      <c r="E980" s="353"/>
      <c r="F980" s="353"/>
      <c r="G980" s="353"/>
      <c r="H980" s="353"/>
      <c r="I980" s="353"/>
      <c r="J980" s="353"/>
      <c r="K980" s="353"/>
      <c r="L980" s="353"/>
      <c r="M980" s="353"/>
      <c r="N980" s="353"/>
      <c r="O980" s="353"/>
      <c r="P980" s="353"/>
      <c r="Q980" s="353"/>
      <c r="R980" s="353"/>
      <c r="S980" s="353"/>
      <c r="T980" s="353"/>
      <c r="U980" s="353"/>
      <c r="V980" s="353"/>
      <c r="W980" s="353"/>
      <c r="X980" s="353"/>
      <c r="Y980" s="353"/>
      <c r="Z980" s="353"/>
      <c r="AA980" s="353"/>
    </row>
    <row r="981" spans="1:27" ht="10.5" customHeight="1" x14ac:dyDescent="0.2">
      <c r="A981" s="353"/>
      <c r="B981" s="353"/>
      <c r="C981" s="353"/>
      <c r="D981" s="353"/>
      <c r="E981" s="353"/>
      <c r="F981" s="353"/>
      <c r="G981" s="353"/>
      <c r="H981" s="353"/>
      <c r="I981" s="353"/>
      <c r="J981" s="353"/>
      <c r="K981" s="353"/>
      <c r="L981" s="353"/>
      <c r="M981" s="353"/>
      <c r="N981" s="353"/>
      <c r="O981" s="353"/>
      <c r="P981" s="353"/>
      <c r="Q981" s="353"/>
      <c r="R981" s="353"/>
      <c r="S981" s="353"/>
      <c r="T981" s="353"/>
      <c r="U981" s="353"/>
      <c r="V981" s="353"/>
      <c r="W981" s="353"/>
      <c r="X981" s="353"/>
      <c r="Y981" s="353"/>
      <c r="Z981" s="353"/>
      <c r="AA981" s="353"/>
    </row>
    <row r="982" spans="1:27" ht="10.5" customHeight="1" x14ac:dyDescent="0.2">
      <c r="A982" s="353"/>
      <c r="B982" s="353"/>
      <c r="C982" s="353"/>
      <c r="D982" s="353"/>
      <c r="E982" s="353"/>
      <c r="F982" s="353"/>
      <c r="G982" s="353"/>
      <c r="H982" s="353"/>
      <c r="I982" s="353"/>
      <c r="J982" s="353"/>
      <c r="K982" s="353"/>
      <c r="L982" s="353"/>
      <c r="M982" s="353"/>
      <c r="N982" s="353"/>
      <c r="O982" s="353"/>
      <c r="P982" s="353"/>
      <c r="Q982" s="353"/>
      <c r="R982" s="353"/>
      <c r="S982" s="353"/>
      <c r="T982" s="353"/>
      <c r="U982" s="353"/>
      <c r="V982" s="353"/>
      <c r="W982" s="353"/>
      <c r="X982" s="353"/>
      <c r="Y982" s="353"/>
      <c r="Z982" s="353"/>
      <c r="AA982" s="353"/>
    </row>
    <row r="983" spans="1:27" ht="10.5" customHeight="1" x14ac:dyDescent="0.2">
      <c r="A983" s="353"/>
      <c r="B983" s="353"/>
      <c r="C983" s="353"/>
      <c r="D983" s="353"/>
      <c r="E983" s="353"/>
      <c r="F983" s="353"/>
      <c r="G983" s="353"/>
      <c r="H983" s="353"/>
      <c r="I983" s="353"/>
      <c r="J983" s="353"/>
      <c r="K983" s="353"/>
      <c r="L983" s="353"/>
      <c r="M983" s="353"/>
      <c r="N983" s="353"/>
      <c r="O983" s="353"/>
      <c r="P983" s="353"/>
      <c r="Q983" s="353"/>
      <c r="R983" s="353"/>
      <c r="S983" s="353"/>
      <c r="T983" s="353"/>
      <c r="U983" s="353"/>
      <c r="V983" s="353"/>
      <c r="W983" s="353"/>
      <c r="X983" s="353"/>
      <c r="Y983" s="353"/>
      <c r="Z983" s="353"/>
      <c r="AA983" s="353"/>
    </row>
    <row r="984" spans="1:27" ht="10.5" customHeight="1" x14ac:dyDescent="0.2">
      <c r="A984" s="353"/>
      <c r="B984" s="353"/>
      <c r="C984" s="353"/>
      <c r="D984" s="353"/>
      <c r="E984" s="353"/>
      <c r="F984" s="353"/>
      <c r="G984" s="353"/>
      <c r="H984" s="353"/>
      <c r="I984" s="353"/>
      <c r="J984" s="353"/>
      <c r="K984" s="353"/>
      <c r="L984" s="353"/>
      <c r="M984" s="353"/>
      <c r="N984" s="353"/>
      <c r="O984" s="353"/>
      <c r="P984" s="353"/>
      <c r="Q984" s="353"/>
      <c r="R984" s="353"/>
      <c r="S984" s="353"/>
      <c r="T984" s="353"/>
      <c r="U984" s="353"/>
      <c r="V984" s="353"/>
      <c r="W984" s="353"/>
      <c r="X984" s="353"/>
      <c r="Y984" s="353"/>
      <c r="Z984" s="353"/>
      <c r="AA984" s="353"/>
    </row>
    <row r="985" spans="1:27" ht="10.5" customHeight="1" x14ac:dyDescent="0.2">
      <c r="A985" s="353"/>
      <c r="B985" s="353"/>
      <c r="C985" s="353"/>
      <c r="D985" s="353"/>
      <c r="E985" s="353"/>
      <c r="F985" s="353"/>
      <c r="G985" s="353"/>
      <c r="H985" s="353"/>
      <c r="I985" s="353"/>
      <c r="J985" s="353"/>
      <c r="K985" s="353"/>
      <c r="L985" s="353"/>
      <c r="M985" s="353"/>
      <c r="N985" s="353"/>
      <c r="O985" s="353"/>
      <c r="P985" s="353"/>
      <c r="Q985" s="353"/>
      <c r="R985" s="353"/>
      <c r="S985" s="353"/>
      <c r="T985" s="353"/>
      <c r="U985" s="353"/>
      <c r="V985" s="353"/>
      <c r="W985" s="353"/>
      <c r="X985" s="353"/>
      <c r="Y985" s="353"/>
      <c r="Z985" s="353"/>
      <c r="AA985" s="353"/>
    </row>
    <row r="986" spans="1:27" ht="10.5" customHeight="1" x14ac:dyDescent="0.2">
      <c r="A986" s="353"/>
      <c r="B986" s="353"/>
      <c r="C986" s="353"/>
      <c r="D986" s="353"/>
      <c r="E986" s="353"/>
      <c r="F986" s="353"/>
      <c r="G986" s="353"/>
      <c r="H986" s="353"/>
      <c r="I986" s="353"/>
      <c r="J986" s="353"/>
      <c r="K986" s="353"/>
      <c r="L986" s="353"/>
      <c r="M986" s="353"/>
      <c r="N986" s="353"/>
      <c r="O986" s="353"/>
      <c r="P986" s="353"/>
      <c r="Q986" s="353"/>
      <c r="R986" s="353"/>
      <c r="S986" s="353"/>
      <c r="T986" s="353"/>
      <c r="U986" s="353"/>
      <c r="V986" s="353"/>
      <c r="W986" s="353"/>
      <c r="X986" s="353"/>
      <c r="Y986" s="353"/>
      <c r="Z986" s="353"/>
      <c r="AA986" s="353"/>
    </row>
    <row r="987" spans="1:27" ht="10.5" customHeight="1" x14ac:dyDescent="0.2">
      <c r="A987" s="353"/>
      <c r="B987" s="353"/>
      <c r="C987" s="353"/>
      <c r="D987" s="353"/>
      <c r="E987" s="353"/>
      <c r="F987" s="353"/>
      <c r="G987" s="353"/>
      <c r="H987" s="353"/>
      <c r="I987" s="353"/>
      <c r="J987" s="353"/>
      <c r="K987" s="353"/>
      <c r="L987" s="353"/>
      <c r="M987" s="353"/>
      <c r="N987" s="353"/>
      <c r="O987" s="353"/>
      <c r="P987" s="353"/>
      <c r="Q987" s="353"/>
      <c r="R987" s="353"/>
      <c r="S987" s="353"/>
      <c r="T987" s="353"/>
      <c r="U987" s="353"/>
      <c r="V987" s="353"/>
      <c r="W987" s="353"/>
      <c r="X987" s="353"/>
      <c r="Y987" s="353"/>
      <c r="Z987" s="353"/>
      <c r="AA987" s="353"/>
    </row>
    <row r="988" spans="1:27" ht="10.5" customHeight="1" x14ac:dyDescent="0.2">
      <c r="A988" s="353"/>
      <c r="B988" s="353"/>
      <c r="C988" s="353"/>
      <c r="D988" s="353"/>
      <c r="E988" s="353"/>
      <c r="F988" s="353"/>
      <c r="G988" s="353"/>
      <c r="H988" s="353"/>
      <c r="I988" s="353"/>
      <c r="J988" s="353"/>
      <c r="K988" s="353"/>
      <c r="L988" s="353"/>
      <c r="M988" s="353"/>
      <c r="N988" s="353"/>
      <c r="O988" s="353"/>
      <c r="P988" s="353"/>
      <c r="Q988" s="353"/>
      <c r="R988" s="353"/>
      <c r="S988" s="353"/>
      <c r="T988" s="353"/>
      <c r="U988" s="353"/>
      <c r="V988" s="353"/>
      <c r="W988" s="353"/>
      <c r="X988" s="353"/>
      <c r="Y988" s="353"/>
      <c r="Z988" s="353"/>
      <c r="AA988" s="353"/>
    </row>
    <row r="989" spans="1:27" ht="10.5" customHeight="1" x14ac:dyDescent="0.2">
      <c r="A989" s="353"/>
      <c r="B989" s="353"/>
      <c r="C989" s="353"/>
      <c r="D989" s="353"/>
      <c r="E989" s="353"/>
      <c r="F989" s="353"/>
      <c r="G989" s="353"/>
      <c r="H989" s="353"/>
      <c r="I989" s="353"/>
      <c r="J989" s="353"/>
      <c r="K989" s="353"/>
      <c r="L989" s="353"/>
      <c r="M989" s="353"/>
      <c r="N989" s="353"/>
      <c r="O989" s="353"/>
      <c r="P989" s="353"/>
      <c r="Q989" s="353"/>
      <c r="R989" s="353"/>
      <c r="S989" s="353"/>
      <c r="T989" s="353"/>
      <c r="U989" s="353"/>
      <c r="V989" s="353"/>
      <c r="W989" s="353"/>
      <c r="X989" s="353"/>
      <c r="Y989" s="353"/>
      <c r="Z989" s="353"/>
      <c r="AA989" s="353"/>
    </row>
    <row r="990" spans="1:27" ht="10.5" customHeight="1" x14ac:dyDescent="0.2">
      <c r="A990" s="353"/>
      <c r="B990" s="353"/>
      <c r="C990" s="353"/>
      <c r="D990" s="353"/>
      <c r="E990" s="353"/>
      <c r="F990" s="353"/>
      <c r="G990" s="353"/>
      <c r="H990" s="353"/>
      <c r="I990" s="353"/>
      <c r="J990" s="353"/>
      <c r="K990" s="353"/>
      <c r="L990" s="353"/>
      <c r="M990" s="353"/>
      <c r="N990" s="353"/>
      <c r="O990" s="353"/>
      <c r="P990" s="353"/>
      <c r="Q990" s="353"/>
      <c r="R990" s="353"/>
      <c r="S990" s="353"/>
      <c r="T990" s="353"/>
      <c r="U990" s="353"/>
      <c r="V990" s="353"/>
      <c r="W990" s="353"/>
      <c r="X990" s="353"/>
      <c r="Y990" s="353"/>
      <c r="Z990" s="353"/>
      <c r="AA990" s="353"/>
    </row>
    <row r="991" spans="1:27" ht="10.5" customHeight="1" x14ac:dyDescent="0.2">
      <c r="A991" s="353"/>
      <c r="B991" s="353"/>
      <c r="C991" s="353"/>
      <c r="D991" s="353"/>
      <c r="E991" s="353"/>
      <c r="F991" s="353"/>
      <c r="G991" s="353"/>
      <c r="H991" s="353"/>
      <c r="I991" s="353"/>
      <c r="J991" s="353"/>
      <c r="K991" s="353"/>
      <c r="L991" s="353"/>
      <c r="M991" s="353"/>
      <c r="N991" s="353"/>
      <c r="O991" s="353"/>
      <c r="P991" s="353"/>
      <c r="Q991" s="353"/>
      <c r="R991" s="353"/>
      <c r="S991" s="353"/>
      <c r="T991" s="353"/>
      <c r="U991" s="353"/>
      <c r="V991" s="353"/>
      <c r="W991" s="353"/>
      <c r="X991" s="353"/>
      <c r="Y991" s="353"/>
      <c r="Z991" s="353"/>
      <c r="AA991" s="353"/>
    </row>
    <row r="992" spans="1:27" ht="10.5" customHeight="1" x14ac:dyDescent="0.2">
      <c r="A992" s="353"/>
      <c r="B992" s="353"/>
      <c r="C992" s="353"/>
      <c r="D992" s="353"/>
      <c r="E992" s="353"/>
      <c r="F992" s="353"/>
      <c r="G992" s="353"/>
      <c r="H992" s="353"/>
      <c r="I992" s="353"/>
      <c r="J992" s="353"/>
      <c r="K992" s="353"/>
      <c r="L992" s="353"/>
      <c r="M992" s="353"/>
      <c r="N992" s="353"/>
      <c r="O992" s="353"/>
      <c r="P992" s="353"/>
      <c r="Q992" s="353"/>
      <c r="R992" s="353"/>
      <c r="S992" s="353"/>
      <c r="T992" s="353"/>
      <c r="U992" s="353"/>
      <c r="V992" s="353"/>
      <c r="W992" s="353"/>
      <c r="X992" s="353"/>
      <c r="Y992" s="353"/>
      <c r="Z992" s="353"/>
      <c r="AA992" s="353"/>
    </row>
    <row r="993" spans="1:27" ht="10.5" customHeight="1" x14ac:dyDescent="0.2">
      <c r="A993" s="353"/>
      <c r="B993" s="353"/>
      <c r="C993" s="353"/>
      <c r="D993" s="353"/>
      <c r="E993" s="353"/>
      <c r="F993" s="353"/>
      <c r="G993" s="353"/>
      <c r="H993" s="353"/>
      <c r="I993" s="353"/>
      <c r="J993" s="353"/>
      <c r="K993" s="353"/>
      <c r="L993" s="353"/>
      <c r="M993" s="353"/>
      <c r="N993" s="353"/>
      <c r="O993" s="353"/>
      <c r="P993" s="353"/>
      <c r="Q993" s="353"/>
      <c r="R993" s="353"/>
      <c r="S993" s="353"/>
      <c r="T993" s="353"/>
      <c r="U993" s="353"/>
      <c r="V993" s="353"/>
      <c r="W993" s="353"/>
      <c r="X993" s="353"/>
      <c r="Y993" s="353"/>
      <c r="Z993" s="353"/>
      <c r="AA993" s="353"/>
    </row>
    <row r="994" spans="1:27" ht="10.5" customHeight="1" x14ac:dyDescent="0.2">
      <c r="A994" s="353"/>
      <c r="B994" s="353"/>
      <c r="C994" s="353"/>
      <c r="D994" s="353"/>
      <c r="E994" s="353"/>
      <c r="F994" s="353"/>
      <c r="G994" s="353"/>
      <c r="H994" s="353"/>
      <c r="I994" s="353"/>
      <c r="J994" s="353"/>
      <c r="K994" s="353"/>
      <c r="L994" s="353"/>
      <c r="M994" s="353"/>
      <c r="N994" s="353"/>
      <c r="O994" s="353"/>
      <c r="P994" s="353"/>
      <c r="Q994" s="353"/>
      <c r="R994" s="353"/>
      <c r="S994" s="353"/>
      <c r="T994" s="353"/>
      <c r="U994" s="353"/>
      <c r="V994" s="353"/>
      <c r="W994" s="353"/>
      <c r="X994" s="353"/>
      <c r="Y994" s="353"/>
      <c r="Z994" s="353"/>
      <c r="AA994" s="353"/>
    </row>
    <row r="995" spans="1:27" ht="10.5" customHeight="1" x14ac:dyDescent="0.2">
      <c r="A995" s="353"/>
      <c r="B995" s="353"/>
      <c r="C995" s="353"/>
      <c r="D995" s="353"/>
      <c r="E995" s="353"/>
      <c r="F995" s="353"/>
      <c r="G995" s="353"/>
      <c r="H995" s="353"/>
      <c r="I995" s="353"/>
      <c r="J995" s="353"/>
      <c r="K995" s="353"/>
      <c r="L995" s="353"/>
      <c r="M995" s="353"/>
      <c r="N995" s="353"/>
      <c r="O995" s="353"/>
      <c r="P995" s="353"/>
      <c r="Q995" s="353"/>
      <c r="R995" s="353"/>
      <c r="S995" s="353"/>
      <c r="T995" s="353"/>
      <c r="U995" s="353"/>
      <c r="V995" s="353"/>
      <c r="W995" s="353"/>
      <c r="X995" s="353"/>
      <c r="Y995" s="353"/>
      <c r="Z995" s="353"/>
      <c r="AA995" s="353"/>
    </row>
    <row r="996" spans="1:27" ht="10.5" customHeight="1" x14ac:dyDescent="0.2">
      <c r="A996" s="353"/>
      <c r="B996" s="353"/>
      <c r="C996" s="353"/>
      <c r="D996" s="353"/>
      <c r="E996" s="353"/>
      <c r="F996" s="353"/>
      <c r="G996" s="353"/>
      <c r="H996" s="353"/>
      <c r="I996" s="353"/>
      <c r="J996" s="353"/>
      <c r="K996" s="353"/>
      <c r="L996" s="353"/>
      <c r="M996" s="353"/>
      <c r="N996" s="353"/>
      <c r="O996" s="353"/>
      <c r="P996" s="353"/>
      <c r="Q996" s="353"/>
      <c r="R996" s="353"/>
      <c r="S996" s="353"/>
      <c r="T996" s="353"/>
      <c r="U996" s="353"/>
      <c r="V996" s="353"/>
      <c r="W996" s="353"/>
      <c r="X996" s="353"/>
      <c r="Y996" s="353"/>
      <c r="Z996" s="353"/>
      <c r="AA996" s="353"/>
    </row>
    <row r="997" spans="1:27" ht="10.5" customHeight="1" x14ac:dyDescent="0.2">
      <c r="A997" s="353"/>
      <c r="B997" s="353"/>
      <c r="C997" s="353"/>
      <c r="D997" s="353"/>
      <c r="E997" s="353"/>
      <c r="F997" s="353"/>
      <c r="G997" s="353"/>
      <c r="H997" s="353"/>
      <c r="I997" s="353"/>
      <c r="J997" s="353"/>
      <c r="K997" s="353"/>
      <c r="L997" s="353"/>
      <c r="M997" s="353"/>
      <c r="N997" s="353"/>
      <c r="O997" s="353"/>
      <c r="P997" s="353"/>
      <c r="Q997" s="353"/>
      <c r="R997" s="353"/>
      <c r="S997" s="353"/>
      <c r="T997" s="353"/>
      <c r="U997" s="353"/>
      <c r="V997" s="353"/>
      <c r="W997" s="353"/>
      <c r="X997" s="353"/>
      <c r="Y997" s="353"/>
      <c r="Z997" s="353"/>
      <c r="AA997" s="353"/>
    </row>
    <row r="998" spans="1:27" ht="10.5" customHeight="1" x14ac:dyDescent="0.2">
      <c r="A998" s="353"/>
      <c r="B998" s="353"/>
      <c r="C998" s="353"/>
      <c r="D998" s="353"/>
      <c r="E998" s="353"/>
      <c r="F998" s="353"/>
      <c r="G998" s="353"/>
      <c r="H998" s="353"/>
      <c r="I998" s="353"/>
      <c r="J998" s="353"/>
      <c r="K998" s="353"/>
      <c r="L998" s="353"/>
      <c r="M998" s="353"/>
      <c r="N998" s="353"/>
      <c r="O998" s="353"/>
      <c r="P998" s="353"/>
      <c r="Q998" s="353"/>
      <c r="R998" s="353"/>
      <c r="S998" s="353"/>
      <c r="T998" s="353"/>
      <c r="U998" s="353"/>
      <c r="V998" s="353"/>
      <c r="W998" s="353"/>
      <c r="X998" s="353"/>
      <c r="Y998" s="353"/>
      <c r="Z998" s="353"/>
      <c r="AA998" s="353"/>
    </row>
    <row r="999" spans="1:27" ht="10.5" customHeight="1" x14ac:dyDescent="0.2">
      <c r="A999" s="353"/>
      <c r="B999" s="353"/>
      <c r="C999" s="353"/>
      <c r="D999" s="353"/>
      <c r="E999" s="353"/>
      <c r="F999" s="353"/>
      <c r="G999" s="353"/>
      <c r="H999" s="353"/>
      <c r="I999" s="353"/>
      <c r="J999" s="353"/>
      <c r="K999" s="353"/>
      <c r="L999" s="353"/>
      <c r="M999" s="353"/>
      <c r="N999" s="353"/>
      <c r="O999" s="353"/>
      <c r="P999" s="353"/>
      <c r="Q999" s="353"/>
      <c r="R999" s="353"/>
      <c r="S999" s="353"/>
      <c r="T999" s="353"/>
      <c r="U999" s="353"/>
      <c r="V999" s="353"/>
      <c r="W999" s="353"/>
      <c r="X999" s="353"/>
      <c r="Y999" s="353"/>
      <c r="Z999" s="353"/>
      <c r="AA999" s="353"/>
    </row>
    <row r="1000" spans="1:27" ht="10.5" customHeight="1" x14ac:dyDescent="0.2">
      <c r="A1000" s="353"/>
      <c r="B1000" s="353"/>
      <c r="C1000" s="353"/>
      <c r="D1000" s="353"/>
      <c r="E1000" s="353"/>
      <c r="F1000" s="353"/>
      <c r="G1000" s="353"/>
      <c r="H1000" s="353"/>
      <c r="I1000" s="353"/>
      <c r="J1000" s="353"/>
      <c r="K1000" s="353"/>
      <c r="L1000" s="353"/>
      <c r="M1000" s="353"/>
      <c r="N1000" s="353"/>
      <c r="O1000" s="353"/>
      <c r="P1000" s="353"/>
      <c r="Q1000" s="353"/>
      <c r="R1000" s="353"/>
      <c r="S1000" s="353"/>
      <c r="T1000" s="353"/>
      <c r="U1000" s="353"/>
      <c r="V1000" s="353"/>
      <c r="W1000" s="353"/>
      <c r="X1000" s="353"/>
      <c r="Y1000" s="353"/>
      <c r="Z1000" s="353"/>
      <c r="AA1000" s="353"/>
    </row>
    <row r="1001" spans="1:27" ht="10.5" customHeight="1" x14ac:dyDescent="0.2">
      <c r="A1001" s="353"/>
      <c r="B1001" s="353"/>
      <c r="C1001" s="353"/>
      <c r="D1001" s="353"/>
      <c r="E1001" s="353"/>
      <c r="F1001" s="353"/>
      <c r="G1001" s="353"/>
      <c r="H1001" s="353"/>
      <c r="I1001" s="353"/>
      <c r="J1001" s="353"/>
      <c r="K1001" s="353"/>
      <c r="L1001" s="353"/>
      <c r="M1001" s="353"/>
      <c r="N1001" s="353"/>
      <c r="O1001" s="353"/>
      <c r="P1001" s="353"/>
      <c r="Q1001" s="353"/>
      <c r="R1001" s="353"/>
      <c r="S1001" s="353"/>
      <c r="T1001" s="353"/>
      <c r="U1001" s="353"/>
      <c r="V1001" s="353"/>
      <c r="W1001" s="353"/>
      <c r="X1001" s="353"/>
      <c r="Y1001" s="353"/>
      <c r="Z1001" s="353"/>
      <c r="AA1001" s="353"/>
    </row>
    <row r="1002" spans="1:27" ht="10.5" customHeight="1" x14ac:dyDescent="0.2">
      <c r="A1002" s="353"/>
      <c r="B1002" s="353"/>
      <c r="C1002" s="353"/>
      <c r="D1002" s="353"/>
      <c r="E1002" s="353"/>
      <c r="F1002" s="353"/>
      <c r="G1002" s="353"/>
      <c r="H1002" s="353"/>
      <c r="I1002" s="353"/>
      <c r="J1002" s="353"/>
      <c r="K1002" s="353"/>
      <c r="L1002" s="353"/>
      <c r="M1002" s="353"/>
      <c r="N1002" s="353"/>
      <c r="O1002" s="353"/>
      <c r="P1002" s="353"/>
      <c r="Q1002" s="353"/>
      <c r="R1002" s="353"/>
      <c r="S1002" s="353"/>
      <c r="T1002" s="353"/>
      <c r="U1002" s="353"/>
      <c r="V1002" s="353"/>
      <c r="W1002" s="353"/>
      <c r="X1002" s="353"/>
      <c r="Y1002" s="353"/>
      <c r="Z1002" s="353"/>
      <c r="AA1002" s="353"/>
    </row>
    <row r="1003" spans="1:27" ht="10.5" customHeight="1" x14ac:dyDescent="0.2">
      <c r="A1003" s="353"/>
      <c r="B1003" s="353"/>
      <c r="C1003" s="353"/>
      <c r="D1003" s="353"/>
      <c r="E1003" s="353"/>
      <c r="F1003" s="353"/>
      <c r="G1003" s="353"/>
      <c r="H1003" s="353"/>
      <c r="I1003" s="353"/>
      <c r="J1003" s="353"/>
      <c r="K1003" s="353"/>
      <c r="L1003" s="353"/>
      <c r="M1003" s="353"/>
      <c r="N1003" s="353"/>
      <c r="O1003" s="353"/>
      <c r="P1003" s="353"/>
      <c r="Q1003" s="353"/>
      <c r="R1003" s="353"/>
      <c r="S1003" s="353"/>
      <c r="T1003" s="353"/>
      <c r="U1003" s="353"/>
      <c r="V1003" s="353"/>
      <c r="W1003" s="353"/>
      <c r="X1003" s="353"/>
      <c r="Y1003" s="353"/>
      <c r="Z1003" s="353"/>
      <c r="AA1003" s="353"/>
    </row>
    <row r="1004" spans="1:27" ht="10.5" customHeight="1" x14ac:dyDescent="0.2">
      <c r="A1004" s="353"/>
      <c r="B1004" s="353"/>
      <c r="C1004" s="353"/>
      <c r="D1004" s="353"/>
      <c r="E1004" s="353"/>
      <c r="F1004" s="353"/>
      <c r="G1004" s="353"/>
      <c r="H1004" s="353"/>
      <c r="I1004" s="353"/>
      <c r="J1004" s="353"/>
      <c r="K1004" s="353"/>
      <c r="L1004" s="353"/>
      <c r="M1004" s="353"/>
      <c r="N1004" s="353"/>
      <c r="O1004" s="353"/>
      <c r="P1004" s="353"/>
      <c r="Q1004" s="353"/>
      <c r="R1004" s="353"/>
      <c r="S1004" s="353"/>
      <c r="T1004" s="353"/>
      <c r="U1004" s="353"/>
      <c r="V1004" s="353"/>
      <c r="W1004" s="353"/>
      <c r="X1004" s="353"/>
      <c r="Y1004" s="353"/>
      <c r="Z1004" s="353"/>
      <c r="AA1004" s="353"/>
    </row>
    <row r="1005" spans="1:27" ht="10.5" customHeight="1" x14ac:dyDescent="0.2">
      <c r="A1005" s="353"/>
      <c r="B1005" s="353"/>
      <c r="C1005" s="353"/>
      <c r="D1005" s="353"/>
      <c r="E1005" s="353"/>
      <c r="F1005" s="353"/>
      <c r="G1005" s="353"/>
      <c r="H1005" s="353"/>
      <c r="I1005" s="353"/>
      <c r="J1005" s="353"/>
      <c r="K1005" s="353"/>
      <c r="L1005" s="353"/>
      <c r="M1005" s="353"/>
      <c r="N1005" s="353"/>
      <c r="O1005" s="353"/>
      <c r="P1005" s="353"/>
      <c r="Q1005" s="353"/>
      <c r="R1005" s="353"/>
      <c r="S1005" s="353"/>
      <c r="T1005" s="353"/>
      <c r="U1005" s="353"/>
      <c r="V1005" s="353"/>
      <c r="W1005" s="353"/>
      <c r="X1005" s="353"/>
      <c r="Y1005" s="353"/>
      <c r="Z1005" s="353"/>
      <c r="AA1005" s="353"/>
    </row>
    <row r="1006" spans="1:27" ht="10.5" customHeight="1" x14ac:dyDescent="0.2">
      <c r="A1006" s="353"/>
      <c r="B1006" s="353"/>
      <c r="C1006" s="353"/>
      <c r="D1006" s="353"/>
      <c r="E1006" s="353"/>
      <c r="F1006" s="353"/>
      <c r="G1006" s="353"/>
      <c r="H1006" s="353"/>
      <c r="I1006" s="353"/>
      <c r="J1006" s="353"/>
      <c r="K1006" s="353"/>
      <c r="L1006" s="353"/>
      <c r="M1006" s="353"/>
      <c r="N1006" s="353"/>
      <c r="O1006" s="353"/>
      <c r="P1006" s="353"/>
      <c r="Q1006" s="353"/>
      <c r="R1006" s="353"/>
      <c r="S1006" s="353"/>
      <c r="T1006" s="353"/>
      <c r="U1006" s="353"/>
      <c r="V1006" s="353"/>
      <c r="W1006" s="353"/>
      <c r="X1006" s="353"/>
      <c r="Y1006" s="353"/>
      <c r="Z1006" s="353"/>
      <c r="AA1006" s="353"/>
    </row>
    <row r="1007" spans="1:27" ht="10.5" customHeight="1" x14ac:dyDescent="0.2">
      <c r="A1007" s="353"/>
      <c r="B1007" s="353"/>
      <c r="C1007" s="353"/>
      <c r="D1007" s="353"/>
      <c r="E1007" s="353"/>
      <c r="F1007" s="353"/>
      <c r="G1007" s="353"/>
      <c r="H1007" s="353"/>
      <c r="I1007" s="353"/>
      <c r="J1007" s="353"/>
      <c r="K1007" s="353"/>
      <c r="L1007" s="353"/>
      <c r="M1007" s="353"/>
      <c r="N1007" s="353"/>
      <c r="O1007" s="353"/>
      <c r="P1007" s="353"/>
      <c r="Q1007" s="353"/>
      <c r="R1007" s="353"/>
      <c r="S1007" s="353"/>
      <c r="T1007" s="353"/>
      <c r="U1007" s="353"/>
      <c r="V1007" s="353"/>
      <c r="W1007" s="353"/>
      <c r="X1007" s="353"/>
      <c r="Y1007" s="353"/>
      <c r="Z1007" s="353"/>
      <c r="AA1007" s="353"/>
    </row>
    <row r="1008" spans="1:27" ht="10.5" customHeight="1" x14ac:dyDescent="0.2">
      <c r="A1008" s="353"/>
      <c r="B1008" s="353"/>
      <c r="C1008" s="353"/>
      <c r="D1008" s="353"/>
      <c r="E1008" s="353"/>
      <c r="F1008" s="353"/>
      <c r="G1008" s="353"/>
      <c r="H1008" s="353"/>
      <c r="I1008" s="353"/>
      <c r="J1008" s="353"/>
      <c r="K1008" s="353"/>
      <c r="L1008" s="353"/>
      <c r="M1008" s="353"/>
      <c r="N1008" s="353"/>
      <c r="O1008" s="353"/>
      <c r="P1008" s="353"/>
      <c r="Q1008" s="353"/>
      <c r="R1008" s="353"/>
      <c r="S1008" s="353"/>
      <c r="T1008" s="353"/>
      <c r="U1008" s="353"/>
      <c r="V1008" s="353"/>
      <c r="W1008" s="353"/>
      <c r="X1008" s="353"/>
      <c r="Y1008" s="353"/>
      <c r="Z1008" s="353"/>
      <c r="AA1008" s="353"/>
    </row>
    <row r="1009" spans="1:27" ht="10.5" customHeight="1" x14ac:dyDescent="0.2">
      <c r="A1009" s="353"/>
      <c r="B1009" s="353"/>
      <c r="C1009" s="353"/>
      <c r="D1009" s="353"/>
      <c r="E1009" s="353"/>
      <c r="F1009" s="353"/>
      <c r="G1009" s="353"/>
      <c r="H1009" s="353"/>
      <c r="I1009" s="353"/>
      <c r="J1009" s="353"/>
      <c r="K1009" s="353"/>
      <c r="L1009" s="353"/>
      <c r="M1009" s="353"/>
      <c r="N1009" s="353"/>
      <c r="O1009" s="353"/>
      <c r="P1009" s="353"/>
      <c r="Q1009" s="353"/>
      <c r="R1009" s="353"/>
      <c r="S1009" s="353"/>
      <c r="T1009" s="353"/>
      <c r="U1009" s="353"/>
      <c r="V1009" s="353"/>
      <c r="W1009" s="353"/>
      <c r="X1009" s="353"/>
      <c r="Y1009" s="353"/>
      <c r="Z1009" s="353"/>
      <c r="AA1009" s="353"/>
    </row>
    <row r="1010" spans="1:27" ht="10.5" customHeight="1" x14ac:dyDescent="0.2">
      <c r="A1010" s="353"/>
      <c r="B1010" s="353"/>
      <c r="C1010" s="353"/>
      <c r="D1010" s="353"/>
      <c r="E1010" s="353"/>
      <c r="F1010" s="353"/>
      <c r="G1010" s="353"/>
      <c r="H1010" s="353"/>
      <c r="I1010" s="353"/>
      <c r="J1010" s="353"/>
      <c r="K1010" s="353"/>
      <c r="L1010" s="353"/>
      <c r="M1010" s="353"/>
      <c r="N1010" s="353"/>
      <c r="O1010" s="353"/>
      <c r="P1010" s="353"/>
      <c r="Q1010" s="353"/>
      <c r="R1010" s="353"/>
      <c r="S1010" s="353"/>
      <c r="T1010" s="353"/>
      <c r="U1010" s="353"/>
      <c r="V1010" s="353"/>
      <c r="W1010" s="353"/>
      <c r="X1010" s="353"/>
      <c r="Y1010" s="353"/>
      <c r="Z1010" s="353"/>
      <c r="AA1010" s="353"/>
    </row>
  </sheetData>
  <mergeCells count="289">
    <mergeCell ref="R100:S100"/>
    <mergeCell ref="T100:X100"/>
    <mergeCell ref="M78:M82"/>
    <mergeCell ref="P100:P101"/>
    <mergeCell ref="Q100:Q101"/>
    <mergeCell ref="M111:M116"/>
    <mergeCell ref="N111:O111"/>
    <mergeCell ref="N112:O112"/>
    <mergeCell ref="N113:O113"/>
    <mergeCell ref="N114:O114"/>
    <mergeCell ref="N115:O115"/>
    <mergeCell ref="N116:O116"/>
    <mergeCell ref="T109:X109"/>
    <mergeCell ref="N92:O92"/>
    <mergeCell ref="X102:X105"/>
    <mergeCell ref="N78:O78"/>
    <mergeCell ref="N91:O91"/>
    <mergeCell ref="Q86:Q87"/>
    <mergeCell ref="R86:S86"/>
    <mergeCell ref="T86:X86"/>
    <mergeCell ref="N86:O87"/>
    <mergeCell ref="P86:P87"/>
    <mergeCell ref="N88:O88"/>
    <mergeCell ref="N89:O89"/>
    <mergeCell ref="AA111:AA116"/>
    <mergeCell ref="AA59:AA62"/>
    <mergeCell ref="AE59:AE60"/>
    <mergeCell ref="AA78:AA82"/>
    <mergeCell ref="AA88:AA90"/>
    <mergeCell ref="AA91:AA92"/>
    <mergeCell ref="AA93:AA96"/>
    <mergeCell ref="AA102:AA105"/>
    <mergeCell ref="Z111:Z116"/>
    <mergeCell ref="Z102:Z105"/>
    <mergeCell ref="B107:AF107"/>
    <mergeCell ref="AB91:AB92"/>
    <mergeCell ref="AB93:AB96"/>
    <mergeCell ref="AB102:AB105"/>
    <mergeCell ref="AB59:AB62"/>
    <mergeCell ref="AB78:AB82"/>
    <mergeCell ref="Y111:Y116"/>
    <mergeCell ref="Z59:Z62"/>
    <mergeCell ref="Z78:Z82"/>
    <mergeCell ref="Z88:Z90"/>
    <mergeCell ref="Z91:Z92"/>
    <mergeCell ref="Z93:Z96"/>
    <mergeCell ref="M93:M96"/>
    <mergeCell ref="N93:O93"/>
    <mergeCell ref="I100:I101"/>
    <mergeCell ref="E93:E96"/>
    <mergeCell ref="F93:F96"/>
    <mergeCell ref="N95:O95"/>
    <mergeCell ref="K102:K105"/>
    <mergeCell ref="J102:J105"/>
    <mergeCell ref="N102:O102"/>
    <mergeCell ref="N103:O103"/>
    <mergeCell ref="N100:O101"/>
    <mergeCell ref="N104:O104"/>
    <mergeCell ref="G93:G96"/>
    <mergeCell ref="H93:H96"/>
    <mergeCell ref="I93:I96"/>
    <mergeCell ref="J93:J96"/>
    <mergeCell ref="K93:K96"/>
    <mergeCell ref="L93:L96"/>
    <mergeCell ref="N96:O96"/>
    <mergeCell ref="N94:O94"/>
    <mergeCell ref="N105:O105"/>
    <mergeCell ref="G102:G105"/>
    <mergeCell ref="I102:I105"/>
    <mergeCell ref="H102:H105"/>
    <mergeCell ref="M102:M105"/>
    <mergeCell ref="L102:L105"/>
    <mergeCell ref="L91:L92"/>
    <mergeCell ref="M91:M92"/>
    <mergeCell ref="A102:A105"/>
    <mergeCell ref="B102:B105"/>
    <mergeCell ref="C102:C105"/>
    <mergeCell ref="D102:D105"/>
    <mergeCell ref="E102:E105"/>
    <mergeCell ref="F102:F105"/>
    <mergeCell ref="J100:M100"/>
    <mergeCell ref="F91:F92"/>
    <mergeCell ref="G91:G92"/>
    <mergeCell ref="H91:H92"/>
    <mergeCell ref="I91:I92"/>
    <mergeCell ref="J91:J92"/>
    <mergeCell ref="K91:K92"/>
    <mergeCell ref="B98:AF98"/>
    <mergeCell ref="A100:A101"/>
    <mergeCell ref="B100:B101"/>
    <mergeCell ref="C100:C101"/>
    <mergeCell ref="D100:D101"/>
    <mergeCell ref="E100:E101"/>
    <mergeCell ref="F100:F101"/>
    <mergeCell ref="G100:G101"/>
    <mergeCell ref="H100:H101"/>
    <mergeCell ref="H86:H87"/>
    <mergeCell ref="A86:A87"/>
    <mergeCell ref="B86:B87"/>
    <mergeCell ref="C86:C87"/>
    <mergeCell ref="D86:D87"/>
    <mergeCell ref="E86:E87"/>
    <mergeCell ref="F86:F87"/>
    <mergeCell ref="E91:E92"/>
    <mergeCell ref="H88:H90"/>
    <mergeCell ref="A76:A77"/>
    <mergeCell ref="B76:B77"/>
    <mergeCell ref="C76:C77"/>
    <mergeCell ref="D76:D77"/>
    <mergeCell ref="E76:E77"/>
    <mergeCell ref="F76:F77"/>
    <mergeCell ref="G76:G77"/>
    <mergeCell ref="B84:AF84"/>
    <mergeCell ref="L78:L82"/>
    <mergeCell ref="G78:G82"/>
    <mergeCell ref="H78:H82"/>
    <mergeCell ref="I88:I90"/>
    <mergeCell ref="J88:J90"/>
    <mergeCell ref="K88:K90"/>
    <mergeCell ref="A78:A82"/>
    <mergeCell ref="B78:B82"/>
    <mergeCell ref="C78:C82"/>
    <mergeCell ref="D78:D82"/>
    <mergeCell ref="E78:E82"/>
    <mergeCell ref="F78:F82"/>
    <mergeCell ref="I78:I82"/>
    <mergeCell ref="J78:J82"/>
    <mergeCell ref="K78:K82"/>
    <mergeCell ref="I86:I87"/>
    <mergeCell ref="J86:M86"/>
    <mergeCell ref="L88:L90"/>
    <mergeCell ref="M88:M90"/>
    <mergeCell ref="A88:A96"/>
    <mergeCell ref="B88:B96"/>
    <mergeCell ref="C88:C96"/>
    <mergeCell ref="D88:D96"/>
    <mergeCell ref="E88:E90"/>
    <mergeCell ref="F88:F90"/>
    <mergeCell ref="G88:G90"/>
    <mergeCell ref="G86:G87"/>
    <mergeCell ref="A63:A71"/>
    <mergeCell ref="B63:B71"/>
    <mergeCell ref="C63:C71"/>
    <mergeCell ref="D63:D71"/>
    <mergeCell ref="A56:A62"/>
    <mergeCell ref="B56:B58"/>
    <mergeCell ref="C56:C62"/>
    <mergeCell ref="D56:D62"/>
    <mergeCell ref="N56:O56"/>
    <mergeCell ref="B59:B62"/>
    <mergeCell ref="E59:E62"/>
    <mergeCell ref="F59:F62"/>
    <mergeCell ref="G59:G62"/>
    <mergeCell ref="H59:H62"/>
    <mergeCell ref="I59:I62"/>
    <mergeCell ref="J59:J62"/>
    <mergeCell ref="K59:K62"/>
    <mergeCell ref="L59:L62"/>
    <mergeCell ref="M59:M62"/>
    <mergeCell ref="N62:O62"/>
    <mergeCell ref="K111:K116"/>
    <mergeCell ref="L111:L116"/>
    <mergeCell ref="N9:O9"/>
    <mergeCell ref="X9:X14"/>
    <mergeCell ref="N10:O10"/>
    <mergeCell ref="N11:O11"/>
    <mergeCell ref="N12:O12"/>
    <mergeCell ref="N13:O13"/>
    <mergeCell ref="N14:O14"/>
    <mergeCell ref="K9:K14"/>
    <mergeCell ref="L9:L14"/>
    <mergeCell ref="M9:M14"/>
    <mergeCell ref="N15:O15"/>
    <mergeCell ref="X15:X17"/>
    <mergeCell ref="N16:O16"/>
    <mergeCell ref="N17:O17"/>
    <mergeCell ref="P54:P55"/>
    <mergeCell ref="Q54:Q55"/>
    <mergeCell ref="R54:S54"/>
    <mergeCell ref="T54:X54"/>
    <mergeCell ref="N67:O67"/>
    <mergeCell ref="N68:O68"/>
    <mergeCell ref="N69:O69"/>
    <mergeCell ref="N59:O60"/>
    <mergeCell ref="I109:I110"/>
    <mergeCell ref="J109:M109"/>
    <mergeCell ref="N109:O110"/>
    <mergeCell ref="P109:P110"/>
    <mergeCell ref="Q109:Q110"/>
    <mergeCell ref="R109:S109"/>
    <mergeCell ref="J111:J116"/>
    <mergeCell ref="A109:A110"/>
    <mergeCell ref="B109:B110"/>
    <mergeCell ref="C109:C110"/>
    <mergeCell ref="D109:D110"/>
    <mergeCell ref="E109:E110"/>
    <mergeCell ref="F109:F110"/>
    <mergeCell ref="G109:G110"/>
    <mergeCell ref="H109:H110"/>
    <mergeCell ref="A111:A116"/>
    <mergeCell ref="B111:B116"/>
    <mergeCell ref="C111:C116"/>
    <mergeCell ref="D111:D116"/>
    <mergeCell ref="E111:E116"/>
    <mergeCell ref="F111:F116"/>
    <mergeCell ref="G111:G116"/>
    <mergeCell ref="H111:H116"/>
    <mergeCell ref="I111:I116"/>
    <mergeCell ref="A54:A55"/>
    <mergeCell ref="A15:A17"/>
    <mergeCell ref="C15:C17"/>
    <mergeCell ref="B54:B55"/>
    <mergeCell ref="C54:C55"/>
    <mergeCell ref="D54:D55"/>
    <mergeCell ref="E54:E55"/>
    <mergeCell ref="H15:H17"/>
    <mergeCell ref="D15:D17"/>
    <mergeCell ref="E15:E17"/>
    <mergeCell ref="F15:F17"/>
    <mergeCell ref="G15:G17"/>
    <mergeCell ref="F54:F55"/>
    <mergeCell ref="G54:G55"/>
    <mergeCell ref="H54:H55"/>
    <mergeCell ref="F2:U2"/>
    <mergeCell ref="B7:AF7"/>
    <mergeCell ref="A9:A14"/>
    <mergeCell ref="C9:C14"/>
    <mergeCell ref="D9:D14"/>
    <mergeCell ref="E9:E14"/>
    <mergeCell ref="F9:F14"/>
    <mergeCell ref="G9:G14"/>
    <mergeCell ref="H9:H14"/>
    <mergeCell ref="I54:I55"/>
    <mergeCell ref="J54:M54"/>
    <mergeCell ref="N54:O55"/>
    <mergeCell ref="N57:O57"/>
    <mergeCell ref="N58:O58"/>
    <mergeCell ref="G3:K3"/>
    <mergeCell ref="M3:N3"/>
    <mergeCell ref="O3:S3"/>
    <mergeCell ref="I9:I14"/>
    <mergeCell ref="J9:J14"/>
    <mergeCell ref="K15:K17"/>
    <mergeCell ref="L15:L17"/>
    <mergeCell ref="M15:M17"/>
    <mergeCell ref="I15:I17"/>
    <mergeCell ref="J15:J17"/>
    <mergeCell ref="B52:AF52"/>
    <mergeCell ref="X56:X58"/>
    <mergeCell ref="U3:V3"/>
    <mergeCell ref="B4:E4"/>
    <mergeCell ref="U4:V4"/>
    <mergeCell ref="W4:X4"/>
    <mergeCell ref="B74:AF74"/>
    <mergeCell ref="N63:O63"/>
    <mergeCell ref="N70:O70"/>
    <mergeCell ref="N71:O71"/>
    <mergeCell ref="R76:S76"/>
    <mergeCell ref="T76:X76"/>
    <mergeCell ref="Q78:Q82"/>
    <mergeCell ref="N79:O79"/>
    <mergeCell ref="N80:O80"/>
    <mergeCell ref="N81:O81"/>
    <mergeCell ref="N82:O82"/>
    <mergeCell ref="H76:H77"/>
    <mergeCell ref="AB88:AB90"/>
    <mergeCell ref="N90:O90"/>
    <mergeCell ref="Y54:AF54"/>
    <mergeCell ref="AF59:AF60"/>
    <mergeCell ref="Y76:AF76"/>
    <mergeCell ref="Y109:AF109"/>
    <mergeCell ref="Y100:AF100"/>
    <mergeCell ref="Y86:AF86"/>
    <mergeCell ref="I76:I77"/>
    <mergeCell ref="J76:M76"/>
    <mergeCell ref="N76:O77"/>
    <mergeCell ref="P76:P77"/>
    <mergeCell ref="Q76:Q77"/>
    <mergeCell ref="N64:O64"/>
    <mergeCell ref="N65:O65"/>
    <mergeCell ref="N66:O66"/>
    <mergeCell ref="Y59:Y62"/>
    <mergeCell ref="AC59:AC60"/>
    <mergeCell ref="Y78:Y82"/>
    <mergeCell ref="Y88:Y90"/>
    <mergeCell ref="Y91:Y92"/>
    <mergeCell ref="Y93:Y96"/>
    <mergeCell ref="Y102:Y105"/>
    <mergeCell ref="N61:O61"/>
  </mergeCells>
  <pageMargins left="0.7" right="0.7" top="0.75" bottom="0.75" header="0.3" footer="0.3"/>
  <pageSetup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Portada</vt:lpstr>
      <vt:lpstr>Menú Principal</vt:lpstr>
      <vt:lpstr>Gestión Misional</vt:lpstr>
      <vt:lpstr>Transparencia,Participación, SC</vt:lpstr>
      <vt:lpstr>Gestión del Talento Humano</vt:lpstr>
      <vt:lpstr>Eficiencia Administativa</vt:lpstr>
      <vt:lpstr>Gestión Financiera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July Andrea Sandoval Rojas</dc:creator>
  <cp:lastModifiedBy>Luis Eduardo Niño Velandia</cp:lastModifiedBy>
  <cp:lastPrinted>2017-01-26T15:00:41Z</cp:lastPrinted>
  <dcterms:created xsi:type="dcterms:W3CDTF">2017-01-25T17:37:30Z</dcterms:created>
  <dcterms:modified xsi:type="dcterms:W3CDTF">2018-01-19T20:53:35Z</dcterms:modified>
</cp:coreProperties>
</file>