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mc:AlternateContent xmlns:mc="http://schemas.openxmlformats.org/markup-compatibility/2006">
    <mc:Choice Requires="x15">
      <x15ac:absPath xmlns:x15ac="http://schemas.microsoft.com/office/spreadsheetml/2010/11/ac" url="D:\SDO_2 CICLO_2017\Planes de acción 2017\PLAN INSTITUCIONAL 2017\3ER TRIM_2017\"/>
    </mc:Choice>
  </mc:AlternateContent>
  <bookViews>
    <workbookView xWindow="0" yWindow="0" windowWidth="24000" windowHeight="9345" tabRatio="641" activeTab="2" xr2:uid="{00000000-000D-0000-FFFF-FFFF00000000}"/>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95" i="4" l="1"/>
  <c r="S195" i="4"/>
  <c r="C194" i="4"/>
  <c r="C188" i="4"/>
  <c r="T182" i="4"/>
  <c r="S182" i="4"/>
  <c r="O173" i="4"/>
  <c r="T170" i="4"/>
  <c r="S170" i="4"/>
  <c r="T150" i="4"/>
  <c r="S150" i="4"/>
  <c r="T120" i="4"/>
  <c r="S120" i="4"/>
  <c r="T102" i="4"/>
  <c r="S102" i="4"/>
  <c r="T98" i="4"/>
  <c r="S98" i="4"/>
  <c r="T88" i="4"/>
  <c r="S88" i="4"/>
  <c r="T84" i="4"/>
  <c r="S84" i="4"/>
  <c r="T72" i="4"/>
  <c r="S72" i="4"/>
  <c r="J8" i="4"/>
  <c r="L107" i="8" l="1"/>
  <c r="M107" i="8" s="1"/>
  <c r="P96" i="10" l="1"/>
  <c r="P95" i="10"/>
  <c r="P94" i="10"/>
  <c r="P93" i="10"/>
  <c r="P92" i="10"/>
  <c r="P91" i="10"/>
  <c r="P90" i="10"/>
  <c r="P89" i="10"/>
  <c r="K142" i="9"/>
  <c r="L142" i="9" s="1"/>
  <c r="M92" i="9"/>
  <c r="J24" i="9"/>
  <c r="K24" i="9" s="1"/>
  <c r="L24" i="9" s="1"/>
  <c r="M24" i="9" s="1"/>
  <c r="J13" i="9"/>
  <c r="K13" i="9" s="1"/>
  <c r="L13" i="9" s="1"/>
  <c r="M13" i="9" s="1"/>
  <c r="P51" i="1"/>
  <c r="P50" i="1"/>
  <c r="P49" i="1"/>
  <c r="P48" i="1"/>
  <c r="P47" i="1"/>
  <c r="P38" i="1"/>
  <c r="P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Ortiz Camacho</author>
    <author>Mi Portatil</author>
  </authors>
  <commentList>
    <comment ref="S6" authorId="0" shapeId="0" xr:uid="{30443078-FF04-44FE-B91C-409A95B0F2BF}">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T6" authorId="0" shapeId="0" xr:uid="{72A358A4-972C-45DF-A4BD-C09F53301EAA}">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U6" authorId="0" shapeId="0" xr:uid="{F9C88F77-C8F6-4FDC-BC19-E32A45ED023B}">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6" authorId="0" shapeId="0" xr:uid="{B2B0479A-FF2C-4EFA-8A7D-D2A3FC744818}">
      <text>
        <r>
          <rPr>
            <b/>
            <sz val="9"/>
            <color indexed="81"/>
            <rFont val="Tahoma"/>
            <family val="2"/>
          </rPr>
          <t>MEN:</t>
        </r>
        <r>
          <rPr>
            <sz val="9"/>
            <color indexed="81"/>
            <rFont val="Tahoma"/>
            <family val="2"/>
          </rPr>
          <t xml:space="preserve">
Producto o entregable que se deriva de la ejecución de la ctividad</t>
        </r>
      </text>
    </comment>
    <comment ref="W6" authorId="0" shapeId="0" xr:uid="{F852227E-F3A1-4FF4-B62C-D0F05592FD82}">
      <text>
        <r>
          <rPr>
            <b/>
            <sz val="9"/>
            <color indexed="81"/>
            <rFont val="Tahoma"/>
            <family val="2"/>
          </rPr>
          <t>MEN:</t>
        </r>
        <r>
          <rPr>
            <sz val="9"/>
            <color indexed="81"/>
            <rFont val="Tahoma"/>
            <family val="2"/>
          </rPr>
          <t xml:space="preserve">
Indique el lugar físico o virtual en el que se encuentra la evidencia</t>
        </r>
      </text>
    </comment>
    <comment ref="X6" authorId="0" shapeId="0" xr:uid="{8C3430E4-3C51-4C91-A668-899C7BDAEB4C}">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72" authorId="0" shapeId="0" xr:uid="{303DB8E7-096D-47EB-8892-0830565E8A1C}">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72" authorId="0" shapeId="0" xr:uid="{6ECEA2E1-7644-46BB-B42B-421137C8CBF3}">
      <text>
        <r>
          <rPr>
            <b/>
            <sz val="9"/>
            <color indexed="81"/>
            <rFont val="Tahoma"/>
            <family val="2"/>
          </rPr>
          <t>MEN:</t>
        </r>
        <r>
          <rPr>
            <sz val="9"/>
            <color indexed="81"/>
            <rFont val="Tahoma"/>
            <family val="2"/>
          </rPr>
          <t xml:space="preserve">
Producto o entregable que se deriva de la ejecución de la ctividad</t>
        </r>
      </text>
    </comment>
    <comment ref="W72" authorId="0" shapeId="0" xr:uid="{8715CF1B-400A-466A-AB09-8C47B435181F}">
      <text>
        <r>
          <rPr>
            <b/>
            <sz val="9"/>
            <color indexed="81"/>
            <rFont val="Tahoma"/>
            <family val="2"/>
          </rPr>
          <t>MEN:</t>
        </r>
        <r>
          <rPr>
            <sz val="9"/>
            <color indexed="81"/>
            <rFont val="Tahoma"/>
            <family val="2"/>
          </rPr>
          <t xml:space="preserve">
Indique el lugar físico o virtual en el que se encuentra la evidencia</t>
        </r>
      </text>
    </comment>
    <comment ref="X72" authorId="0" shapeId="0" xr:uid="{02070BB0-106A-4520-8622-A16795F23DC8}">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84" authorId="0" shapeId="0" xr:uid="{9B9EC622-8BF1-4259-A5F7-756FA221A4E4}">
      <text>
        <r>
          <rPr>
            <b/>
            <sz val="9"/>
            <color indexed="81"/>
            <rFont val="Tahoma"/>
            <family val="2"/>
          </rPr>
          <t xml:space="preserve">MEN:
</t>
        </r>
        <r>
          <rPr>
            <sz val="9"/>
            <color indexed="81"/>
            <rFont val="Tahoma"/>
            <family val="2"/>
          </rPr>
          <t>Producto o entregable que se deriva de la ejecución de la ctividad</t>
        </r>
      </text>
    </comment>
    <comment ref="W84" authorId="0" shapeId="0" xr:uid="{788EBFF1-F83E-4B23-8E1D-AF773BCA0C64}">
      <text>
        <r>
          <rPr>
            <b/>
            <sz val="9"/>
            <color indexed="81"/>
            <rFont val="Tahoma"/>
            <family val="2"/>
          </rPr>
          <t>MEN:</t>
        </r>
        <r>
          <rPr>
            <sz val="9"/>
            <color indexed="81"/>
            <rFont val="Tahoma"/>
            <family val="2"/>
          </rPr>
          <t xml:space="preserve">
Indique el lugar físico o virtual en el que se encuentra la evidencia</t>
        </r>
      </text>
    </comment>
    <comment ref="X84" authorId="0" shapeId="0" xr:uid="{3773DE33-D376-4997-825C-A926A8EEFEC7}">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88" authorId="0" shapeId="0" xr:uid="{EC29E222-E070-4209-9BA4-6D2DDFA667F4}">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88" authorId="0" shapeId="0" xr:uid="{1CCC753A-7DEE-44B7-8847-A74D22ED974C}">
      <text>
        <r>
          <rPr>
            <b/>
            <sz val="9"/>
            <color indexed="81"/>
            <rFont val="Tahoma"/>
            <family val="2"/>
          </rPr>
          <t>MEN:</t>
        </r>
        <r>
          <rPr>
            <sz val="9"/>
            <color indexed="81"/>
            <rFont val="Tahoma"/>
            <family val="2"/>
          </rPr>
          <t xml:space="preserve">
Producto o entregable que se deriva de la ejecución de la ctividad</t>
        </r>
      </text>
    </comment>
    <comment ref="W88" authorId="0" shapeId="0" xr:uid="{7E246D15-D94B-4686-9FA5-02670BC4CF2F}">
      <text>
        <r>
          <rPr>
            <b/>
            <sz val="9"/>
            <color indexed="81"/>
            <rFont val="Tahoma"/>
            <family val="2"/>
          </rPr>
          <t>MEN:</t>
        </r>
        <r>
          <rPr>
            <sz val="9"/>
            <color indexed="81"/>
            <rFont val="Tahoma"/>
            <family val="2"/>
          </rPr>
          <t xml:space="preserve">
Indique el lugar físico o virtual en el que se encuentra la evidencia</t>
        </r>
      </text>
    </comment>
    <comment ref="X88" authorId="0" shapeId="0" xr:uid="{54328FCC-9BD3-4C56-AC1B-207C585A379A}">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I91" authorId="1" shapeId="0" xr:uid="{0425C965-44B8-43E0-92A1-D54927BCB325}">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S98" authorId="0" shapeId="0" xr:uid="{41C750CD-3201-438C-9ABA-CF22FD255A95}">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98" authorId="0" shapeId="0" xr:uid="{2ED80667-7A14-4AE0-94AC-30DDB7101BBD}">
      <text>
        <r>
          <rPr>
            <b/>
            <sz val="9"/>
            <color indexed="81"/>
            <rFont val="Tahoma"/>
            <family val="2"/>
          </rPr>
          <t>MEN:</t>
        </r>
        <r>
          <rPr>
            <sz val="9"/>
            <color indexed="81"/>
            <rFont val="Tahoma"/>
            <family val="2"/>
          </rPr>
          <t xml:space="preserve">
Producto o entregable que se deriva de la ejecución de la ctividad</t>
        </r>
      </text>
    </comment>
    <comment ref="S102" authorId="0" shapeId="0" xr:uid="{1EE0FB42-D16F-4781-A084-8CAA6ADBF29E}">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02" authorId="0" shapeId="0" xr:uid="{8F00C75A-7D18-4ABB-867F-8B5787ECE8B8}">
      <text>
        <r>
          <rPr>
            <b/>
            <sz val="9"/>
            <color indexed="81"/>
            <rFont val="Tahoma"/>
            <family val="2"/>
          </rPr>
          <t>MEN:</t>
        </r>
        <r>
          <rPr>
            <sz val="9"/>
            <color indexed="81"/>
            <rFont val="Tahoma"/>
            <family val="2"/>
          </rPr>
          <t xml:space="preserve">
Producto o entregable que se deriva de la ejecución de la ctividad</t>
        </r>
      </text>
    </comment>
    <comment ref="W102" authorId="0" shapeId="0" xr:uid="{661596A8-5374-4529-92D2-DCFA5883953A}">
      <text>
        <r>
          <rPr>
            <b/>
            <sz val="9"/>
            <color indexed="81"/>
            <rFont val="Tahoma"/>
            <family val="2"/>
          </rPr>
          <t>MEN:</t>
        </r>
        <r>
          <rPr>
            <sz val="9"/>
            <color indexed="81"/>
            <rFont val="Tahoma"/>
            <family val="2"/>
          </rPr>
          <t xml:space="preserve">
Indique el lugar físico o virtual en el que se encuentra la evidencia</t>
        </r>
      </text>
    </comment>
    <comment ref="X102" authorId="0" shapeId="0" xr:uid="{263AE46A-42FB-40BE-B89F-DA24B2708EFA}">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20" authorId="0" shapeId="0" xr:uid="{6F77487E-8425-4FB3-B5D6-1E70965CBA33}">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20" authorId="0" shapeId="0" xr:uid="{FAF8133A-1101-4FDE-997A-9D762EC90A92}">
      <text>
        <r>
          <rPr>
            <b/>
            <sz val="9"/>
            <color indexed="81"/>
            <rFont val="Tahoma"/>
            <family val="2"/>
          </rPr>
          <t>MEN:</t>
        </r>
        <r>
          <rPr>
            <sz val="9"/>
            <color indexed="81"/>
            <rFont val="Tahoma"/>
            <family val="2"/>
          </rPr>
          <t xml:space="preserve">
Producto o entregable que se deriva de la ejecución de la ctividad</t>
        </r>
      </text>
    </comment>
    <comment ref="W120" authorId="0" shapeId="0" xr:uid="{EF27CD70-B7DB-40C0-8148-CAC05256C46B}">
      <text>
        <r>
          <rPr>
            <b/>
            <sz val="9"/>
            <color indexed="81"/>
            <rFont val="Tahoma"/>
            <family val="2"/>
          </rPr>
          <t>MEN:</t>
        </r>
        <r>
          <rPr>
            <sz val="9"/>
            <color indexed="81"/>
            <rFont val="Tahoma"/>
            <family val="2"/>
          </rPr>
          <t xml:space="preserve">
Indique el lugar físico o virtual en el que se encuentra la evidencia</t>
        </r>
      </text>
    </comment>
    <comment ref="X120" authorId="0" shapeId="0" xr:uid="{C2E72E36-21AD-4358-9C67-452F8CA24526}">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50" authorId="0" shapeId="0" xr:uid="{D20284ED-47F5-4FAF-B0B9-16AB1CDCBE09}">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V150" authorId="0" shapeId="0" xr:uid="{F070053C-A84B-46F4-A8FD-6306A8D9CB60}">
      <text>
        <r>
          <rPr>
            <b/>
            <sz val="9"/>
            <color indexed="81"/>
            <rFont val="Tahoma"/>
            <family val="2"/>
          </rPr>
          <t xml:space="preserve">MEN:
</t>
        </r>
        <r>
          <rPr>
            <sz val="9"/>
            <color indexed="81"/>
            <rFont val="Tahoma"/>
            <family val="2"/>
          </rPr>
          <t>Producto o entregable que se deriva de la ejecución de la ctividad</t>
        </r>
      </text>
    </comment>
    <comment ref="W150" authorId="0" shapeId="0" xr:uid="{5CAE3C25-E23C-42E0-ACAC-6474EC1FD234}">
      <text>
        <r>
          <rPr>
            <b/>
            <sz val="9"/>
            <color indexed="81"/>
            <rFont val="Tahoma"/>
            <family val="2"/>
          </rPr>
          <t>MEN:</t>
        </r>
        <r>
          <rPr>
            <sz val="9"/>
            <color indexed="81"/>
            <rFont val="Tahoma"/>
            <family val="2"/>
          </rPr>
          <t xml:space="preserve">
Indique el lugar físico o virtual en el que se encuentra la evidencia</t>
        </r>
      </text>
    </comment>
    <comment ref="X150" authorId="0" shapeId="0" xr:uid="{3F59BE9D-4F25-4842-A19A-23959A8191C5}">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70" authorId="0" shapeId="0" xr:uid="{9E7B3A65-D8E3-41D0-9020-07A033299D57}">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70" authorId="0" shapeId="0" xr:uid="{FE496E8D-4389-433E-BDE2-053DF5398111}">
      <text>
        <r>
          <rPr>
            <b/>
            <sz val="9"/>
            <color indexed="81"/>
            <rFont val="Tahoma"/>
            <family val="2"/>
          </rPr>
          <t>MEN:</t>
        </r>
        <r>
          <rPr>
            <sz val="9"/>
            <color indexed="81"/>
            <rFont val="Tahoma"/>
            <family val="2"/>
          </rPr>
          <t xml:space="preserve">
Producto o entregable que se deriva de la ejecución de la ctividad</t>
        </r>
      </text>
    </comment>
    <comment ref="W170" authorId="0" shapeId="0" xr:uid="{54125E6E-7386-41B2-BF15-FCFFAA819D81}">
      <text>
        <r>
          <rPr>
            <b/>
            <sz val="9"/>
            <color indexed="81"/>
            <rFont val="Tahoma"/>
            <family val="2"/>
          </rPr>
          <t>MEN:</t>
        </r>
        <r>
          <rPr>
            <sz val="9"/>
            <color indexed="81"/>
            <rFont val="Tahoma"/>
            <family val="2"/>
          </rPr>
          <t xml:space="preserve">
Indique el lugar físico o virtual en el que se encuentra la evidencia</t>
        </r>
      </text>
    </comment>
    <comment ref="X170" authorId="0" shapeId="0" xr:uid="{893DB796-3F55-4674-8E89-F7CBD640B1E2}">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82" authorId="0" shapeId="0" xr:uid="{98F8BF33-3C68-46CE-9B5D-28B248F19206}">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82" authorId="0" shapeId="0" xr:uid="{1246C42C-D98F-4367-B733-615BD8429F7E}">
      <text>
        <r>
          <rPr>
            <b/>
            <sz val="9"/>
            <color indexed="81"/>
            <rFont val="Tahoma"/>
            <family val="2"/>
          </rPr>
          <t>MEN:</t>
        </r>
        <r>
          <rPr>
            <sz val="9"/>
            <color indexed="81"/>
            <rFont val="Tahoma"/>
            <family val="2"/>
          </rPr>
          <t xml:space="preserve">
Producto o entregable que se deriva de la ejecución de la ctividad</t>
        </r>
      </text>
    </comment>
    <comment ref="W182" authorId="0" shapeId="0" xr:uid="{625AC32F-98E4-43EC-94F5-3A285D858730}">
      <text>
        <r>
          <rPr>
            <b/>
            <sz val="9"/>
            <color indexed="81"/>
            <rFont val="Tahoma"/>
            <family val="2"/>
          </rPr>
          <t>MEN:</t>
        </r>
        <r>
          <rPr>
            <sz val="9"/>
            <color indexed="81"/>
            <rFont val="Tahoma"/>
            <family val="2"/>
          </rPr>
          <t xml:space="preserve">
Indique el lugar físico o virtual en el que se encuentra la evidencia</t>
        </r>
      </text>
    </comment>
    <comment ref="X182" authorId="0" shapeId="0" xr:uid="{18EC00D8-6815-4D4B-9C28-038DC28DB773}">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95" authorId="0" shapeId="0" xr:uid="{7734F1A9-AB81-4399-AF7E-299D8E04B605}">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V195" authorId="0" shapeId="0" xr:uid="{598B31CA-D98A-4B25-9A07-CB959F9F7AF7}">
      <text>
        <r>
          <rPr>
            <b/>
            <sz val="9"/>
            <color indexed="81"/>
            <rFont val="Tahoma"/>
            <family val="2"/>
          </rPr>
          <t xml:space="preserve">MEN:
</t>
        </r>
        <r>
          <rPr>
            <sz val="9"/>
            <color indexed="81"/>
            <rFont val="Tahoma"/>
            <family val="2"/>
          </rPr>
          <t>Producto o entregable que se deriva de la ejecución de la ctividad</t>
        </r>
      </text>
    </comment>
    <comment ref="W195" authorId="0" shapeId="0" xr:uid="{80DB0F01-CA2C-4AF4-A8DF-103720AB43EE}">
      <text>
        <r>
          <rPr>
            <b/>
            <sz val="9"/>
            <color indexed="81"/>
            <rFont val="Tahoma"/>
            <family val="2"/>
          </rPr>
          <t>MEN:</t>
        </r>
        <r>
          <rPr>
            <sz val="9"/>
            <color indexed="81"/>
            <rFont val="Tahoma"/>
            <family val="2"/>
          </rPr>
          <t xml:space="preserve">
Indique el lugar físico o virtual en el que se encuentra la evidencia</t>
        </r>
      </text>
    </comment>
    <comment ref="X195" authorId="0" shapeId="0" xr:uid="{1C85CAE1-03F9-4D9D-A7A3-5D8AFFD2D997}">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U86" authorId="0" shapeId="0" xr:uid="{00000000-0006-0000-0500-00000100000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<sst xmlns="http://schemas.openxmlformats.org/spreadsheetml/2006/main" count="3631" uniqueCount="1831">
  <si>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</si>
  <si>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</si>
  <si>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</si>
  <si>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</si>
  <si>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</si>
  <si>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</si>
  <si>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</si>
  <si>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</si>
  <si>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</si>
  <si>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</si>
  <si>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</si>
  <si>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</si>
  <si>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</si>
  <si>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</si>
  <si>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</si>
  <si>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</si>
  <si>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</si>
  <si>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</si>
  <si>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</si>
  <si>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</si>
  <si>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</si>
  <si>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</si>
  <si>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</si>
  <si>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</si>
  <si>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</si>
  <si>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</si>
  <si>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</si>
  <si>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</si>
  <si>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</si>
  <si>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</si>
  <si>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</si>
  <si>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</si>
  <si>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</si>
  <si>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</si>
  <si>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</si>
  <si>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</si>
  <si>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</si>
  <si>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</si>
  <si>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</si>
  <si>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</si>
  <si>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</si>
  <si>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</si>
  <si>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</si>
  <si>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</si>
  <si>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</si>
  <si>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</si>
  <si>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</si>
  <si>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</si>
  <si>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</si>
  <si>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</si>
  <si>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</si>
  <si>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</si>
  <si>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</si>
  <si>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</si>
  <si>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</si>
  <si>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</si>
  <si>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</si>
  <si>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</si>
  <si>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</si>
  <si>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</si>
  <si>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</si>
  <si>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</si>
  <si>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</si>
  <si>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</si>
  <si>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</si>
  <si>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</si>
  <si>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</si>
  <si>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</si>
  <si>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</si>
  <si>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</si>
  <si>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</si>
  <si>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</si>
  <si>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</si>
  <si>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</si>
  <si>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</si>
  <si>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</si>
  <si>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</si>
  <si>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</si>
  <si>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</si>
  <si>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</si>
  <si>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</si>
  <si>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</si>
  <si>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</si>
  <si>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</si>
  <si>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</si>
  <si>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</si>
  <si>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</si>
  <si>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</si>
  <si>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</si>
  <si>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</si>
  <si>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</si>
  <si>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</si>
  <si>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</si>
  <si>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</si>
  <si>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</si>
  <si>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</si>
  <si>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</si>
  <si>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</si>
  <si>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</si>
  <si>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</si>
  <si>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</si>
  <si>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</si>
  <si>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</si>
  <si>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</si>
  <si>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</si>
  <si>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</si>
  <si>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</si>
  <si>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</si>
  <si>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</si>
  <si>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</si>
  <si>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</si>
  <si>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</si>
  <si>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</si>
  <si>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</si>
  <si>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</si>
  <si>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</si>
  <si>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</si>
  <si>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</si>
  <si>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</si>
  <si>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</si>
  <si>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</si>
  <si>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</si>
  <si>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</si>
  <si>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</si>
  <si>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</si>
  <si>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</si>
  <si>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</si>
  <si>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</si>
  <si>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</si>
  <si>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</si>
  <si>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</si>
  <si>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</si>
  <si>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</si>
  <si>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</si>
  <si>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</si>
  <si>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</si>
  <si>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</si>
  <si>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</si>
  <si>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</si>
  <si>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</si>
  <si>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</si>
  <si>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</si>
  <si>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</si>
  <si>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</si>
  <si>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</si>
  <si>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</si>
  <si>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</si>
  <si>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</si>
  <si>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</si>
  <si>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</si>
  <si>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</si>
  <si>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</si>
  <si>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</si>
  <si>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</si>
  <si>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</si>
  <si>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</si>
  <si>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</si>
  <si>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</si>
  <si>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</si>
  <si>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</si>
  <si>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</si>
  <si>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</si>
  <si>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</si>
  <si>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</si>
  <si>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</si>
  <si>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</si>
  <si>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</si>
  <si>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</si>
  <si>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</si>
  <si>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</si>
  <si>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</si>
  <si>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</si>
  <si>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</si>
  <si>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</si>
  <si>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</si>
  <si>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</si>
  <si>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</si>
  <si>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</si>
  <si>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</si>
  <si>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</si>
  <si>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</si>
  <si>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</si>
  <si>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</si>
  <si>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</si>
  <si>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</si>
  <si>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</si>
  <si>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</si>
  <si>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</si>
  <si>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</si>
  <si>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</si>
  <si>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</si>
  <si>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</si>
  <si>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</si>
  <si>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</si>
  <si>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</si>
  <si>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</si>
  <si>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</si>
  <si>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</si>
  <si>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</si>
  <si>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</si>
  <si>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</si>
  <si>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</si>
  <si>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</si>
  <si>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</si>
  <si>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</si>
  <si>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</si>
  <si>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</si>
  <si>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</si>
  <si>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</si>
  <si>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</si>
  <si>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</si>
  <si>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</si>
  <si>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</si>
  <si>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</si>
  <si>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</si>
  <si>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</si>
  <si>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</si>
  <si>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</si>
  <si>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</si>
  <si>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</si>
  <si>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</si>
  <si>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</si>
  <si>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</si>
  <si>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</si>
  <si>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</si>
  <si>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</si>
  <si>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</si>
  <si>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</si>
  <si>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</si>
  <si>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</si>
  <si>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</si>
  <si>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</si>
  <si>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</si>
  <si>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</si>
  <si>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</si>
  <si>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</si>
  <si>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</si>
  <si>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</si>
  <si>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</si>
  <si>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</si>
  <si>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</si>
  <si>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</si>
  <si>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</si>
  <si>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</si>
  <si>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Estructura y contenidos de programas</t>
  </si>
  <si>
    <t>Reportes de implementación</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</si>
  <si>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</si>
  <si>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</si>
  <si>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</si>
  <si>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</si>
  <si>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</si>
  <si>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</si>
  <si>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</si>
  <si>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</si>
  <si>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</si>
  <si>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</si>
  <si>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</si>
  <si>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</si>
  <si>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</si>
  <si>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</si>
  <si>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</si>
  <si>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</si>
  <si>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</si>
  <si>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</si>
  <si>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</si>
  <si>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</si>
  <si>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</si>
  <si>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</si>
  <si>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</si>
  <si>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</si>
  <si>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</si>
  <si>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</si>
  <si>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</si>
  <si>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</si>
  <si>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</si>
  <si>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</si>
  <si>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</si>
  <si>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</si>
  <si>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</si>
  <si>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</si>
  <si>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</si>
  <si>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</si>
  <si>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</si>
  <si>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</si>
  <si>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</si>
  <si>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</si>
  <si>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</si>
  <si>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</si>
  <si>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</si>
  <si>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</si>
  <si>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</si>
  <si>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</si>
  <si>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</si>
  <si>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</si>
  <si>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</si>
  <si>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</si>
  <si>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</si>
  <si>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</si>
  <si>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</si>
  <si>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</si>
  <si>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</si>
  <si>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</si>
  <si>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</si>
  <si>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</si>
  <si>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</si>
  <si>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</si>
  <si>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</si>
  <si>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</si>
  <si>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</si>
  <si>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</si>
  <si>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Consulta previa a los usuarios y ciudadanos sobre proyectos normativos antes de su adopción</t>
  </si>
  <si>
    <t>porcentaje</t>
  </si>
  <si>
    <t>Proyectos normativos con aportes a los ciudadanos</t>
  </si>
  <si>
    <t>Personal de la oficina juridica</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</si>
  <si>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</si>
  <si>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</si>
  <si>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</si>
  <si>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</si>
  <si>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</si>
  <si>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</si>
  <si>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</si>
  <si>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</si>
  <si>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</si>
  <si>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</si>
  <si>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</si>
  <si>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</si>
  <si>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</si>
  <si>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</si>
  <si>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</si>
  <si>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</si>
  <si>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</si>
  <si>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</si>
  <si>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</si>
  <si>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</si>
  <si>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</si>
  <si>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</si>
  <si>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</si>
  <si>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</si>
  <si>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</si>
  <si>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</si>
  <si>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</si>
  <si>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</si>
  <si>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</si>
  <si>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</si>
  <si>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</si>
  <si>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</si>
  <si>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</si>
  <si>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</si>
  <si>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</si>
  <si>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</si>
  <si>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</si>
  <si>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</si>
  <si>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</si>
  <si>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</si>
  <si>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</si>
  <si>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</si>
  <si>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</si>
  <si>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</si>
  <si>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</si>
  <si>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</si>
  <si>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</si>
  <si>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</si>
  <si>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</si>
  <si>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</si>
  <si>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Fortalecer  la gestión sectorial y la capacidad institucional para mejorar la calidad educativa del País</t>
  </si>
  <si>
    <t>Ambiente laboral</t>
  </si>
  <si>
    <t>Encuentros con la Ministra y Café con los Vices</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</si>
  <si>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</si>
  <si>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</si>
  <si>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</si>
  <si>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</si>
  <si>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</si>
  <si>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</si>
  <si>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</si>
  <si>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Presentación</t>
  </si>
  <si>
    <t>Informes elaborados</t>
  </si>
  <si>
    <t>Memorias de encuentros</t>
  </si>
  <si>
    <t>Tejiendo Lazos
Intervención a dependencias en Cultura Organizacional</t>
  </si>
  <si>
    <t>Dependencias con plan de ambiente laboral formulado e implementado</t>
  </si>
  <si>
    <t>Informe por dependencia</t>
  </si>
  <si>
    <t>Acompañar la construcción e implementación de los Planes de Acción de Ambiente Laboral por dependencia</t>
  </si>
  <si>
    <t>Planes de ambiente laboral por dependencia</t>
  </si>
  <si>
    <t>Informes de seguimiento</t>
  </si>
  <si>
    <t>Memorias de talleres</t>
  </si>
  <si>
    <t>Programa de coaching</t>
  </si>
  <si>
    <t>Actualización de estructura organizacional</t>
  </si>
  <si>
    <t>Cronograma de implementación por dependencia
Procesos ajustados en el SIG</t>
  </si>
  <si>
    <t>Equipo de Trabajo de la Subdirección de Desarrollo Organizacional
Subdirección de Talento Humano</t>
  </si>
  <si>
    <t>Resolución de Distribución de Cargos de la Planta Global
Resolucion única de grupos internos de trabajo
Manual de funciones ajustado</t>
  </si>
  <si>
    <t>Documento de análisis de costos para planta de empleos</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</si>
  <si>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</si>
  <si>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</si>
  <si>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</si>
  <si>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</si>
  <si>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</si>
  <si>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</si>
  <si>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</si>
  <si>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</si>
  <si>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</si>
  <si>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</si>
  <si>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</si>
  <si>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</si>
  <si>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</si>
  <si>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Trámites optimizados</t>
  </si>
  <si>
    <t>1. Realizar diagnóstico de los tramites del Men</t>
  </si>
  <si>
    <t>Documento y Análisis de Trámites del MEN</t>
  </si>
  <si>
    <t>2. Realizar plan de racionalización de trámites</t>
  </si>
  <si>
    <t>Plan de Racionalización de Tramites</t>
  </si>
  <si>
    <t>Fortalecimiento del desempeño institucional y sectorial</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</si>
  <si>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</si>
  <si>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</si>
  <si>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</si>
  <si>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</si>
  <si>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</si>
  <si>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</si>
  <si>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</si>
  <si>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</si>
  <si>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</si>
  <si>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</si>
  <si>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</si>
  <si>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</si>
  <si>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</si>
  <si>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</si>
  <si>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</si>
  <si>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</si>
  <si>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</si>
  <si>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</si>
  <si>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</si>
  <si>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</si>
  <si>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</si>
  <si>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</si>
  <si>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</si>
  <si>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</si>
  <si>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</si>
  <si>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</si>
  <si>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</si>
  <si>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</si>
  <si>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</si>
  <si>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</si>
  <si>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</si>
  <si>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</si>
  <si>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</si>
  <si>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</si>
  <si>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</si>
  <si>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</si>
  <si>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</si>
  <si>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</si>
  <si>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</si>
  <si>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</si>
  <si>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</si>
  <si>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</si>
  <si>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</si>
  <si>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</si>
  <si>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</si>
  <si>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</si>
  <si>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</si>
  <si>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</si>
  <si>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</si>
  <si>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</si>
  <si>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</si>
  <si>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</si>
  <si>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</si>
  <si>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</si>
  <si>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</si>
  <si>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</si>
  <si>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</si>
  <si>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</si>
  <si>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</si>
  <si>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</si>
  <si>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</si>
  <si>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</si>
  <si>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</si>
  <si>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</si>
  <si>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</si>
  <si>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</si>
  <si>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</si>
  <si>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</si>
  <si>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</si>
  <si>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</si>
  <si>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</si>
  <si>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</si>
  <si>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</si>
  <si>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</si>
  <si>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</si>
  <si>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</si>
  <si>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</si>
  <si>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</si>
  <si>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</si>
  <si>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</si>
  <si>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</si>
  <si>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</si>
  <si>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</si>
  <si>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</si>
  <si>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</si>
  <si>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</si>
  <si>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</si>
  <si>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</si>
  <si>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</si>
  <si>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</si>
  <si>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</si>
  <si>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</si>
  <si>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</si>
  <si>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</si>
  <si>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</si>
  <si>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</si>
  <si>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</si>
  <si>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</si>
  <si>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</si>
  <si>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</si>
  <si>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</si>
  <si>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</si>
  <si>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</si>
  <si>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</si>
  <si>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</si>
  <si>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</si>
  <si>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</si>
  <si>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</si>
  <si>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</si>
  <si>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</si>
  <si>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</si>
  <si>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</si>
  <si>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</si>
  <si>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</si>
  <si>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</si>
  <si>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</si>
  <si>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</si>
  <si>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</si>
  <si>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</si>
  <si>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</si>
  <si>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</si>
  <si>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</si>
  <si>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</si>
  <si>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</si>
  <si>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</si>
  <si>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</si>
  <si>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</si>
  <si>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</si>
  <si>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</si>
  <si>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</si>
  <si>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</si>
  <si>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</si>
  <si>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</si>
  <si>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</si>
  <si>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</si>
  <si>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</si>
  <si>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</si>
  <si>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</si>
  <si>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</si>
  <si>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</si>
  <si>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</si>
  <si>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</si>
  <si>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</si>
  <si>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</si>
  <si>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</si>
  <si>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</si>
  <si>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</si>
  <si>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</si>
  <si>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</si>
  <si>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</si>
  <si>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</si>
  <si>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</si>
  <si>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</si>
  <si>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</si>
  <si>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</si>
  <si>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</si>
  <si>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</si>
  <si>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</si>
  <si>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</si>
  <si>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</si>
  <si>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</si>
  <si>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</si>
  <si>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</si>
  <si>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</si>
  <si>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</si>
  <si>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</si>
  <si>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</si>
  <si>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</si>
  <si>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</si>
  <si>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</si>
  <si>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</si>
  <si>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</si>
  <si>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</si>
  <si>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</si>
  <si>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</si>
  <si>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</si>
  <si>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</si>
  <si>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</si>
  <si>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</si>
  <si>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</si>
  <si>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</si>
  <si>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</si>
  <si>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</si>
  <si>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</si>
  <si>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</si>
  <si>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t>Plan anualizado de caja - PAC</t>
  </si>
  <si>
    <t>Proyectos de inversión</t>
  </si>
  <si>
    <t>Implementación de normas internacionales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</si>
  <si>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</si>
  <si>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</si>
  <si>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</si>
  <si>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</si>
  <si>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</si>
  <si>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</si>
  <si>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</si>
  <si>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</si>
  <si>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</si>
  <si>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</si>
  <si>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</si>
  <si>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</si>
  <si>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</si>
  <si>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</si>
  <si>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</si>
  <si>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</si>
  <si>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</si>
  <si>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</si>
  <si>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</si>
  <si>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</si>
  <si>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</si>
  <si>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</si>
  <si>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</si>
  <si>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</si>
  <si>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</si>
  <si>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</si>
  <si>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</si>
  <si>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</si>
  <si>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</si>
  <si>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</si>
  <si>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</si>
  <si>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</si>
  <si>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</si>
  <si>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</si>
  <si>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</si>
  <si>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</si>
  <si>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</si>
  <si>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</si>
  <si>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</si>
  <si>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</si>
  <si>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</si>
  <si>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</si>
  <si>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</si>
  <si>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</si>
  <si>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</si>
  <si>
    <t xml:space="preserve">Avance de cumplimiento del indicador que mide el hito  (Acumulado)                     </t>
  </si>
  <si>
    <t>PLAN DE ACCIÓN INSTITUCIONAL 2017 - 1ER TRIMESTRE 2017</t>
  </si>
  <si>
    <t>ANALISIS 1ER TRIMESTRE 2017</t>
  </si>
  <si>
    <t>FECHA DE FORMULACIÓN 
O AJUSTE:</t>
  </si>
  <si>
    <t>Se validaron las reglas de calidad en el comité técnico de información del 1 de marzo, se realizó reunión con subdirección de acceso para conecrtar reglas de SIMAT y se definió procedimiento para solicitar cruce a Registraduría.
Esta actividad se realizará con base en el cruce de la base de datos de Registraduría con el corte SIMAT a 31 de Marzo de 2017. Por lo anterior, se modifica la fecha final para el 15 de Mayo, dado que los resultados del cruce se tendrán en los primeros dias de este mes.</t>
  </si>
  <si>
    <t xml:space="preserve">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
</t>
  </si>
  <si>
    <t xml:space="preserve">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</si>
  <si>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Se analiza la información, se propone la metódología para el calculo de cuatro indicadores. La metodología y los resultados obtenidos se socializan en el comité técnico de información del 21 de marzo de 2017 para observaciones, una vez se validen las mismas se realizara la construcción de la serie del indicador </t>
  </si>
  <si>
    <t xml:space="preserve">Se ha avanzado en la revisión de los siguientes indicadores en la plataforma BI Oracle:
23           MATRICULA TOTAL EN EDUCACIÓN PREESCOLAR, BÁSICA Y MEDIA 
24           MATRICULA TOTAL EN EDAD ESCOLAR (5-16 AÑOS) 
28           MATRICULA DE CICLOS DE ADULTOS (ALFABETIZACIÓN)
31           PORCENTAJE DE ESTUDIANTES EN JORNADA UNICA
32           MATRÍCULA DE ESTUDIANTES EN ESCUELAS NORMALISTAS
34           MATRÍCULA POR MODALIDAD DE CONTRATACIÓN
37           MATRICULA CON REZAGO ESCOLAR (EXTRAEDAD)
38           TASA DE EXTRAEDAD EN EDUCACIÓN PREESCOLAR, BÁSICA Y MEDIA
42           TASA DE ASISTENCIA EN EDUCACIÓN PREESCOLAR, BÁSICA Y MEDIA
43           TASA DE ASISTENCIA ENTRE 6 Y 16 AÑOS
214         NUEVOS ADULTOS ALFABETIZADOS
</t>
  </si>
  <si>
    <t>Se gestiono un equipo con la oficina de tecnología, se habilitó el espacio para la instalación del equipo, se solicitó la configuración y bloqueo de puertos y se adelanto la revisión del protocolo de acceso propuesto según observaciones de la oficina jurídica</t>
  </si>
  <si>
    <t>La estructura y avances del documento se presentaron en el comité técnico de información, ya se cuenta con una primera versión para ser presentada en una proxima sesión del comité</t>
  </si>
  <si>
    <t>Se realiza propuesta de unificar portales de información a través de un solo acceso en el sitio web del MEN, se gestiona diagramación con Oficina de Comunicaciones</t>
  </si>
  <si>
    <t>Se publicó el informe de gestión en la página del MEN, dentro del período establecido. Por decisión del Despacho, la Audiencia de Rendición de Cuentas se realizará el 20 de abril</t>
  </si>
  <si>
    <t>La estrategia se publicó en la última semana de enero, cumpliendo con lo establecido normativamente.</t>
  </si>
  <si>
    <t>La implementación y el seguimiento iniciaron con la realización de acciones relacionadas con las actividades concordantes con la Audiencia de Rendición de Cuentas</t>
  </si>
  <si>
    <t>Según el cronograma, esta actividad no inicia aun</t>
  </si>
  <si>
    <t xml:space="preserve">En el mes de febrero se revisaron los protocolos de atención de los canales del Ministerio de Educación Nacional
En el mes de marzo se revisaron los protocolos del PNSC, y del DAFP, para realizar comparación con los protocolos de atención del Ministerio
El 23 de marzo junto con la Subdirección de Desarrollo Organizacional se realizaron ajustes al protocolo del Ministerio para ser aprobado y publicado
</t>
  </si>
  <si>
    <t>Se solicitó a las 90 Secretarías de Educación, enviar los protocolos de servicio que utilizan en la entidad, con el objetivo de hacer la respectiva revisión, de igual manera, se realizó una reunión con la Subdirección de Desarrollo Organizacional para analizar los protocolos de otras entidades, entre las que están el CETEX, INSOR, INTENALCO, ITC, MEN, entre otros, para elaborar un protocolo que satisfaga los requerimientos de los usuarios del MEN y de la Secretarías de Educación.
Una vez las Secretarías de Educación envíen los protocolos solicitados, se realizará el análisis de la información recibida para proceder a la elaborar un protocolo estándar que supla los requerimientos de los usuarios de la Secretarías de Educación certificadas.</t>
  </si>
  <si>
    <t>Se realizó un cronograma con las fechas y las Secretarías de Educación  a capacitar en el tema atención al Ciudadano.</t>
  </si>
  <si>
    <t>En espera de iniciar con lo pertinente a la divulgación.</t>
  </si>
  <si>
    <t xml:space="preserve">En el mes de marzo se remitió mediante comunicación interna oficina   a los Viceministerios de Prescolar Básica y Media y el Viceministerio de Educación Superior los resultados de la evaluación del periodo 2016, con el fin de:
Se tenga en cuenta estos resultados y se tomen las medidas necesarias a que haya lugar para fortalecer los servicios que los Viceministerios le brindan a sus clientes directos como son (Secretarias de Educación), y Públicas y Privadas): y a las (IES Públicas y Privadas)
2. Aumentar el nivel de satisfacción de los clientes del Ministerio en 3% pasando del 89% al 92%, meta proyectada en el plan de acción Institucional para el año 2017.
El informe Final de la evaluación e los servicios será entregado en forma magnética a la oficina de control interno disciplinario como evidencia.
</t>
  </si>
  <si>
    <t xml:space="preserve">Se realizó mesa de trabajo con la Subdirectora  Cristina  Miranda, quien manifestó que en ese momento  no se podía a tomar decisiones sobre los nuevos formularios y la diseño de la evaluación  de los servicios  para el año 2017, ya que se debía esperar la  directriz de la  nueva subdirectora . Se tiene programada mesa de trabajo con la Subdirección de desarrollo Organizacional y La UAC, para trabajar esos temas y empezar con el desarrollo de esta actividad </t>
  </si>
  <si>
    <t xml:space="preserve">Semanalmente se realizó comité directivo y crea con la secretaria General, en el cual se mostraron los resultados y actividades de trabajo realizadas semanalmente, y las metas propuestas para la semana siguiente.  
El 27 de marzo se realizó comité con la Ministra y los servidores de la Unidad de Atención al Ciudadano , en el cual se le informo a la señora Ministra sobre los tramites de la UAC, los sistema de información con que se cuenta, los puntos críticos de la atención. el 24 de marzo  se le entrego a la Secretaria General  un reporte de la  gestion documental del Ministerio de los  meses de enero, febrero los 15 primero s dias de marzo.
</t>
  </si>
  <si>
    <t xml:space="preserve">En el mes de enero se  elaboro el borrador y  se  envio  para revison a la  oficina  juridica, durante  el mes de  febrero juridica  hizo la  revision y  efectuo la  retroalimentacion y  envio solicitud de  ajustes.  Se hicieron los  ajustes en  marzo y  volvio a  remitirse  a la oficina de jurídica la solitud de revisión del documento para la reglamentación del trámite de peticiones y finamente  la oficina de jurídica remite documento con los ajustes necesarios para la </t>
  </si>
  <si>
    <t xml:space="preserve">*En el mes de enero se publicaron lso informes correspondientes al último trimestre de 2016 de los derechos de petición de la información y quejas en la página  oficial del Ministerio 
*Durante los meses de enero, febrero se publicaron los informes de registro único de peticiones en la página  oficial del Ministerio 
Se esta terminado el informe de Derechos de petición de información y quejas  correspondiente al primer trimestre de 2017
</t>
  </si>
  <si>
    <t>Durante el primer trimestre de 2017 se capacitaron  77  servidores de diferentes ares del Ministerio sobre los tenas de Política de gestion Documental, Uso y manejo del sistema de gestion documental y por ultimo cultura del servicio.</t>
  </si>
  <si>
    <t>El 13 de marzo se realizó calibración a los canales de atención del Ministerio, y se realizó evaluación  de lo servicios de la empresa tercerizada.  De igual manera  se  hizo la  revision del  correcto funcionamiento de los d emas  canales y  los  usuarios  atendidos por  cada  uno.</t>
  </si>
  <si>
    <t>Se implemento el formulairo  responsive  para la  radicacion  web  y la  radicacion con la plantilla de  word.</t>
  </si>
  <si>
    <t xml:space="preserve">Publicar a través de los medios institucionales informes mensuales de Derechos de Petición, Informe Trimestral de Derechos de Petición de la Información, Informe trimestral de Quejas </t>
  </si>
  <si>
    <t>Efectuar seguimiento y control para el correcto funcionamiento de los canales de atención ciudadana existentes en el Ministerio .</t>
  </si>
  <si>
    <t xml:space="preserve">Durante el primer trimestre de 2017 se obtuvo un promedio total de espera de 08:21 minutos, en comparación con el mismo periodo del año 2016 que fue de 14,10 minutos y aumentado el número de ciudadanos atendidos pasando de 21,547 del año 2016 a 22,058 en el año 2017. Obteniendo una disminuciones 5.89 minutos en la atención de la sala y la prestación de los servicios  </t>
  </si>
  <si>
    <t>Se llevó a cabo el diseño de los procedimnientos de accidentalidad, incidentes, emergencias, brigada, COPASST, Comité de Convivencia, IPEVAR, Enfermedad Laboral, Matriz de indicadores del SGSST, inspecciones planeadas,  programa de contratistas.</t>
  </si>
  <si>
    <t>No se ha podido ejecutar habida cuenta que se está a la espera de la aprobación del documento de divulgación por parte de la Subdirección de Desarrollo Organizacional, a fin de que éste remita a la Subdirección de Talento Humano el informe final para su validación.</t>
  </si>
  <si>
    <t>Se llevo a cabo la implementación del procedimiento de mejora continua con la Dirección de Desarrollo Organizacional generando el documento "Plan de Choque" a través del cual los documentos mencionados en el numeral 1 fueron integrados al SIG.</t>
  </si>
  <si>
    <t>Se llevó a cabo la realización de Pausas Activas teniendo una cobertura de 150 personas.</t>
  </si>
  <si>
    <t>Se llevo a cabo las afiliaciones a ARL asi como el proceso de inducción de personas naturales con contratos de prestación de servicios para un total de 800 contratistas.</t>
  </si>
  <si>
    <t>Se realizaron las pruebas funcionales del aplicativo de evaluación del desempeño laboral para poner en produccion el modulo de concertación de compromisos conforme, lo establece el Acuerdo 565 y el aporte de evidencias.</t>
  </si>
  <si>
    <t xml:space="preserve">Se realizaron nueve (9) los talleres sobre el Acuerdo 565 de 2016, dirigido a los servidores susceptibles de evaluación, informando las diferencias entre el Acuerdo 137 y el 565 y los ajustes en el aplicativo de evaluación del desempeño.
</t>
  </si>
  <si>
    <t>Se encuentra validado, está pendiente la remisión por parte de la Oficina de Tecnología del manual del usuario para ser publicado en los medios masivos del MEN a pesar de los requerimientos efectuados.</t>
  </si>
  <si>
    <t>Se realizaron pruebas funcionales durante los meses de febrero a marzo sobre evaluaciones parciales eventuales, en el aplicativo de evaluación del desempeño, identificando una falla en la puesta en producción que se resuelve el 31/03/2017, durante este tiempo se implementa plan de contingencia para soportar las evaluaciones generadas conforme lo establece la norma.</t>
  </si>
  <si>
    <t>El 25 de enero se inició el envío a las Dependencias involucradas en el proceso de definición de ejes temáticos.</t>
  </si>
  <si>
    <t>Desde el 26/01/2017 se dio inicio a las reuniones con cada una de las Dependencias involucradas en la definición de ejes temáticos, de acuerdo con el cronograma establecido y según consta en las actas correspondientes.</t>
  </si>
  <si>
    <t>La consolidación de los Ejes Temáticos se llevó a cabo hasta la tercera semana del mes de marzo, teniendo en cuenta que se encontraban pendientes 2 dependencias.</t>
  </si>
  <si>
    <t>Los ejes temáticos fueron remitidos a la CNSC mediante radicado 2017-EE-045543 del 15/03/2017, previa revisión por parte de la Secretaría General.</t>
  </si>
  <si>
    <t>El 09/02/2017 se solicitó a la CNSC mediante radicado 2017-EE-024344, solicitud verificación listas de elegibles para la provisión de cargos temporales.
Respuesta recibida mediante radicado 2017-ER-051867 del 10/03/2017, en la que la CNSC informa que no se encuentran listas de elegibles.</t>
  </si>
  <si>
    <t>Para llevar a cabo el proceso de provisión de cargos temporales con servidores de carrera, se debe contar con el acto administrativo correspondiente a la reglamentación del proceso para la provisión de empleos temporales, el cual se encuentra en aprobaciín de la SG.</t>
  </si>
  <si>
    <t>Una vez surtido el proceso de provisión de cargos temporales con servidores de carrera, si aún persisten vacantes, se procederá a abrir convocatoria abierta a la ciudadanía.</t>
  </si>
  <si>
    <t>Como resultado del proceso de provisión de empleos de la planta temporal, se procederá a realizar la vinculación del servidor correspondiente al empleo temporal.</t>
  </si>
  <si>
    <t>El acto administrativo que reglamenta el proceso para la provisión de empleos temporales se proyectó y se remitió para las correspondientes revisiones en talento Humano en la tercera semana del mes de marzo.</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</si>
  <si>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t>
  </si>
  <si>
    <t>Una vez el acto administrativo cuente con el visto bueno de Secretaría General y la Oficina Asesora Jurídica, será remitido al Despacho de la Ministra para su revisión y firma.</t>
  </si>
  <si>
    <t>Se solicitó a los jefes de las Oficinas Asesoras de Planeación y Finanzas, Comunicaciones y la SDO, la designación de las personas que participarían en las mesas de trabajo.
Se realizó la gestión contractual con el proveedor y se dio inicio a las mesas de trabajo para la definición de los perfiles por nivel jerárquico.</t>
  </si>
  <si>
    <t>Se solicitó mediante oficio No. IE 000883 del 11 de enero de 2017, la asignación de recursos financieros; sin embargo no se dispuso su asignación, por lo que se adoptó como estrategia la divulgación de la plataforma estratégica de la Entidad con el apoyo de las Oficinas Asesoras de Planeación y Finanzas y Comunicaciones y la SDO.</t>
  </si>
  <si>
    <t xml:space="preserve">Se está en etapa de elaboración de la estrategia a través de mesas de trabajo conlas Oficinas Asesoras de Planeación y Finanzas y Comunicaciones y la SDO. </t>
  </si>
  <si>
    <t>Se proyectó el documento PIC y se adoptó mediante Resolución 03553 de 2017.</t>
  </si>
  <si>
    <t>Entre los meses de enero a marzo se coordinaron las actividades con instructores para la programación y ejecución de las jornadas.</t>
  </si>
  <si>
    <t xml:space="preserve">Entre los meses de enero a marzo se convocaron a los servidores y se ejecutaron los cursos o actividades de capacitación, para un total de tres. </t>
  </si>
  <si>
    <t>A Marzo se tuvo una participación media de 84,68%, superando el 82% esperado en el periodo en las tres actividades desarrolladas. 
1- Inducción al MEN: 96%
2- Taller Evaluación del Desempeño Laboral CA y LNR - Evaluación definitiva: 54,05%
3-  Seminario Reforma Tributaria 2016: 100%</t>
  </si>
  <si>
    <t xml:space="preserve">Dentro de las actividades de las cuales se tiene base de datos de participación y asistencia están: 
1. Practica Libre en el gimnasio. 
2. Conferencia:  "Educación para la equidad de género a lo largo de la vida."  
3. Conferencia: "Programación Neurolingüística y arte, enfocada a la equidad de género a lo largo de la vida."
4. Dos celebraciones de conmemoración del dia del contador, dia del camarografo y fotografo.  </t>
  </si>
  <si>
    <t xml:space="preserve">1. Se habilitó la práctica libre en el gimasio.
2. Se expidió la Resolución No. 2064 del 16 de febrero de 2017, que modificó el cambio de horario para los días viernes.
3. Se realizaron dos celebraciones de conmemoración del dia del contador, dia del camarografo y fotografo.
4. Se expidió la Circular No. 9 de fecha 14 de febrero de 2017 para otorgar un día libre remunerado en el mes que el servidor cumple años.
5. Se expidió la Resolución 3554 del 09 de marzo de 2017, por la cual se estimula el uso de la bicicleta como medio de transporte de los servidores del MEN.
6. Se celebraron los días la mujer y el hombre, entregándose unos detalles a cada uno.
</t>
  </si>
  <si>
    <t>Se elaboró el nuevo instrumento de evaluación de satisfacción para las actividades de bienestar, el cual se encuentra en validación de la coordinación del GFCVL.</t>
  </si>
  <si>
    <t xml:space="preserve">Se aplicó la encuesta a las actividades “Educación para la equidad de género a lo largo de la vida" y “Conferencia artística a través de la Programación Neurolingüística y arte, enfocada a la equidad de género”, con una puntuación promedio de 4,54, superando la meta esperada en el periodo. </t>
  </si>
  <si>
    <t>Se proyectaron y publicaron las Circulares No.02; No.04 y No.17; así como la Resolución 1021 de 2017  para la concertacion de objetivos para la vigencia 2017-2018 y para la suscripcion de acuerdos de gestión para la vigencia 2017</t>
  </si>
  <si>
    <t>Se proyectó la Circular No. 17 del 03 de marzo de 2017, a través de la cual se impartió instrucciones a los evaluadores y evaluados con el fin de incluir en los acuerdos de gestión el compromiso de ambiente laboral concertado.</t>
  </si>
  <si>
    <t>Se realizó el seguimiento y documentación del mismo en los meses de febrero y marzo.</t>
  </si>
  <si>
    <t>Se proyectó la Resolución y el Documento Técnico Metodológico con la información remitida por la Oficina de Tecnología y Sistemas mediante oficio N° 2017-IE-014849 del 31 de marzo de 2017. Los documentos se encuentran para aprobación de la Secreteria General.
dichos formatos estan para la firma de la Secretaria General.</t>
  </si>
  <si>
    <t>Se ha realizado el reporte de novedades en el SIGEP con un cumplimiento del 97,2% en vinculación.</t>
  </si>
  <si>
    <t>1. Durante el primer trimestre se ha trabajado en la alimentación del sistema para los submódulos de OM, PA, PT y PE, y en el apoyo a los funcionarios que tienen acceso al mandante de productivo, Fueron aprobados los desarrollos 181, 004, 018, 009, 084, 003 y 002 relacionados en la matriz de desarrollos del proyecto PROA. A la fecha se ha parametrizado los objetos T, ZA, ZB, ZC, ZD, ZE, ZF, ZG, ZH, ZI, ZJ, ZK, ZL y ZM para 213 manuales de funciones. Se han ingresado 22 cadenas generadas por movimientos de la planta de personal. Se tiene en el ambiente de productivo el proceso de candidatos, certificación laboral sencilla, certificados de funciones, infotipo 028 de servicios médicos y proceso de vinculación y desvinculación de servidores. Se está diseñando el plan de capacitación el módulo de PE y se han realizado citaciones a eventos por el módulo.</t>
  </si>
  <si>
    <t>Actividad no iniciada por cuanto depende del proceso de contratación que se adelante por parte de la Oficina de Tecnología y Sistemas del MEN.</t>
  </si>
  <si>
    <t>Las mesas tecnicas fueron ejecutadas al interior del MEN, con MHCP y Asobancaria. La resolucion está proyectada, pero es necesario que las áreas de planeación y monitoreo definan si cumplen con la sugerencia del MHCP sobre la gradualidad en la implementación de  cuentas maestras de gratuidad y las cuentas maestras de prestacion del servicio</t>
  </si>
  <si>
    <t>Se realizó una primera socializaión en el encuentro de secretarios de educación que se llevó a cabo a finales de Marzo a través de la OAPF</t>
  </si>
  <si>
    <t>No aplica para este corte</t>
  </si>
  <si>
    <t>Cumplido</t>
  </si>
  <si>
    <t>Cumplido-Se tienen las actas de los comités disponible para la revisión</t>
  </si>
  <si>
    <t>Cumplido 100%. Entregado el documento de diagnóstico</t>
  </si>
  <si>
    <t>Esta en proceso de revision de distintas áreas del MEN para retroalimentación. Una vez entregado se generarán los cambios y ahí ponerlo a disposición de la alta gerencia para su aprobación</t>
  </si>
  <si>
    <t>El avance es el adecuado, mediante la realización de las mesas de trabajo. El documento está en construcción</t>
  </si>
  <si>
    <t>Se llevó a cabo la primera mesa de trabajo en el marco de un encuentro sectorial. La firma BDO acompañó la socialización y el trabajo sobre las generalidades del NIIF que deben aplicar las ETC´s</t>
  </si>
  <si>
    <t xml:space="preserve">Se han elaborado mensualmente los insumos correspondiemtes de la ejecución presupuestal en cada corte por Area y Rubro para el tablero de control  </t>
  </si>
  <si>
    <t>Se elaboraron las matrices de solicitud y distribución de los recursos correspondiente a los meses de enero, febrero y marzo para las 95 ETC</t>
  </si>
  <si>
    <t>Se elaboraron los informes sobre la ejecución presupuestal y cumplimiento de metas financieras de las entidades adscritas</t>
  </si>
  <si>
    <t>Se distribuyó los recursos del SGP mediante el Documento de Distribución SGP 14 – 2017</t>
  </si>
  <si>
    <t>Se elaboró y registro en el SIIF el anteproyecto de presupuesto de funcionamiento e inversión para la vigencia 2018</t>
  </si>
  <si>
    <t>Esta actividad se gestioná dando cumplimiento a la programación enviada por la Subdirección Desarrollo Sectorial Viceministerio Educación Superior; la cual se proyecta para Abril.
Se gestionó ante MinHacienda la solicitud certificación recursos CREE para la financiación educacion superior</t>
  </si>
  <si>
    <t xml:space="preserve">Ficha técnica diseñada para la distribución bolsa recursos Educación Superior </t>
  </si>
  <si>
    <t>Revisión de distribución de vigencias anteriores a los municipios productores y beneficiarios de los recursos alimentación.  En proceso de elaboración de la distribución de recursos del CONPES 151</t>
  </si>
  <si>
    <t>Se tiene un borrador de resolución que reglamenta la implementación de las cuentas maestras para manejar los recursos del SGP Educación.</t>
  </si>
  <si>
    <t xml:space="preserve">Se han generado los respecti9vos informes </t>
  </si>
  <si>
    <t>Se trabaja en el tablero de seguimiento, se formuló la metodología de cálculo de semáforos y se elaboró el insumo para contratar un ingeniero que desarrolle de la sistematización del seguimiento.</t>
  </si>
  <si>
    <t>El desarrollo por parte de la OTSI, para la inclusión de los indicadores del PND dentro del SSP, se encuentra en etapa de producción, quedando pendiente las etapas de prueba de escritorio implementación y validación en funcionamiento.</t>
  </si>
  <si>
    <t>Se revisaron y aprobaron las cadenas de valor de los 33 proyectos del MEN</t>
  </si>
  <si>
    <t>Se actualizaron las fichas de los 33 proyectos del MEN</t>
  </si>
  <si>
    <t>Se brindo acompañamiento y asesoría a los líderes y profesionales, en la formulación y seguimiento de los 33 proyectos del MEN</t>
  </si>
  <si>
    <t>Se identificaron los 114 controles del SPI y se dio inicio a la implementación de los mismos. Para esto, se desarrolló una matriz de seguimiento de la madurez del sistema.</t>
  </si>
  <si>
    <t>Se realizó la documentación del SST: Matriz de roles y responsabilidades, Procedimiento registro, reporte e investigación de incidentes, accidentes de trabajo, Procedimiento reporte Enfermedad Laboral, Procedimiento condiciones de salud y perfil sociodemografico de la población, Procedimiento Gestión del cambio, Procedimiento de capacitaciones, Procedimiento Comunicaciones del SIG, Procedimiemto Control Documental, Plan de comunicaciones, Guía de Contratistas, Plan anual de trabajo, Procedimiento de Matriz legal, Procedimiento de planeación integral, Procedimiento de COPASST, Procedimiento de Comité de convivencia, Procedimiento de identificación de peligro, valoración de riesgos y determinación de controles y Plan de emergencias, Procedimietno Mediciones ambientales, Procedimiento para la determinación del ausentismo laboral, Procedimiento apra la inducción y reinducción; con sus respectivos formatos, documentos soportes.</t>
  </si>
  <si>
    <t>Se identificaron las propuestas a ser validadas con los líderes de procesos para iniciar su implementación. Adicionalmente, se continúa trabajando en la construcción de la propuesta de optimización del proceso de comunicaciones (Brief).</t>
  </si>
  <si>
    <t>Se elaboró el plan de asistencia técnica diferencial para las Entidades Adscritas y Vinculadas, el cual fue presentado a cada entidad y se establecieron acuerdos de operación entre las partes.</t>
  </si>
  <si>
    <t xml:space="preserve">Se prestó Asistencia Técnica a las Entidades Adscritas y Vinculadas -EAV acorde al Plan previsto y además se apoyó a las entidades en los temas referidos al reporte del FUARG mediante correo electrónico, videollamadas y llamadas telefónicas y de forma presencial. </t>
  </si>
  <si>
    <t>Se inició la elaboración de la propuesta de agenda para el primer taller de planeación y gestión a fin de construir protocolos sectoriales con las entidades adscritas y vinculadas.</t>
  </si>
  <si>
    <t>Durante el primer trimestre de 2017, se llevó control de saldos de los CDP'S correspondientes a tiquetes aéreos, así mismo se envió información a las diferentes dependencias del Ministerio.</t>
  </si>
  <si>
    <t>Durante el primer trimestre de 2017, se recibieron y tramitaron un total de 1,021 legalizaciones de comisiones realizadas por seervidorfes de las diferentes dependecnias del Ministerio.</t>
  </si>
  <si>
    <t>Durante el primer trimestre de 2017, se han realizado reuniones en las cuales se realizó revisión del procedimiento actual del proceso de comisiones nacionales e internacionales y se ha entregado la información requerida.</t>
  </si>
  <si>
    <t>Se realizaron las 12 actividades programadas del primer trimestre según el cronograma establecido, las cuales son: Solicitar certificación de calidad de la gasolina, Seguimiento al contrato de reciclaje, documentación y soportes de obligaciones, Seguimiento al contrato de residuos peligrosos, documentación y soportes de obligaciones, Seguimiento a la generación de residuos de reciclaje, Seguimiento a la generación de residuos peligrosos, Mantenimiento Planta de energía, Seguimiento consumo de agua, Seguimiento consumo de energía, Seguimiento y análisis del consumo de papel por dependencia, Mantenimiento hidrosanitario, Seguimiento al contrato de mantenimiento de carros, Cambio de grifería de acuerdo a las necesidades en los baños del MEN.
De igual manera se realizó la convocatoria, inducción y asignación por pisos de los  17 facilitadores ambientales  inscritos que apoyaran las actividades ambientales que se realizan en el MEN.</t>
  </si>
  <si>
    <t>Se verifico el registro correspondiente en los indicadores del SIG de consumos de energía, agua, papel y residuos en los meses de enero, febrero, se presentó el informe de consumo y valores correspondientes a enero y febrero la informacion correspondiente al mes de marzo esta el proceso la cula se presentara a mediados de abril.</t>
  </si>
  <si>
    <t>Se realizó el diagnóstico del estado de los trámites en donde se identificó la encesidad de actualizar el plan de racionalización; el cual fue actulizado (se incorporó las acciones de racionalización definidas en el plan de acción institucional al plan de acción de racionalización) conforme los lineamientos del Departamento adminsitrativo de la Función Pública.</t>
  </si>
  <si>
    <t>En el mes de febero se realizó mesa de trabajo en el cual la oficina de tecnología informo, que no era posible continuar con el desarrollo para la implementación del tramite de legalizaciones en línea, a causa de la firma digital , ya que se debía hacer una reconstrucción de todo el desarrollo afectado hasta la fecha y formular nuevamente un cronograma de trabajo en el cual se incluyera los nuevos puntos de la firma digital.</t>
  </si>
  <si>
    <t>El 27 de febrero se establencen nuevas actividades a realizar en el sistema de legalizaicones los cuales se fijan para se entregadas en el mes de abril</t>
  </si>
  <si>
    <t xml:space="preserve">• El 16 de enero se envía comunicación interna oficial a la Subdirección de Talento Humano, soltando la asignación de practicantes para la Unidad de Atención al Ciudadano.
• El 30 de enero la Subdirección de Talento Humano envía mediante comunicación interna oficial la respuesta en la cual informan que se pondrán en contacto con las instituciones de educación superior para realizar convenios y verificar disponibilidad de practicantes en las carreras de archivística y bibliotecología.
• El 24 de marzo la Subdirección de Talento Humano envía mediante comunicación interna oficial, solicitando el objeto del convenio, para el practicante y las funciones que desempeñaría en la Unidad de atención al ciudadano. Esta actividad esta compatida con la Subdireccion de Talento Humano.
</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</si>
  <si>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</si>
  <si>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En el mes de febrero se solicitaron cotizaciones, se realizo estudio de mercado. En el mes de marzo se realizo el insumo para contratacion.</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</si>
  <si>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</si>
  <si>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 xml:space="preserve">Durante el mes de enero se realizaron reuniones sobre la revisión de los casos de uso del sistema SIGAA, con la fábrica de software, la dirección de calidad de educación superior. Enel  mes  de neero la  fabrica no entrego  al  Ministeiro  los  casos  de prueba por e sta  razon el proyecto  se  retrazo  y no  se logro  tener el 100%  en  el mes de  marzo.
En el mes de febrero se realizó reunión para tratar el catálogo de requerimientos Fase II - Actos administrativos SIGGA 
En el mes de marzo se inician sesiones de prueba sobre el sistema de notificaciones SIGAA
El 22 de de marzo se realizo presentaciòn del incremento 2-SIGAA
Se  esparan los a justes de vla  fabrica  para realizar pruebas. 
</t>
  </si>
  <si>
    <t>Durante el primer semestre se adelantó en la revisión de los estudios técnicos de cargas de trabajo y propuesta de planta de 18 dependencias de la estructura propuesta para el Ministerio por parte de la firma PAH.</t>
  </si>
  <si>
    <t>Categorización y Priorización Sistemas de Información.
Socialización con Líderes técnicos del resultado de la Categorización de los Sistemas de Información.</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</si>
  <si>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t>
  </si>
  <si>
    <t>Inicia en mayo, con los resultados de las dos anteriores</t>
  </si>
  <si>
    <t>Inicia en Julio con el resultado de las tres anteriores.</t>
  </si>
  <si>
    <t>*En los meses de febrero y marzo se enviaron copmunicaciones para enviar al pregonero para socializar el PGD.                                                                                                                                                              *En el mes de marzo se envio programacion para capcitaciones a traves de la Subdirección de Talento Humano.</t>
  </si>
  <si>
    <t>En el mes de febrero se soliictaron cotizaciones, se realizo estudio de mercado. En el mes de marzo se realizo el insumo para contratacion.</t>
  </si>
  <si>
    <t>Se realizo estudio de mercado , y el insumode contratacion .</t>
  </si>
  <si>
    <t xml:space="preserve"> En el primer trimestre de 2017, se adelantó la revisión bibliográfica de prácticas de construcción de mapas de conocimiento, y además se gestionaron y sostuvieron reuniones con CINTEL, Corona y el DANE, a fin de conocer los procesos y esquemas empleados, para unificar criterios que permitan establecer las características, alcances y prioridades en la elaboración del mapa de conocimiento del Ministerio, que servirá de insumo para la priorización de los programas de aprendizaje organizacional que se implementarán en la Escuela Corporativa. Del mismo modo, se avanzó en la identificación y contacto de posibles aliados (Universidad del Valle, Universidad de los Andes, Universidad Autónoma de Bucaramanga) para la estructuración e implementación de los programas de aprendizaje organizacional y en la elaboración de un documento base para la solicitud de propuestas a las entidades mencionadas.</t>
  </si>
  <si>
    <t>Durante el primer trimestre se concertó y realizó reunión con el administrador del sitio de la Oficina de Planeación y Finanzas y de la Subdirección de Desarrollo Organizacional. Además, se revisó el diseño de la versión preliminar del formulario de seguimiento para los Equipos CREA 2017 a disponerse en la comunidad de coordinadores. Se realizó reunión con la Oficina de Comunicaciones -OAC- y la Oficina de Tecnología y Sistemas de Información -OTSI- para la revisión de los requerimientos solicitados en el documento “Propuesta de ajustes a la interfaz gráfica de la intranet del MEN” para determinar los espacios en los que van a disponerse los sitios de las dependencias. Se elaboró el documento de políticas de administración y uso de la intranet y de los sitios.</t>
  </si>
  <si>
    <t>Entrega y comunicación a los dueños de los procesos del estado de las acciones del plan de mejoramiento</t>
  </si>
  <si>
    <t>Se organizó y realizó el primer encuentro con la Ministra, el cual fue desarrollado el día 13 de febrero en el que se presentaron los principales retos e hitos del plan institucional.
La Subdirección de Desarrollo Organizacional mediante el comunicado 2017IE014298 del 30 de marzo de 2017, informa a la Oficina de Planeación y Finanzas, que frente al hito "Desarrollar 11 espacios de diálogo y encuentro directo con la Ministra y los Viceministros", propone eliminarlo de su plan de acción, debido a que la Oficina Asesora de Comunicaciones liderará y gestionará los espacios de diálogo y encuentro con la Ministra; situación que fue revisada en reuniones conjuntas entre las áreas.</t>
  </si>
  <si>
    <t>Stella Quiñonez</t>
  </si>
  <si>
    <t>Se formuló el Plan Anticorrupción y de Atención al Ciudadano de acuerdo a lo establecido en la Ley 1712 de 2014 y Ley 1474 de 2011.</t>
  </si>
  <si>
    <t>Remitir a la Oficina Asesora de Comunicaciones los proyectos normativos de contenido general revisados por la OAJ  que requieren consulta a la ciudadanía</t>
  </si>
  <si>
    <t>Revisar los ajustes a los proyectos normativos que realicen las áreas misionales del MEN, como consecuencia de las observaciones realizadas  por la ciudadania</t>
  </si>
  <si>
    <t>Número de proyectos normativos de contenido general expedidos/ Número de proyectos normativos de contenido general publicados</t>
  </si>
  <si>
    <t>EL proceso de Contratación del MEN se soporta en el Sistema de Información NEON en el cuál se elabora el PAA y es la herramienta que permite su consolidación.</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</si>
  <si>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Marzo se identificaron en el PAA un total de 1084 acciones programadas de las cuales se habían finalizado un total de 849 lo que representa un 78,32% de planes de adquisiciones con contrato al finalizar el Primer trimestre de la vigencia 2017. . Lo anterior evidencia cumplimiento de este indicador.
</t>
  </si>
  <si>
    <t>Semanalmente la Subdirección de Contratación realiza seguimiento al PAA y se presenta informes semanales de su seguimiento.</t>
  </si>
  <si>
    <t xml:space="preserve">El PAA del MEN se actualiza con regularidad en el SECOP, mensualmente y cada vez que se requiera actualizar para la apertura de un nuevo proceso de selección. </t>
  </si>
  <si>
    <t>ANALISIS 2DO TRIMESTRE 2017</t>
  </si>
  <si>
    <t>Gloria Rocio Pereira Oviedo</t>
  </si>
  <si>
    <t>Helga Milena Hernández Reyes</t>
  </si>
  <si>
    <t>JUNIO
Se empieza el cargue de las bases de Prosperidad Social en el servidor de BD, se realizan procesos de calidad de nombres y apellidos, se generan los fonéticos y se alistan los procedimientos para los cruces que permitan identificar la población por fuera del sistema en conjunto con otras bases externas y cruzando con las bases que administra el MEN del año 2016.
MAYO
Se gestionan y obtienen las bases de datos de Más Familias en Acción y UNIDOS. A partir de esta información se está generando el primer ejercicio de identificación de niñas, niños y jovenes poir fuera del sistema
ABRIL
Se ha gestionado con Prosperidad Social para recibir las bases de datos que administran y se solicitó que se incluya la fecha de actualización del registro (de ser posible). Esto es importante debido a que la actualización de dichas bases de datos se realiza en campo y en muchas ocaciones, se hace verificación de documentos.  De igual manera se ha adelantado el cruce del Registro Único de Víctimas con la matrícula preliminar del año 2016</t>
  </si>
  <si>
    <t xml:space="preserve">JUNIO
Con la matrícula correspondiente al corte de mayo de 2017 se aplicaron las cinco reglas de calidad para identificar insconsistencias (duplicados, estudiantes con incosnsitencias en grados, los que no cruzaron con registradurias, e inconsistencias de en la edad).
MAYO
Se mapean las clasificaciones definidas en Comité de información tanto de Educación Preescolar, Básica y Media como de Educación Superior en los diferentes sistemas de información para validar el nivel de estandarización entre sistemas.
También se envia la solicitud de cruce a la Registraduría Nacional con CORDIS 2017-EE-083502
ABRIL
Con la matrícula correspondiente al corte de marzo de 2017 se identificaron los registros nuevos del cruce de 2016 para solicitar nuevo cruce por documento y los que no cruzaron con RNEC para solicitar nuevo cruce por nombres, apellidos y fecha de nacimiento. </t>
  </si>
  <si>
    <t xml:space="preserve">JUNIO
Se empieza el cargue de las bases de programas de Gobierno Nacional, se programan procesos de calidad a los nombres y apellidos y se generan los fonéticos para proceder con los cruces con las bases administradas por el MEN para identificar la población estudiantil que se encuentra en programas sociales del gobierno.
MAYO
Se han solicitado las bases a las entidades que manejan programas sociales para realizar los cruces con EPBM, se está diseñando la estrategia para la respectiva identificación.
ABRIL
Se alistaron las bases de datos de SIMAT 2013 y 2012, se está cruzando con las bases imputadas y estructurando el resultado para poder almacenar la totalidad de registros.  Se han cargado las bases de SNIES 2008 a 2015, generando los fonéticos y se está  generando un procedimiento para mejorar la calidad de los nombres y apellidos que presentan caracteres especiales debidos a la codificación, para los cuales no se generan los fonéticos correctamente.
</t>
  </si>
  <si>
    <t xml:space="preserve">JUNIO
Se presentan las fichas ajustadas al comité técnico de información del 22 de junio, las cuales son socializadas y aprobadas. Se entregan los 6 indicadores propuestos.
MAYO
Se acogen las observaciones recibidas en el comité técnico de información de educación preescolar, básica y media y se inicia la documentación de las respectivas fichas
ABRIL
Una vez se presentó en el comité técnico de información (21 de marzo de 2017) la propuesta de indicadores de permanencia y continuidad en ciclos de adultos y se recogieron las observaciones por parte de la Subdirección de Permanencia. Estas observaciones se están incluyendo en la documentación que se trabaja sobre los indicadores.
</t>
  </si>
  <si>
    <t xml:space="preserve">JUNIO
Inicia la fase de cargue de información, por parte de todas las áreas involucradas según los líneamientos de la Oficina Asesora de Planeación y en la nueva Herramienta de Cargue. 
MAYO
Se desarrolla una nueva herramienta para cargue de indicadores estrategicos del sector, esta herramienta se unifica con el BI ORACLE para que a futuro los indicadores sean alimentados directamente desde el BI. En este mes se afinan los requerimientos funcionales y se realizan diferentes pruebas
ABRIL:
Se ha avanzado en la revisión de los siguientes indicadores en la plataforma BI Oracle:
23           MATRICULA TOTAL EN EDUCACIÓN PREESCOLAR, BÁSICA Y MEDIA 
32           MATRÍCULA DE ESTUDIANTES EN ESCUELAS NORMALISTAS
</t>
  </si>
  <si>
    <t xml:space="preserve">JUNIO
Si inicia con la claificación de perfiles y la conexión a la Base de Datos. 
MAYO
Se ajusto el protocolo de acceso de acuerdo a las observaciones de la Oficina Jurídica y se incluyo dentro de la política de divulgación , e avanzo en el proceso de anonimización de las bases 2015 y 2016 de SIMAT que seran cargadas para consulta de los investigadores
ABRIL:
El protocolo de acceso a investigadores a los microdatos de la información estadística del MEN se envió a la oficina jurídica para concepto,  quienes realizaron observaciones y se está realizando los ajustes correspondientes. Igualmente se está en la elaboración de los formatos anexos al protocolo.
</t>
  </si>
  <si>
    <t xml:space="preserve">JUNIO
En el mes de junio se presenta en el Comité de Desarrollo Administrativo la política de divulgación para su implementación en el Sistema Integrado de Gestión SIG.
MAYO
Se presenta la política de difusión de información estadística en el Comité Técnico de Información de EPBM el 24 de mayo y el 26 de mayo en el Comité Técnico de Información de ES siendo aprobado en ambas instancias. 
ABRIL
Se realizaron los ajustes a la primera versión del documento con observaciones de diferentes funcionarios de la Oficina de Planeación y esta versión ajustada será presentada en el próximo comité de información a desarrollarse en el mes de mayo.
</t>
  </si>
  <si>
    <t>JUNIO
Se viene trabajando en el ajustes de contenidos y se presento para comentarios en la reunión de coordinadores de la Oficina Asesora de Planeación.
MAYO
En el mes de mayo se continuo trabajando con la Oficina de Comunicaciones en el ajuste de la página web donde se presentaran las estadisticas del sector
ABRIL
En el mes de abril se adelantaron acciones y se enviaron propuestas a la oficina de comunicaciones, sobre la organización y contenidos para la página web que agrupa diferentes portales de información y estadísticas, tanto del MEN como de otras entidades, para que los usuarios puedan acceder a diferentes datos desde el Ministerio. Se presentará el avance de la página a el comité de la oficina de planeación y en el comité de información</t>
  </si>
  <si>
    <t>Jairo Enrique Valencia</t>
  </si>
  <si>
    <t>(JUNIO) Se realizó el informe de gestión en el mes de enero y fue publicado en el portal Web del MEN http://www.mineducacion.gov.co/1759/w3-propertyvalue-55326.html</t>
  </si>
  <si>
    <t xml:space="preserve">(JUNIO)  Durante el mes de marzo y hasta el 18 de abril de 2017, se habilitó de un acceso en la página web del Ministerio, a través del cual la ciudadanía accedió al Informe de Gestión 2016, el cual se dispuso como un medio interactivo para facilitar la comunicación con el Ministerio.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Este se encontró habilitado hasta el 18 de abril en el mismo espacio y se accedía a través del enlace http://rencuentas.mineducacion.gov.co/
Este medio fue comunicado a la ciudadanía a través de redes sociales y la misma página web del MEN. No obstante, no se recibieron consultas por parte de la comunidad educativa.
</t>
  </si>
  <si>
    <t xml:space="preserve">(JUNIO)  Con el fin de propiciar más espacios de diálogo con la comunidad, el 20 de abril de 2017 se desarrolló el evento denominado Audiencia Pública de Rendición de Cuentas, aentre las 9:00 am. y las 10:30 am, en los estudios de RTVC. 
Durante este evento se presentaron los resultados, avances y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El certamen de Rendición de Cuentas se realizó en los estudios de Radio Televisión de Colombia - RTVC, contando con la asistencia de 220 personas. Se transmitió por el Canal Institucional y los Canales Regionales; TeleCaribe, Canal TOR, TeleAntioquia y TelePacífico. Igualmente se publicó en You Tube y se puede ver en  https://www.youtube.com/watch?v=vRqjK2_vJGM </t>
  </si>
  <si>
    <t>(JUNIO)  El documento fue elaborado y publicado en el mes de enero en la página web http://www.mineducacion.gov.co/1759/w3-article-349495.html</t>
  </si>
  <si>
    <t xml:space="preserve">(JUNIO)  Se han atendido los requerimientos de información y actualización presentados por la SDO, para el desarrollo de la estrategia de rendición de cuentas. </t>
  </si>
  <si>
    <t xml:space="preserve">Se realizo  y remitio  el protocolo de atención para las secretarias de educacion certificacas, </t>
  </si>
  <si>
    <t>se esta haciendo la rervision del presupuesto de acuerdo al simulador presentado por el acuerdo marco colombia compra eficiente con el fin de poder establecer los recursos que se asignaran a dicha actividad</t>
  </si>
  <si>
    <t xml:space="preserve">Se revisaron los formularios para aplicar las encuestras de satisfacciónn por parte de los Viceminsiterios de Pres colar, básica y media´y de Educación Superior, el vice minsiterio remitio formularios con alguas correcciones las cuales se encuentran en proceso de aporbacion, el Viceministerio de Educación Superior no remitio comentarios ni correcciones para este formato, al igual que la Subdirección de Desarrollo Orgalizacional </t>
  </si>
  <si>
    <t>Se inicio con la contratacion de la persona encargada de realizar las encuentras en la Unidad de Atención al Ciudadano</t>
  </si>
  <si>
    <t>En el mes de junio se realizo prsentacion al comité directivo del resporte de oportunidad del Ministerio, para que la ministra nocozca el estado actual y el mayor volumen que se presenta en las quejas y e estado de las respustas por cada dependencia.</t>
  </si>
  <si>
    <t>Se remitieron  dos comunicaciones a la oficina de asesora de juridca solictando la aprobaicón de la reglamentación de peticiones y PQRS verbales.</t>
  </si>
  <si>
    <t>Se publicaron en la pagina Web del Ministerio los informes de Quejas y resporte de Derechos de Petición.</t>
  </si>
  <si>
    <t>En el mes de mayo se capacitaron 412 servidores del Ministerio en cultura del servicio y las politicas del Gestión Documental.cumpliendo el 100% de la actividad sin embargo se continua con las capacitaciones proyectadas</t>
  </si>
  <si>
    <t>Se actualizó y publico el directorio telefonico del Ministerio, tambien ser realizaron calibraciones del canal telefonico del Ministerio y el Chat con el fin de mantener  con seguimineto del los canales con que cuenta le Ministerio.</t>
  </si>
  <si>
    <t>se continua trabajando en capacitar y sensibilizar a los servidores del Ministerio de las nuevas aplicaciones del Sistema de Gestión documental y su correcto funcionamiento.</t>
  </si>
  <si>
    <t>Se realizó seguimiento semanalmente a los indicadores reportados por la plataforma Digiturno, con el fin de verificar el cumplimiento de las metas establecidas, adicionalmente se realizó seguimiento a los procesos con el fin de detectar falencia, y de eta manera realizar planes de choque y reforzamiento para mejorar y disminuir los tiempos . en las horas de mayor volumen ser reforzó con personal que no atiende ventanillas para dar mayor agilidad en los tramites.</t>
  </si>
  <si>
    <t xml:space="preserve">Se reportó a la supervisora del contrato de correspondencia Magda Milena Moreno, a través de correo electrónico los indicadores de la ventanilla 1 en la cual se recibe
la correspondencia que ingresa al Ministerio.
 Se adelantó la evaluación de desempeño para personal que atiende las demás ventanillas, se observó un comportamiento muy positivo en cuanto la mejora en los tiempos de atención
 </t>
  </si>
  <si>
    <t>Se diseñaron los siguientes procesos : 
1. Paquete de Emergencias (COE, hoja de vida brigadistas, matriz de dotación coordinadores de evacuación,)
2. Condiciones de Salud 
3. Matriz de indicadores de accidentalidad, incidentes y enfermedades laborales</t>
  </si>
  <si>
    <t xml:space="preserve">Se dio inicio a la divulgacion a través del Pregonero, Carteleras virtuales, micro sitio del COPASST y de SGSST,  del Plan Avanzado de la Entidad: Inscripciones al Programa de Riesgo Cardiovascular y Plan de Seguridad Vial, </t>
  </si>
  <si>
    <t>Se implementó y se cumplió el "Plan de Choque" a través del cual se dispuso el diseño y adopción de los procedimientos del SGSST con el fin de contar a partir de su ejecución con el seguimiento oportuno a los indicadores.</t>
  </si>
  <si>
    <t>Se implementó el programa de vigilancia de riesgo biomecánico a través de la realizacion de pausas activas, contando con la participacion de 707 colaboradores a 31 de mayo de 2017.
Se implementó la Ruta de Atención Integtal a pacientes con riesgo cardiobascular o con antecedentes de este tipo, por lo que se cuenta con atencion de  enfermería dos veces por semana.</t>
  </si>
  <si>
    <t>Se implemeó el programa de binevenida al Contratista de prestacion de servicios y las afiliaciones  a ARL para un total de 972 Contratista.</t>
  </si>
  <si>
    <t>Se pone en productivo el modulo de fijación de compromisos para los servidores con nombramiento provisional y aquellos que desempeñan un empleo temporal</t>
  </si>
  <si>
    <r>
      <t xml:space="preserve">
</t>
    </r>
    <r>
      <rPr>
        <sz val="8"/>
        <rFont val="Arial"/>
        <family val="2"/>
      </rPr>
      <t>Durante el mes de mayo se realizaron los talleres programados para el mes de junio</t>
    </r>
    <r>
      <rPr>
        <sz val="8"/>
        <color rgb="FFFF0000"/>
        <rFont val="Arial"/>
        <family val="2"/>
      </rPr>
      <t xml:space="preserve">
</t>
    </r>
  </si>
  <si>
    <t>Se pone en productivo la fase de seguimiento y planes de mejoramiento individual para los servidores de C.A. y de LNR.</t>
  </si>
  <si>
    <t>Hito ya cumplido</t>
  </si>
  <si>
    <t>El 06 de junio de 2017 mediante oficio No. 095267 e solicitó a la CNSC listas de elegibles para la provisión de los empleos vacantes de la planta temporal del MEN.</t>
  </si>
  <si>
    <t>Se proyectó la convocatoria interna para proveer los empleos para revisión y aprobación de la SG; sin embargo se está a la espera de la respuesta por parte de la CNSC.</t>
  </si>
  <si>
    <t>En caso de que no existan listas de elegibles y sesurta el proceso de provisión de cargos temporales con servidores de carrera, si aún persisten vacantes, se procederá a abrir convocatoria abierta a la ciudadanía; sin embargo en la actualidad se está implementando el procedimiento y su correspondiente ficha para incluirla en el SIG.</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</si>
  <si>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 se solicitó por parte de la SG replantear el procedimiento. En consecuencia se proyectó el proceso de convocatoria interna y ficha técnica del procedimiento para incluisión en el SIG.</t>
  </si>
  <si>
    <t>En razón a que a la fecha no se ha aprobado el proyecto, el mismo no ha sido publicado.</t>
  </si>
  <si>
    <t>Se elaboró y aplicó el  instrumento de medición entre los días  06 al 14 de junio con los niveles: Asesor, coordinadores de grupos internos de trabajo, profesional, técnico y asistencial.</t>
  </si>
  <si>
    <t>La STH está gestionando con la Subdirección de Gestión Financiera la fomalización de los recursos asignados por 330,000,000 .</t>
  </si>
  <si>
    <t xml:space="preserve">Se realizó mesa de trabajo con la Subdirección de Desarrollo Organizacional para definir los temas y la metodología de la propuesta de reinducción a presentarse ante la Secretaría General. </t>
  </si>
  <si>
    <t>En el mes de junio se coordinaron las jornadas  de capacitación con las otra dependencias en los temas: Atención al ciudadano; Sistema de Gestión Documental para Administradoras del Sistema; Taller de trámites y Caracterízación de usuarios. Así mismo se llevó a cabo la capacitación en Delitos Contra la Administración Pública y Responsabilidades del Ejercicio de la Función Pública con apoyo de la ESAP y se realizó la Inducción a la Entidad.</t>
  </si>
  <si>
    <t xml:space="preserve">En el mes de Junio se convocaron a los servidores para asistir a las diferentes jornadas de capacitación, a través  de los correos electrónicos y por designación de los jefes de las dependencias. </t>
  </si>
  <si>
    <t>Durante el mes de junio se tuvo una participación media de 93,92%, superando el 82% esperado en el periodo.</t>
  </si>
  <si>
    <t>Se convocaron inscripciones y se obtuvo participación en las actiividades:
*Día Nacional del Servidor Público.
*Vacaciones Recreativas de Junio.
*Entrenamientos en natación, voleibol
*Torneos de futbol 8; 
*Gimnasio institucional
*Reconocimiento a las profesiones: Abogados.
* Día libre por cumpleaños
*Respuesta a solicitudes de los servidores para la flexibilización de horario laboral.
*Permisos y comisiones de estudio.
*Feria de Turismo y comedia; entretenimiento, banca; seguros y  canasta familiar.</t>
  </si>
  <si>
    <t>Se obtuvo una participación de 164 servidores de planta participando en mínimo 3 actividades del Sistema de Estímulos de la Entidad en el mes, Superando la meta de 40 personas estimadas para el trimestre.</t>
  </si>
  <si>
    <t xml:space="preserve">Se realizaron las evaluaciones de satisfacción para medir las actividades: Torneo de bolos y Feria de Sevicios Surtimax, Entrenamiento Natación; Gimnasio Institucional y Día Nacional del servidor público; con un resultado promedio de 4,1, logrando superar la meta el trimestre de 4,0 puntos. </t>
  </si>
  <si>
    <t xml:space="preserve">
En el mes de junio se recibieron 150 concertaciones de compromiso de los servidores de C.A. y de LNR, provisionales y tempórales, en las cuales se incluye el compromiso de ambiente laboral.</t>
  </si>
  <si>
    <t>Se ha realizado el seguimiento a los diecisiete (17) gerentes públicos que deben radicar sus acuerdos de Gestión en la Subdireccion de Talento Humano durante el mes de junio. A la fecha, 15 de ellos ya lo radicaron y a los 2 pendientes se les requirió por medio de correo electrónico. 
También se espera la radicación de los acuerdos de gestión de 6 gerentes públicos, que aún se encuentran dentro del término establecido de cuatro meses para su concertación.</t>
  </si>
  <si>
    <t>Edgar Vargas</t>
  </si>
  <si>
    <t>Se realiza la convocatoria para que los servidores interesados en participar en la prueba piloto de teletrabajo se inscriban a partir del 27 de junio de 2017 y se cerrará el 7 de julio de 2017.</t>
  </si>
  <si>
    <t>Se abrió la convocatoria el 27 de junio de 2017, la cual estará disponible hasta el 7 de julio de 2017, para recibir las postulaciones de participación en la prueba piloto. Se han recibido 62 inscripciones hasta el momento.</t>
  </si>
  <si>
    <t xml:space="preserve">La prueba piloto de teletrabajo se implementó con la expedición de la Resolución N° 07083 del 10 de abril de 2017, durante el mes  de junio se lanzó la estrategia y se abrieron las inscripcoiones, una vez se cierre la convocatoria se realizará el filtro de cumplimiento de requisitos y se iniciará el proceso de revisión de viabilidad conforme al manual de funciones, se realizarán las visitas domiciliarias a los pre-seleccionados para definir el numero de participantes en la prueba piloto. </t>
  </si>
  <si>
    <t>Se realizó reunión del Comité de Teletrabajo el 21 de junio de 2017, en la que se efectuó seguimiento al avance de la prueba piloto y  se definieron los criterios para la convocatoria de teletrabajo.</t>
  </si>
  <si>
    <t>Se ha realizado el reporte de novedades de ingreso, retiro, encargo, comisiones  en el SIGEP con un cumplimiento del 96,6%.</t>
  </si>
  <si>
    <t>En el mes de junio de 2017  se realizaron las siguientes actividades:
1.       Validación de la planta de personal de servidores a 28/06/2017, incluyendo movimientos que generan con cadenas.
2.       Citación a eventos por el sistema.
3.       Procesos de candidatos a productivo por el grupo de Selección y Vinculación.
4.       Se comenzó a validar la información del infotipo Histórico Organizacional que contiene la historia anterior a entrada en vigencia de SAP para los servidores
5.       Se han reportado por medio del aplicativo a la consultoría diez (10) incidentes que fueron solucionados por la consultoría
6.       Se terminó de ingresar los manuales de funciones de los cargos de planta y planta temporal del Ministerio.
7.      Se realizó el procesamiento, cargue y validación de los conceptos salariales, no salariales y prestacionales que son insumo para las certificaciones de funciones de los meses de enero a junio de 2017.
8.      Se realizó el aumento de salarios en SAP.
9.      Se actualizó el tipo de vacantes de los cargos (temporal o definitiva) con corte a junio de 2017.
10.   Se realizó una modificación al reporte de vacantes.</t>
  </si>
  <si>
    <t>Gloria Rocío Pereira Oviedo</t>
  </si>
  <si>
    <t>Durante el mes de junio no se implementaron más controles debido a que no se cuenta con personal calificado para la tarea.</t>
  </si>
  <si>
    <t>Se elevó para la aprobación del Comité de Desarrollo Administrativo la política general de seguridad de la inforamción, la cual se encuentra incluida en el Manual del SIG.</t>
  </si>
  <si>
    <t xml:space="preserve">A la fecha se han elaborado dos </t>
  </si>
  <si>
    <t>Optimizar y/o modelar 3 procedimientos del MEN</t>
  </si>
  <si>
    <t>Se avanzó en la identificación de los aspectos a optimizar en los procedimientos priorizados.</t>
  </si>
  <si>
    <t>Se prestó Asistencia Técnica a las Entidades Adscritas y Vinculadas -EAV acorde al Plan previsto y en los temas relacionados al FUARG mediante correo electrónico, videollamadas y llamadas telefónicas y de forma presencial. De  forma especial, se apoyó la actualización de los manuales de funciones del INSOR para la presentación del concuros de méritos.</t>
  </si>
  <si>
    <t>Se cuenta con la propuesta de plan de asistencia técnica ajustado el cual será presentado a las EAV en el segundo encuentro del sector educativo a desarrollarse los días 18 y 19 de julio de 2017.</t>
  </si>
  <si>
    <t>Se cuenta con la propuesta inicial para la integración de los sistemas de gestión para ser validado en el mes de julio.</t>
  </si>
  <si>
    <t>Rediseñar el plan de asistencia técnica</t>
  </si>
  <si>
    <t xml:space="preserve">Racionalizar 2 trámites Criticos del MEN </t>
  </si>
  <si>
    <t>Se genera una versión ajustada del plan de racionalización de trámites el cual fue publicado en el SUIT y se documentó las accioes asociadas a los trámites de convalidaciones de ES.</t>
  </si>
  <si>
    <t xml:space="preserve">Se ha avanzado en el desarrollo de las acciones establecidas para el cumplimiento del plan de racionalización de trámites. Adicionalmente, se vieve trabajando en el ajuste a la Resolución que establece como un nuevo trámite el reconocimiento del intérpretes en Lengua de Señas Colombiana - LSC, la cual se revisó de forma conjunta entre el DAFP, INSOR y MEN. </t>
  </si>
  <si>
    <t xml:space="preserve">Este tramite  es de la subdireción de Talento Humano se realizo el ajste y solo sera reportado el seguimiento por esta dependencia </t>
  </si>
  <si>
    <t>Validar y realizar ajustes factibles a la estructura organizacional interna de las 5  áreas del MEN priorizadas</t>
  </si>
  <si>
    <t>Áreas con ajustes factibles en su estructura organizacional interna validados</t>
  </si>
  <si>
    <r>
      <rPr>
        <b/>
        <sz val="9"/>
        <rFont val="Arial"/>
        <family val="2"/>
      </rPr>
      <t>Implementar ajustes factibles:</t>
    </r>
    <r>
      <rPr>
        <sz val="9"/>
        <rFont val="Arial"/>
        <family val="2"/>
      </rPr>
      <t xml:space="preserve">
- Realizar la distribución de la Planta de empleos global
-Actualizar y unificar la resolución de los grupos internos de trabajo</t>
    </r>
  </si>
  <si>
    <r>
      <rPr>
        <b/>
        <sz val="9"/>
        <rFont val="Arial"/>
        <family val="2"/>
      </rPr>
      <t>Cuantificar los costos asociados al impacto de modificación de estructura y planta</t>
    </r>
    <r>
      <rPr>
        <sz val="9"/>
        <rFont val="Arial"/>
        <family val="2"/>
      </rPr>
      <t>: 
- Análisis de costos de acuerdo con los cargos propuestos en el Estudio de cargas de trabajo.</t>
    </r>
  </si>
  <si>
    <r>
      <rPr>
        <b/>
        <sz val="9"/>
        <rFont val="Arial"/>
        <family val="2"/>
      </rPr>
      <t>Gestionar los cambios de estructura del MEN (a nivel de Decreto) que no impliquen recursos:</t>
    </r>
    <r>
      <rPr>
        <sz val="9"/>
        <rFont val="Arial"/>
        <family val="2"/>
      </rPr>
      <t xml:space="preserve">
- Identificar los ajustes a la estructura que san factibles de realizar</t>
    </r>
  </si>
  <si>
    <t>A la fecha, se viene trabajando en la propuesta de ajuste a la Subdirección de Apoyo a la Gestión de las IES la cual cuenta ya con una primera propuesta de conformación de grupos internos de trabajo, La Subdirección de Desarrollo Organizacional, la Oficina Asesora de Planeación y Finanzas, Oficina Asesora Jurídica y la Subdirección de Cobertura de Primera Infancia.</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</si>
  <si>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
3. Roadmap Sistemas de Infromación.</t>
  </si>
  <si>
    <t>Se tiene plan de trabajo para Iniciar el RoadMap por medio de un contrato de prestación de servicios Profesionales. Formalizado el Plan de Trabajo.</t>
  </si>
  <si>
    <t>Inicia el 01/07/2017 con base en el resultado de las tres actividades anteriores.</t>
  </si>
  <si>
    <t>Durante el mes de  junio se continúo con las capacitaciones  a  los servidores del Ministerio reforzando el uso adecuado  del SGD  y el buen uso de las políticas documentales con que cuenta el Ministerio.  Se aprobaron por el comité directivo del Ministerio  las tablas de  documental y fueron enviadas al Archivo General de la Nación.</t>
  </si>
  <si>
    <t>Se realializaron nuevos ajustes a las fichas tecnicas por parte de la Subdirección de Desarrollo Organizacional y Gestión Documental. Se programo mesa de trabajo con estas dos aresa para la revision y aprobacion con el fin de inicar la nueva divulgación.</t>
  </si>
  <si>
    <t>Para el mes de  junio  se está radicando  la  totalidad de las comunicaciones que ingresan  diariamente al Ministerio.
Se procedió a ajustar la ficha técnica de acuerdo a las correcciones encontradas con la Subdirección de Desarrollo Organizacional y el Grupo de Gestión Documental, se realizó mesa de trabajo para el proceso de aprobación.</t>
  </si>
  <si>
    <t>En el  mes de junio se se firmo contrato 1021 de 2017, el cual comenzo su ejecucion el dia 12 de junio.</t>
  </si>
  <si>
    <t>Escuela Corporativa con 3 programas de aprendizaje organizacional diseñados</t>
  </si>
  <si>
    <t>Diseñar y producir 3 programas de aprendizaje organizacional</t>
  </si>
  <si>
    <t>Pilotear un programa de aprendizaje organizacional con un grupo de colaboradores</t>
  </si>
  <si>
    <r>
      <t xml:space="preserve">Acompañar el ajuste y actualización de </t>
    </r>
    <r>
      <rPr>
        <sz val="9"/>
        <color rgb="FFFF0000"/>
        <rFont val="Arial"/>
        <family val="2"/>
      </rPr>
      <t>15</t>
    </r>
    <r>
      <rPr>
        <sz val="9"/>
        <rFont val="Arial"/>
        <family val="2"/>
      </rPr>
      <t xml:space="preserve"> sitios y comunidades en la intranet</t>
    </r>
  </si>
  <si>
    <t>A partir del taller piloto realizado en el mes de mayo, se ajustó la metodología y la presentación para los talleres con las áreas misionales. Con base en las directrices impartidas por la Subdirectora de Desarrollo Organizacional, se analizaron las funciones del Ministerio, contempladas en el Decreto 5012 de 2009, por lo que se agruparon y priorizaron en 4 categorías para la realización de los talleres de construcción del Mapa de Conocimiento.
Se priorizaron las dependencias para realizar las invitaciones con los profesionales de la SDO y se realizaron tres talleres de construcción del mapa de conocimiento con representantes de las áreas del Viceministerio de Educación Preescolar, Básica y Media y del Viceministerio de Educación Superior. Los talleres se realizaron así:
1. Taller Mapa de Conocimiento – Función: Formulación de Política – Viceministerio de Educación Preescolar, Básica y Media. Realizado el 21/06/2017
2. Taller Mapa de Conocimiento – Funciones: Formulación de Política, Implementación de Política, Aseguramiento, Inspección, Vigilancia y Control – Viceministerio de Educación Superior. Realizado el 22/06/2017
3. Taller Mapa de Conocimiento – Función: Implementación de Política – Viceministerio de Educación Preescolar, Básica y Media. Realizado el 28/06/2017
Además se dispusó la encuesta APP con conceptos clave relacionados con: Datos, Información y Conocimiento para su presentación en los Talleres de gestión del conocimiento https://www.menti.com/ - Código: 373548
Se avanzó en prubeas preliminares para la publicación general de los mapas de conocimiento en la intranet https://intranetmen.mineducacion.gov.co/comunidades/sdo/SitePages/Validaciones.aspx</t>
  </si>
  <si>
    <t>Durante el mes de junio se adelantaron las siguientes actividades:
1. Se actualizó el documento de las políticas de administración y uso del servicio la Intranet, teniendo en cuenta las consideraciones de la Oficina de Tecnología y Sistemas de Información -OTYSI. 
2. Se elaboró propuesta preliminar de la estrategia para promover el uso y apropiación de la intranet, con la intención de dar a conocer los ajustes realizados en las secciones y movilizar el uso de la información y el conocimiento existente en el Ministerio.
3. Se elaboró versión preliminar del plan de mejoramiento de la intranet para que los colaboradores puedan compartir, interactuar y visualizar contenidos en formatos más atractivos.
5. Se elaboró el primer reporte de visitas a la intranet trimestrales identificando los usuarios que han iniciado al menos una sesión y el número de páginas visitadas durante el período del 15 de marzo al 14 de junio de 2017.
Se realizó actualización de las secciones de la intranet y se dispusieron contenidos en las diferentes secciones, para mejorar la usabilidad y navegabilidad de la misma, así:
1. Comunidades - https://intranetmen.mineducacion.gov.co/ComunidadesDePractica - Se eliminó el acceso directo de la comunidad de Multiplicadores y se movió el sitio de Fondo de Empleados de Ministerio de Educación Nacional - FEMEN a Comunidades, así mismo se realizó modificación del menú lateral (Navegación).
2. Sitios de las dependencias del Ministerio de Educación -https://intranetmen.mineducacion.gov.co/Sitios/ - Se eliminó el acceso directo del sitio Fondo de Empleados de Ministerio de Educación Nacional – FEMEN.
3. Mesa de ayuda -https://intranetmen.mineducacion.gov.co/Mesa de ayuda/ - Se modificó el diseño de la sección y creación de menú lateral con cada una de las mesas de ayuda.
4. Subsitio Equipos Inspiradores - https://intranetmen.mineducacion.gov.co/comunidades/sdo/EquipoInspirador/. Creación del subsitio Equipos Inspiradores dentro del sitio de la dependencia de la Subdirección de Desarrollo Organizacional.
5. Actualización de la encuesta. Seguimientos Equipos Inspiradores - http://encuestas.mineducacion.gov.co/limesurvey/index.php/681158?lang=es
Actualización y modificación de la encuesta eliminando y agregando nuevos ítems, formatos de preguntas e información de los equipos inspiradores por cada dependencia.
Se concertó y realizó capacitación a los siguientes administradores de sitios o comunidades:
*. Oficina Asesora Jurídica – Arelix Zamary Martínez.
*. Fondo de Empleados de Ministerio de Educación Nacional – Gloria Amanda Pérez y Yaneth Mora Fonseca.
*. Subdirección de Gestión Administrativa – Carlos A. Rey.
*. Subdirección de Fortalecimiento Institucional – Héctor Humberto Hernandez.
*. Subdirección de Fomento de Competencias – Claudia Pedraza y Camila Gómez Afanador. 
Se brindó soporte técnico funcional a los administradores de los sitios y comunidades en la intranet según solicitudes así:
1. Equipo delegados de la Ministra o Equipo Consejos Superiores y Directivos - https://intranetmen.mineducacion.gov.co/comunidades/ecsd/ 
Por solicitud de la administradora del sitio Martha Liliana Díaz se realiza instructivo para la creación y actualización de listas en SharePoint para la sección de Delegaciones de las IES.
2. Asignación de los usuarios administradores de los sitios o subsitios de las dependencias
*. Camila Gomez Afanador – Subdirección de Fomento de Competencias.
*. Carlos Andrés Rey – Subdirección de Gestión Administrativa.
*. Héctor Humberto Hernandez – Subdirección de Fortalecimiento de Competencias.
*. Ana María Cardona – Comunidad de Vida Saludable.
Se realizó gestión con las despendencias del Ministerio en cuanto a:
1. Versión Móvil de la intranet -https://intranetmen.mineducacion.gov.co/
Después de la revisión y configuración realizada por el operador INFOTIC, no es posible tener una versión de la intranet que se adapte a la pantalla de los dispositivos móviles.
2. Intranet – Subdirección de Gestión Financiera (Comisiones) - https://intranetmen.mineducacion.gov.co/comunidades/sgf/COMISIONES/Forms/AllItems.aspx 
Mesa de ayuda SOL151295. Se gestionó nuevamente con la Oficina de Tecnología y Sistemas de Información OTYSI la indexación de la Biblioteca de documentos – Comisiones para la indexación en un tiempo máximo de 1 hora, por las necesidades presentadas por la dependencia en visualizar la información rápidamente en la intranet.
3. Comunidad – Entidades Adscritas y Vinculadas -http://aprende.colombiaaprende.edu.co/es/comunidades-de-práctica/lista-de-comunidades/entidades-adscritas-y-vinculadas. Se gestionó con el Portal el acceso adecuado a la comunidad, por lo cual se indicó al responsable de la configuración apropiada para la visualización de la comunidad en el listado de las Comunidades de práctica.</t>
  </si>
  <si>
    <t xml:space="preserve">Consolidar 20 Equipos  en todos los niveles del MEN (Directivo, Viceministerios- Secretaria General, Direcciones, Subdirecciones, Coordinadores) </t>
  </si>
  <si>
    <t xml:space="preserve">Equipos Inspiradores dinamizados en todos los niveles del MEN </t>
  </si>
  <si>
    <t xml:space="preserve">Implementar 25 planes de mejoramiento de ambiente laboral en  las dependencias del Ministerio </t>
  </si>
  <si>
    <t>Efectuar seguimiento  mensual de los Planes de Acción de Ambiente Laboral por dependencia</t>
  </si>
  <si>
    <t xml:space="preserve">Durante el mes de junio, se efectuó seguimiento a las siguientes 26 dependencias:
1. Subdirección de Fomento de Competencias
2. Unidad de Atención al Ciudadano
3. Oficina Asesora de Control Interno
4. Subdirección de Contratación
5. Oficina de Tecnología y SI
6. Subdirección de Aseguramiento de la Calidad
7. Subdirección de Recursos Humanos del Sector Educativo
8. Subdirección de Inspección y Vigilancia
9. Oficina de Cooperación y Asuntos Internacionales
10. Oficina Asesora de Comunicaciones
11. Oficina Asesora Jurídica
12. Oficina Asesora de Planeación y Finanzas
13. Programa Todos a Aprender
14. Oficina Asesora de Innovación
15. Subdirección de Apoyo a la Gestión de las IES
16. Subdirección de Talento Humano
17. Subdirección de Apoyo a las IES
18. Subdirección de Fortalecimiento Institucional
19. Subdirección de Gestión Financiera
20. Subdirección de Monitoreo y Control
21. Subdirección de Acceso
22. Subdirección de Cobertura de Primera infancia
23. Subdirección de Calidad de Primera Infancia
24. Dirección de Primera Infancia
25. Subdirección de Permanencia
26. Subdirección de Desarrollo Organizacional
</t>
  </si>
  <si>
    <t>Durante el mes de junio, se realizó el alistamiento necesario para el desarrollo de las conferencias de comunicación asertiva. Adicionalmente, se trabajó con la Oficina Asesora de Comunicaciones en la construcción de la campaña comunicativa, para que los colaboradores del MEN conozcan las fechas y temáticas de las conferencias. Se creó un formulario en línea para la inscripción de los colaboradores a las conferencias. La primera conferencia está programada para el 12 de julio.</t>
  </si>
  <si>
    <r>
      <t>Desarrollar</t>
    </r>
    <r>
      <rPr>
        <b/>
        <sz val="9"/>
        <rFont val="Arial"/>
        <family val="2"/>
      </rPr>
      <t xml:space="preserve"> 5 </t>
    </r>
    <r>
      <rPr>
        <sz val="9"/>
        <rFont val="Arial"/>
        <family val="2"/>
      </rPr>
      <t>conferencias de comunicación asertiva, empática y significativa para  los colaboradores del MEN</t>
    </r>
  </si>
  <si>
    <t xml:space="preserve">Se realizó el 9 de junio la tercera sesión de coaching grupal de directivos con la Secretaria General, Viceministros, Jefes de Oficinas, Asesores y Directores, en la misma se pofundizó en la definición de valores y competencias del Modelo de liderazgo y participaron 21 directivos.
Además se organizó y llevó a cabo la primera sesión de Coaching para subdirectores el 15 de junio y se contó con la participación de 13 Subdirectores. Así mismo de desarrolló la segunda sesión de Coaching para subdirectores el 29 de junio, en la cual participaron 11 Subdirectores. 
</t>
  </si>
  <si>
    <t>Se actualizó la cotización por parte de ICONTEC sobre la  capacitación para auditores internos en  Sistemas Integrados de Gestión HSEQ. (NTC ISO 9001:2015,
NTC ISO 14001: 2015 y NTC OHSAS 18001: 2007, Riesgos y Auditorías Combinadas al Sistema de Gestión Integrado)  con una intensidad de 64 horas. Se está coordinando su realización con la Subd. de Talento Humano.
Se inició la preparación de la apacitación a los Jefes de OCI de la entidades adscritas y vinculadas sobre novedades del Decreto 648 de 2017, en materia de Control Interno.</t>
  </si>
  <si>
    <t xml:space="preserve">El Programa Anual de Auditorías fue aprobado por el Comité Institucional de Control Interno
Se encuentran en ejecución las auditorías especiales a "Crédito Externo y Donaciones"  y Almacén e Inventarios" </t>
  </si>
  <si>
    <t>Se realizó seguimiento a los planes de mejoramiento producto de las diferentes fuentes de evaluación con corte a marzo 31 de 2017.
Se asesoró en el análisis de causas para la formulación de planes de mejoramiento a los siguientes macroprocesos:
Gestión de Comunicaciones,Gestión del Talento Humano, Gestión Jurídica, Gestión de Tecnología y Gestión Documental</t>
  </si>
  <si>
    <t xml:space="preserve">Cumplido y entregado </t>
  </si>
  <si>
    <t>La resolucion fue firmada por la ministra el 30 de Junio.</t>
  </si>
  <si>
    <t>Se socializó el borrador de resolución al público en general y a las partes interesadas para su revisión y comentarios. Se construyò la estrategia para implementar el proceso de implementación.</t>
  </si>
  <si>
    <t xml:space="preserve">Se elaboró el informe de ejecución presupuestal con corte a 31 de junio de 2017 para el tablero de control  </t>
  </si>
  <si>
    <t xml:space="preserve">Se elaboraron las matrices de solicitud y distribución de los recursos correspondiente a los meses de abril y mayo para las 95 ETC </t>
  </si>
  <si>
    <t>Se realizaron diferentes escenarios de proyección de nómina para distribución SGP complemento a la población atendida</t>
  </si>
  <si>
    <t>Este Hito ya finalizó</t>
  </si>
  <si>
    <t>Se está gestionando el acto administrativo sobre distribución de los recursos de votaciones para las Universidades</t>
  </si>
  <si>
    <t xml:space="preserve">Mediante resolución No.10702 del 25 de mayo se efectuó el giro correspondiente al CONPES 151 sobre alimentación escolar a  149  Entidades Territoriales.
Este hito ya finalizó.    </t>
  </si>
  <si>
    <t>Resolución en despacho para firma de la Ministra</t>
  </si>
  <si>
    <t>(JUNIO)  Se consolidó la base con corte a mayo cruzando las bases de SSP, SIIF y SUIFP. Se viene remitiendo un correo mensual con el estado de los proyectos en los sistemas SSP y SPI a los directivos</t>
  </si>
  <si>
    <t>(JUNIO)  Se realizaron los ajustes solicitados por las áreas a los planes de acción. De otra parte, se continua avanzando en el insumo definitivo para el desarrollo del Tablero de Seguimiento. Se cuenta con recursos para dichos desarrollos.</t>
  </si>
  <si>
    <t>(JUNIO)  Se solicita cambio en el nombre de esta actividad, considerando que el reporte de indicadores de PND se hará a través del desarrollo de Software que adelanta el grupo de Información.</t>
  </si>
  <si>
    <t>(JUNIO)  En el mes de enero y febrero se adelantó el ajuste de los proyectos de inversión a decreto de liquidación. Toda la información queda registrada en OneDrive - mineducacion.gov.co\GP\Proyectos\Programación\2017</t>
  </si>
  <si>
    <t>(JUNIO)  En el mes de enero y febrero se adelantó el ajuste de los proyectos de inversión a decreto de liquidación. Toda la información queda registrada en suifp.dnp.gov.co</t>
  </si>
  <si>
    <t>(JUNIO)  Se emitió una circular para orientar el ejercicio de programación 2018. Posteriormente se hizo una revisión de cada uno de los proyectos en términos de metas, indicadores, actividades y solicitud de recursos.</t>
  </si>
  <si>
    <t>(JUNIO)  Se revisaron cada una de las cadenas de valor del MEN y esta información queda en OneDrive - mineducacion.gov.co\GP\Proyectos\Programación\2018\1. SOLICITADOS</t>
  </si>
  <si>
    <t>(JUNIO)  Se registraron las fichas del MEN en el sistema SUIFP. Algunas de ellas quedaron con registro de previo concepto, por lo que se deberá subsanar esta información a lo largo del año</t>
  </si>
  <si>
    <t>(JUNIO)  Si bien no se pidió incorporar lineamientos de posconflicto en los proyectos, se generó una identificación de los recursos solicitados para 2018 con esa destinación. Este ejercicio fue expuesto a MHCP y DNP en el comité sectorial de Marco de Gasto de Mediano Plazo. La información queda disponible en OneDrive - mineducacion.gov.co\GP\Proyectos\Programación\2018\1. SOLICITADOS\COMITÉ SECTORIAL MGMP 2018-2021</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</si>
  <si>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Junio se identificaron en el PAA un total de 1200 acciones programadas de las cuales se habían finalizado un total de 1067 lo que representa un 88,92% de planes de adquisiciones con contrato al finalizar el segundo trimestre de la vigencia 2017. Lo anterior evidencia cumplimiento de este indicador.
</t>
  </si>
  <si>
    <t>El indicador de la actividad se considera al 100% debido a que fue entregado la version del Manual de Politica, pero se considera que éste puede tener modificaciones derivadas del mismo proceso previo de implementacion. Por esta razón,  la firma del Manual se realizaría hacia el el final del año.</t>
  </si>
  <si>
    <t>El documento sobre el impacto en sistemas de información fue entregado y socializado a las áreas pertinentes, para incluirlos en los requerimientos de las segundas fases de sistemas de informaciòn como SAP, Neon</t>
  </si>
  <si>
    <t>Las mesas de trabajo se realizarán de acuerdo con el cronograma replanteado a nivel contractual</t>
  </si>
  <si>
    <t>Se procederá a coordinar la segunda mesa de trabajo trimestral</t>
  </si>
  <si>
    <t xml:space="preserve">Reactivar la estrategia de reuniones internas de Equipos </t>
  </si>
  <si>
    <r>
      <t xml:space="preserve">Elaborar </t>
    </r>
    <r>
      <rPr>
        <b/>
        <sz val="9"/>
        <rFont val="Arial"/>
        <family val="2"/>
      </rPr>
      <t>6</t>
    </r>
    <r>
      <rPr>
        <sz val="9"/>
        <rFont val="Arial"/>
        <family val="2"/>
      </rPr>
      <t xml:space="preserve"> Informes de seguimiento de los equipos  para Comité Directivo</t>
    </r>
  </si>
  <si>
    <r>
      <t>Realizar</t>
    </r>
    <r>
      <rPr>
        <b/>
        <sz val="9"/>
        <rFont val="Arial"/>
        <family val="2"/>
      </rPr>
      <t xml:space="preserve"> 8</t>
    </r>
    <r>
      <rPr>
        <sz val="9"/>
        <rFont val="Arial"/>
        <family val="2"/>
      </rPr>
      <t xml:space="preserve"> Encuentros con coordinadores para fortalecimiento de habilidades de liderazgo y dinamización  de los equipos  que lideran</t>
    </r>
  </si>
  <si>
    <t>se realizaron mesas de trabajo con tecnología y se realizó actualización del cronograma para la actualización de la firma digital, adicionalmente se realizaron pruebas con los navegadores existentes</t>
  </si>
  <si>
    <t>Se aprueba los casos de uso del control de cambio para los requerimientos de "Compulsar Copia" y "adjuntar Acta Administrativo en correo electrónico", este control de cambio esta para ser entregado por parte de la fábrica de software el día 15 de julio de 2017</t>
  </si>
  <si>
    <t>La funcionalidad de SIGAA fase 1 ya fue aprobada por parte la Unidad de Atención al Ciudadano, sin embrago se deben ejecutar pruebas de los controles de cambios que se entreguen el día 15 de julio de 2017.</t>
  </si>
  <si>
    <t>Se realiza plan de divulgación con las dependencias que generan Actos Administrativos y se realiza seguimiento a la a implementación de los formatos.</t>
  </si>
  <si>
    <t xml:space="preserve">Se realiza socialización de SIGAA fase 1 y requerimientos base de SIGAA fase 2 con la fábrica de Software con el fin de conocer el alcance del proyecto.
Se crea plan de trabajo con el grupo de la Unidad de Atención al Ciudadano y la Oficina de Tecnología para el levantamiento de Requerimientos de descripción de Alto Nivel.
</t>
  </si>
  <si>
    <t xml:space="preserve">Queremos promover el mensaje de la Ministra de acercamiento con los colaboradores, por eso estos encuentros resultan de gran importancia para todos. Por lo anterior, propiciamos el momento de acuerdo con la agenda que nos permita la Ministra y los Viceministros.
Se planea el primer encuentro con los viceministros, de una forma diferente, más pedagógica, entretenida y participativa. Se implementará en el mes de julio.
</t>
  </si>
  <si>
    <t>Adriana Vivas Rosero</t>
  </si>
  <si>
    <t xml:space="preserve">En el mes de junio de 2017, se llevó control de saldos de los CDP'S correspondientes a tiquetes aéreos, así mismo se envió información a las diferentes dependencias del Ministerio </t>
  </si>
  <si>
    <t>Durante el mes de junio de 2017 la Subdirección de Gestión Administrativa recibió y tramitó un total de 467 legalizaciones de comisiones radicadas por los servidores de las diferentes dependencias del Ministerio.</t>
  </si>
  <si>
    <t xml:space="preserve">En el mes de junio de 2017, se llevó a cabo la presentación del alcance del sistema SIIF Nación para el proceso de comisione realizada en el Mnisterio de Hacienda, dado que el Ministerio de Educación se encuentra dentro del "Plan Piloto" para dar inicio al proceso a través de dicho aplicativo. </t>
  </si>
  <si>
    <t xml:space="preserve">Durante el mes de junio de 2017 la Subdirección de Gestión Administrativa tramitó un total de 127 modificaciones y cancelaciones de comisiones según solicitudes recibidas por las  diferentes dependencias del Ministerio, arrojando los siguientes resultados: Un total de 71 modificaciones de las cuales 23 corresponden a contratistas y 48 a servidores de planta; un total de 56 comisiones canceladas/derogadas de las cuales 29 corresponden a contratistas y 27 a servidores de planta. </t>
  </si>
  <si>
    <t>Se realizaron las actividades programadas en Junio  reportes de consumos resmas, rotocopias, generacion de residuos reciclabes y peligrosos, consumos y pagos de agua y luz. Trabajo con los facilitadores ambientales en la semana ambiental el fortelecimiendo los temas de ahorro de agua, energia y gestion integral de residuos. 
En recolección de puntos ecologicos  se obtuvo un total de 4.918,8 kgrs de residuos, de los cuales 2.846,9 kgrs., son residuos sólidos aprovechables.
El día 14 de JUNIO se programa y se realiza entrega del reciclaje a la empresa contratada por el Ministerio dejando registro de las cantidades entregadas, se realiza brigada de aseo y desinfección del chut con el personal del servicio de aseo del turno de la jornada de la mañana.</t>
  </si>
  <si>
    <t>Se verifico el registro correspondiente en los indicadores del SIG de consumos de energía, agua, papel y residuos del mes de junio, se presentó el informe de consumo y valores correspondiente al mes de junio de servicios publicos.</t>
  </si>
  <si>
    <t>Divulgar los resultados de valoración  de Ambiente Laboral por dependencia</t>
  </si>
  <si>
    <t xml:space="preserve">Realizar Coaching individual a 30 directivos para fortalecer capacidades de liderazgo </t>
  </si>
  <si>
    <t>Se ha desarrollado el Plan Anticorrupción conforme a lo programado para la vigencia. Se publicó la versión 2 del mismo ajustando componentes para hacerlo mas pertinente a la ciudadanía.</t>
  </si>
  <si>
    <t>ANALISIS 3ER TRIMESTRE 2017</t>
  </si>
  <si>
    <t>Se presento la información correpondiente al seguimiento de c/u de los componentes con corte a Agosto de 2017</t>
  </si>
  <si>
    <t>Esta actividad depende de cruces con entidades externas como Registraduría y Ministerio de Salud para conocer la correcta identificación en las bases de datos de estudiantes en los diferentes niveles educativos. En el caso de Minsalud se han presentado algunos atrasos debido a que esta entidad tiene actualmente un proceso de migración de datacenter pero en reunión del 28 de septiembre ellos se comprometen a adelantar el cruce de los registros faltantes y entregarlos a finales de octubre.
SEPTIEMBRE
Se analizan las bases de datos entregadas por Ministerio de Salud, se identifican temas que deben ser aclarados por esta entidad, se realiza reunión el 28 de septiembre dónde se aclaran las dudas y se logra gestionar la entrega del cruce con los registros faltantes en la última semana de octubre
AGOSTO
Ministerio de Salud entrego un cruce parcial (4 millones de registros de 23 millones) con el cual se analizarán los indicadores con los cuales se identificará la calidad del registro de estudiantes en los diferentes sistemas de información. DEbido al volumen de información enviado a Minsalud, ellos han manifestado que se requiere un mayor tiempo en el procesamiento lo que genero un rezago en el mes de agosto.
JULIO
Continuamos con la validación de inconsistencias apoyadas con las bases de datos entregadas por la Registraduria y Min Salud</t>
  </si>
  <si>
    <t xml:space="preserve">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para educación preescolar, básica y media
JULIO
Se inician prebas con las las bases de Víctimas y SISBEN en el servidor de BD, se ajustan procedimientos para los cruces producto de las pruebas realizadas, estos ajusten están enfocados permitir identificar la población por fuera del sistema al cruzar las bases externas con las administradas por el MEN del año 2016.
</t>
  </si>
  <si>
    <t>SEPTIEMBRE
Se generan las consultas a partir de la base maestra de personas, se realiza análisis de información, se realiza propuesta de diseño, y se identifican las variables a incorporar en el reporte
AGOSTO
Se presentaron resultados preliminares a UARIV, Prosperidad Social e ICBF para que a partir de la maestra de personas se pudiera utilizar como herramienta para la busqueda activa de población por fuera del sistema. A partir de este ejercicio se empezará a diseñar el reporte desde el mes de septiembre
JULIO
Se realizan pruebas de cruces entre la base SIMAT y las bases de Víctimas y SISBEN de la vigencia 2016, se ajustan los procedimientos almacenados de cruces que permitirán identificar la población estudiantil que se encuentra en programas sociales del gobierno, empezando por los dos mencionados.</t>
  </si>
  <si>
    <t xml:space="preserve">Si bien ya se construyeron y socializaron los indicadores de adultos en el comité de información de educación preescolar, básica y media, se encuentra en proceso de realizar los ajustes solicitados y documentarlos para dar por terminada la actividad.
SEPTIEMBRE
Se realizaron los ajustes solicitados en comités de información y se documentaron las fichas, en el mes de octubre se empezaran a construir las series
AGOSTO 
Se validaron resultados de deserción, aprobación, reprobación y repitencia y se documentaron las fichas. En el mes de septiembre se terminara de validar resultados de transito entre niveles y permanencia en el sistema educatico, en el mes de octubre se empezará a construir las series.
JULIO
Se actualizan los indicadores para el año 2016, se evaluan otras propuestas de indicadores y se empíeza a elaborar los formatos para la difusión y entrega de los mismos.
</t>
  </si>
  <si>
    <t xml:space="preserve">SEPTIEMBRE
Se continua documentando las fichas faltantes, Jornada Única, Alfabeetización y corte mensual de matrícula. Se esta ajustando las bases para el primer cargue de los indicadores de primera infancia. 
AGOSTO
Se documentaron 100 fichas que se cargaron en REPORTATE, se cargó matrícula 2010 a 2014, cobertura bruta y neta en EPBM desde el año 2005, se mejoró la macro para ajustar según configuración regional del sistema operativo.
JULIO
Se continua con el cargue de indicadoresconcluyendo la primera fase (Reportate). Se adelanta la construcción de fichas de indicadores.
</t>
  </si>
  <si>
    <t xml:space="preserve">Debido a los múltiples filtros que se deben realizar, en el mes de septiembre ya se terminaron las validaciones para el protocolo de consulta en sala en el MEN y se envió para observaciones de la oficina jurídica. Los filtros adicionales implementados buscan asegurar la confidencialidad y seguridad de los datos.
SEPTIEMBRE
Se consolida el protocolo de consulta de información en instalaciones del MEN y se remite para concepto a la oficina jurídica
AGOSTO
El protocolo para uso de investigadores en el MEN se está ajustando para pedir aval de la oficina jurídica y se cargaron las bases MEN (SIMAT, SNIES) para el año 2016 en el servidor.
JULIO
Se evalua la base de datos para la conexión quedando pendiente las variables a anoniminizar o a desidentificadas a manejar
</t>
  </si>
  <si>
    <t xml:space="preserve">SEPTIEMBRE
Se ajusto deacurerdo a las observaciones hechas por la oficina de comunicaciones, pendiente a la respuesta de ellos para generar el documento definitivo y solicitar el cargue en el SIG para la difusión y culminación del hito.
AGOSTO
En el mes de agosto se cargó en el SIG el procedimiento de divulgación de estadísticas dentro del proceso de gestión de información y en el mes de septiembre se espera cargar los lineamientos para la divulgación
JULIO
La oficina de planeación finaliza la fase de ajustes y valoración, pendiente las revisiones pertinentes del área de comunicaciones y el comité de desarrollo administrativo.
</t>
  </si>
  <si>
    <t>Debido a los múltiples desarrollos que adelanta actualmente la Oficina de Comunicaciones y algunos cambios sugeridos desde el comité de información no se ha podido culminar el hito.
SEPTIEMBRE
Se estan ajustando los contenidos de la página, se actualizan los link de las páginas de los sitios estadísticos y se recopilaron los reportes de los grupos de la oficina de planeación.
AGOSTO
Se realizan validaciones en la página web del desarrollo realizado por la Oficina de Comunicaciones, se envia igualmente el reporte de auditorías a cargar en la página y se ajusta la encuesta de satisfacción al usuario
JULIO
Estamos en proceso de ajustes de la web en cuanto a los contenidos de los informes de regalias y auditorias. Se propuso ajustar la encuesta.</t>
  </si>
  <si>
    <t>(SEPTIEMBRE) En enero se realizó el informe de gestión y fue publicado en el portal Web del MEN http://www.mineducacion.gov.co/1759/articles-359520_recurso_41.pdf</t>
  </si>
  <si>
    <t xml:space="preserve">(SEPTIEMBRE) Durante el mes de marzo y hasta el 18 de abril de 2017, se habilitó un acceso en la página web del Ministerio, como un medio interactivo para facilitar la comunicación con la ciudadanía, con el fin de que accediera al Informe de Gestión 2016 y formulara preguntas a través del enlace http://rencuentas.mineducacion.gov.co/.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A través de redes sociales y la misma página web del MEN fue comunicado a la ciudadanía, no obstante, no se recibieron consultas por parte de la comunidad educativa.
</t>
  </si>
  <si>
    <t xml:space="preserve">(SEPTIEMBRE)  Con el fin de propiciar nuevos espacios de diálogo con la comunidad, el 20 de abril de 2017 se desarrolló la Audiencia Pública de Rendición de Cuentas. A partir de las 9:00 am. y hasta las 10:30 am. se desarrolló el certamen de Rendición de Cuentas en los estudios de Radio Televisión de Colombia - RTVC, con la asistencia de 220 personas. El evento fue transmitido por el Canal Institucional y los Canales Regionales; TeleAntioquia, TeleCaribe, Canal TOR y TelePacífico. Igualmente se publicó en YouTube (https://www.youtube.com/watch?v=vRqjK2_vJGM).
Durante la Audiencia se presentaron los resultados y avances logrados, así como las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t>
  </si>
  <si>
    <t>(SEPTIEMBRE)  En el mes de enero en la página web http://www.mineducacion.gov.co/1759/w3-article-349495.html, fue elaborado y publicado el documento que contiene la Estrategia de Rendición de Cuentas a la Ciudadanía.</t>
  </si>
  <si>
    <t>(SEPTIEMBRE)   El Ministerio de Educación Nacional, durante todo el año ejecuta acciones enmarcadas dentro de la Estrategia Permanente de Rendición de Cuentas. Por otra parte, se han atendido los requerimientos de información presentados por OCI.</t>
  </si>
  <si>
    <t>En el mes de septiembre se continua con el plan de divulgación del Protocolo de Servicio al Usuario, de acuerdo al cronograma.
Se realizaron 16 capacitaciones en sitio a las siguientes Secretarías de Educación:
Secretaría de Educación del  Huila.
Secretaría de Educación de Neiva.
Secretaría de Educación de Buga.
Secretaría de Educación de Palmira.
Secretaría de Educación de Atlantico.
Secretaría de Educación de Barranquilla.
Secretaría de Educación de Cartago.
Secretaría de Educación de Tuluá.
Secretaría de Educación de Antioquia.
Secretaría de Educación de Bello.
Secretaría de Educación de Soledad
Secretaría de Educación de Malambo.
Secretaría de Educación del  Meta.
Secretaría de Educación de Villavicencio.
Secretaría de Educación del Tolima.</t>
  </si>
  <si>
    <t>El contrato 1329 de 2016  se encuentra en   ejecución de las actividades precontractuales pactadas con un avacen del 72,54%  para el mes de septiembre.</t>
  </si>
  <si>
    <t xml:space="preserve">Para el mes de septiembre  se lleva un porcentaje de avance del 72.54%. 
Se aplicaron 469 encuestas de satisfacacción distribuidas de la siguiente manera:
Unidad de Atención al ciudadano  296
IES: 113
ETC: 60 
</t>
  </si>
  <si>
    <t>En el mes de septiembre es presento al comité de Secretaría General la gestión realizada por la Unidad de Atención al Ciudadano para  de respuesta de los Derechos de petición, y los porcentajes de oportunidad de respuesta del Ministerio</t>
  </si>
  <si>
    <t>La reglamentación de los Drechos de petición y PQRS verbales quedo actualizada y publicada en el mes de agosto.</t>
  </si>
  <si>
    <t>En el mes de septiembre  se publicó el reporte Único de peticiones correspondiente al mes de agosto de 2017.</t>
  </si>
  <si>
    <t xml:space="preserve">En el mes de septiembre se realizó capacitaciones de gestión de Documental a los administradores de archivo del outsourcing ERT  para un total de total 108  personas capacitadas 
En el mes de mayo se cumplió con  100% de  está actividad .
</t>
  </si>
  <si>
    <t>En el mes de septiembre se realizó revisión del funcionamiento de los canales de atención con que cuenta el Ministerio.
Se reviso y actualizo en toda la página web del Ministerio los horarios de atención a la ciu</t>
  </si>
  <si>
    <t>La actividad ya se cumplió</t>
  </si>
  <si>
    <t>Durante el mes de septiembre se descargo de semanalmente el reporte de la plataforma digiturno con el fin de hacer seguimiento a los indicadores de cada uno d elos servicios de la UAC.</t>
  </si>
  <si>
    <t>Se divulgo la información de cada uno de los servicios con el fin de retroalimentar al grupo de trabajo, se delegó al orientador de la unidad de hacer seguimiento a cada uno de las ventanillas con el  fin de detectar malos manejos de la herramienta y mejorar los indicadores.</t>
  </si>
  <si>
    <t>El hito se cumplió en el segundo trimestre.</t>
  </si>
  <si>
    <t>Se ha capacitado a los servidores que los requieren en el manejo de los aplicativos de EDL.</t>
  </si>
  <si>
    <t xml:space="preserve">Se realizan asesorias personalizadas a los gerenres que lo solicitaron:
* Subdirectora de Acceso
* Directora de Calidad de Educación PBM
* Directora de Fortalecimiento Institucional
*Oficina de Tecnología y Sistemas de la Información
</t>
  </si>
  <si>
    <t>El 06 de junio de 2017 mediante oficio No. 095267 se solicitó a la CNSC listas de elegibles para la provisión de los empleos vacantes de la planta temporal del MEN.</t>
  </si>
  <si>
    <t xml:space="preserve"> Se publicó en la intranet y el pregonero la convocatoria para servidores de carrera administrativa, a la cual se postularon 9 personas, de igual manera fueron publicados en la Intranet y en las carteleras electrónicas del MEN  los resultados de cumplimiento de requisitos académicos y de experiencia laboral.</t>
  </si>
  <si>
    <t>En caso de que no existan listas de elegibles y se surta el proceso de provisión de cargos temporales con servidores de carrera, si aún persisten vacantes, se procederá a abrir convocatoria abierta a la ciudadanía; sin embargo en la actualidad se está implementando el procedimiento y su correspondiente ficha para incluirla en el SIG.</t>
  </si>
  <si>
    <t>Como resultado del proceso de provisión de empleos de la planta temporal, se procederá a realizar la vinculación del servidor correspondiente al empleo temporal. A la fecha se está adelantando el proceso de seleccion interno para proveer con servidores de carrera ocho (8) empleos temporales vacantes.</t>
  </si>
  <si>
    <t>Publicacion de la Circular No. 43 del 08 de agosto de 2017.</t>
  </si>
  <si>
    <t>En el mes de julio se cumplió con la intervención de los servidores establecido en la meta. Para el mes de septiembre, de los 23 Gerentes publicos, se han intervenido 15.</t>
  </si>
  <si>
    <t>Se realiza la apropiación presupuestal y se diseña la propuesta para que sea realizada en el cuarto trimestre del año por 330,000,000 .</t>
  </si>
  <si>
    <t>Durante el mes de septiembre fue aprobada la propuesta presentada por la caja de compensacion, la cual contiene la metodologia y diseño del programa.  Se adelanta el estudio previo para la contratacion. 
Teniendo en cuenta que solo para el tercer trimestre fue posible contar con los recursos necesarios para adelantar las jornadas de reinducción, las mismas se ejecutarán en el cuarto trimestre.</t>
  </si>
  <si>
    <t>En el mes de septiembre se coordinaron las jornadas  de capacitación con las otra dependencias en los temas:  
*Decreto 092 de 2017 (convocados 138 Asistentes 37)
*Derechos de los trabajadores del servicio domestico (Asistentes
*COPAST (Asistentes 6)
*Comité de Convivencia (Convocados 5 Asistentes 5)</t>
  </si>
  <si>
    <t xml:space="preserve">En el mes de septiembre se convocaron a los servidores para asistir a las diferentes jornadas de capacitación, a través  de los correos electrónicos y por designación de los jefes de las dependencias. ción de los jefes de las dependencias. </t>
  </si>
  <si>
    <t>Se tiene consolidado el reporte de asistencia de las actividades realizadas en el mes de septiembre  para el reporte del tercer trimestre.</t>
  </si>
  <si>
    <t>Durante el trimestre se identifica una participación de 191 personas en por lo menos 3 actividades, a continuación se relacionan las actividades programadas:
* viernes de servicio
* Día del conductor 
* Torneo de Bolos
* Cata de Vinos 
*Programa de Retiro Asistido
*Entrenamiento de bolos
* Entrenamiento de voleibol
* Entrenamiento de futbol
* Entrenamiento de natación
* Entrenamiento GYM</t>
  </si>
  <si>
    <t>Se convocaron servidores a:
* 4 Entrenamientos en natación todos los miercoles 
* 3 Entrenamiento de futbol 
* 38 Clases Gimnasio institucional
*Permisos de estudio : 1 solicitudes
• Stands de viernes de servicio 22
*3 entrenamientos de voleibol</t>
  </si>
  <si>
    <t xml:space="preserve">Se cuenta con los siguientes resultados de las encuestas de satisfacción de las siguientes actividades: 
* Día del Conductor: se identifica un promedio de satisfacción de 4.0 sobre 5.0 
Como oportunidad de mejora se identifica que de acuerdo a los recursos destinados para la vigencia 2017 la actividad no tuvo la misma percepción  que la del año anterior, sin embargo se obtiene una buana percepción de la misma.
* Programa de Retiro Asistido: se identifica un promedio de satisfacción de 4.92 sobre 5.0
En terminos generales el programa tuvo una percepción favorable de acuerdo a las observaciones y sugerencias dada por los particiupantes.
* Día del Conductor: 4.0
*Programa de Retiro Asistido: 4.92
</t>
  </si>
  <si>
    <t xml:space="preserve">
En el mes de septimbre se recibieron 3 concertaciones de compromiso de los servidores de C.A. y de LNR,  3 provisionales y tempórales, en las cuales se incluye el compromiso de ambiente laboral.</t>
  </si>
  <si>
    <t xml:space="preserve">Durante el mes de septiembre se consolidaron 2 Acuerdos de gestión cumpliendo con el 100% de los Acuerdos que deben ser suscritos a la fecha.
</t>
  </si>
  <si>
    <t>Se abrió la convocatoria el 27 de junio de 2017 hasta el 14 de julio de 2017, se recibieron 98 postulaciones a los que se realizó  la revisión de requisitos minimos, obteniendo 68 servidores que cumplen para que inicien la fase de  viabilidad en la que se identifica si el empleo es teletrabajable o no.</t>
  </si>
  <si>
    <t>Luego de la verificación de requisitos, 35 servidores cuentan con viavilidad conforme al manual de funciones, frente a los cuales se lleva a cabo verificacion de las condiciones ergonómicas y tecnológicas de la prueba piloto.</t>
  </si>
  <si>
    <t>Se está efectuando el seguimiento en cada etapa del proceso, lo cual es evidenciado a traves de los avances de cada una de las fases del proceso. Y durante del mes de  septiembre se adelanto la 3era fase</t>
  </si>
  <si>
    <t xml:space="preserve">El sistema SIGEP durante el periodo del 6 al 27 de septiembre permaneció en mantenimiento, por lo cual no fue posible realizar el registro de la totalidad de la información de novedades del mes, ni el cargue de los anexos soportes de las hojas de vida por parte de los funcionarios.
</t>
  </si>
  <si>
    <t>En el mes de septiembre de 2017  se realizaron las siguientes actividades:
1.      Validación de la planta de personal de servidores a 27/09/2017, incluyendo movimientos que generan con cadenas.
2.      Se realizó el cargue de formación para los servidores de carrera administrativa en cuanto a carreras profesionales (pregados y posgrados). bachiller, técnicas y tecnológicas.
3.      Se ingresó en el sistema las ausencias de licencias por enfermedad de origen común y profesional, licencias renumeradas inferior a tres días y permisos en general desde el 01/01/2017 a 31/08/2017.
4.      Se realizó el procesamiento, cargue y validación de los conceptos salariales, no salariales y prestacionales del mes de agosto de 2017.
5.      Se cargó las vacaciones causadas a agosto de 2017 y se están revisando disfrutes, aplazamientos e interrupciones.
6.      Se está realizando los movimientos de disfrute de vacaciones a partir de 1o de noviembre de 2016 a la fecha.
7.      Se estan creando los enlaces de coordinadores de grupo de trabajo en el sistema.</t>
  </si>
  <si>
    <t>No se cuenta a la fecha con el contrato cuya competencias es de la Oficina de Tecnología, motivo por el cual no ha sido posible iniciar ninguna  actividad para el módulo de PY.</t>
  </si>
  <si>
    <t>Se aprobaron en el marco del Comitè de Desarrollo Administrativo los procedimientos y las polìticas del Sistema de Seguridad de la Información, se elaboró y presentó el autodiagnóstico de cumplimiento del SGSI a la Subdirección de Desarrollo Organizacional y al jefe de OTSI. Se ajustaron los procedimientos de seguridad de la información de acuerdo a los comentarios y sugerencias establecidas por el jefe de OTSI. Se diseñaron los indicadores de gestión del SGSI de acuerdo a las directrices establecidas por Gobierno en Línea. Se actualizó el normograma del SGSI incluyendo la ley 1499 – Nuevo Modelo de Planeación y Gestión y se elaboró y presentó el curso del SGSI a la Subdirección de Talento Humano con el fin de que éste sea incluido en los cursos virtuales de inducción y re inducción del Ministerio.</t>
  </si>
  <si>
    <t>Se avanzò en la definiciòn del formato de investigaciòn de enfermedades laborales, y en el alistamiento de procedimientos y documentos faltantes para envio de validaciòn del Subdirector de Talento Humano y cargue respectivo en el mes de octubre.</t>
  </si>
  <si>
    <t>Se avanzó en la implementación de la estrategia Mundo Calidad la Reconquista de la siguiente manera: Mundo Seguro: Revisión y depuración de los riesgos de proceso y corrupción del MEN - Misonales, los cuales se llevaron para validación de las áreas a través de un taller de Reino Seguro para los Macroprocesos misionales con los líderes de calidad de cada una de las áreas responsables y algunos expertos tècnicos, en los cuales además se reforzaron de una manera lúdica los conceptos más importantes de la gestión del Riesgo. Reino de las oportunidades: Se inicio acompañamiento de elaboraciòn de planes de mejoramiento para aquellas areas las cuales ya tuvieron su auditoria interna OAPyF, SGA, SGF, STH y Subdirecciòn de Contrataciòn .
Para el Sistema de Gestiòn Ambiental se divulgaron los componentes clave (Programas, Matriz legal, Matriz de aspectos e Impactos, PGIR, Plan de Emergencias, Informes y Mesa de ayuda) de dicho sistema a traves de los diferentes canales de comunicaciòn del MEN, se continuo con la estrategia de pregoneritos ambientales para los programas de uso y ahorro eficiente del agua y la energia y se realizo reforzamiento de campaña del programa de uso y ahorro eficiente del pael a traves carteleras electronicas.</t>
  </si>
  <si>
    <t>Se llevò a cabo 1 taller lúdico de Gestión del Riesgo en el marco de la estrategia de Mundo Calidad la Reconquista a los líderes de calidad de las áreas responsables de los Macroprocesos Misionales el 29 de septiembre.</t>
  </si>
  <si>
    <t>Se aprobò y cargò en la aplicaciòn SIG el procedimiento de control de documentos del SIG, se avanzò en la optimizaciòn de los procedimientos asociados a Contrataciòn, Gestiòn Juridica.</t>
  </si>
  <si>
    <t>El plan de asistencia tècnica se ha desarrollado conforme a lo programado en dada una de las entidades adscritas y vinculadas priorizando los aspectos imàctados por la matriz de coherencia administrativa y buen gobierno.</t>
  </si>
  <si>
    <r>
      <t>Durante el primer trimestre de 2017 se envió informe mensual de comisiones, cuyo consolidado del trimestre arroja resultados así: La Subdirección de Gestión Administrativa tramitó 1,479</t>
    </r>
    <r>
      <rPr>
        <sz val="9"/>
        <color rgb="FFFF0000"/>
        <rFont val="Arial"/>
        <family val="2"/>
      </rPr>
      <t xml:space="preserve"> </t>
    </r>
    <r>
      <rPr>
        <sz val="9"/>
        <rFont val="Arial"/>
        <family val="2"/>
      </rPr>
      <t>comisiones nuevas por valor por concepto de viáticos de: $759,266,393. La ejecución presupuestal del contrato con la Agencia de Viajes Satena SAS,  por concepto de tiquetes aéreos durante el primer trimestre de 2017 fué por valor de $666,009,151.</t>
    </r>
  </si>
  <si>
    <r>
      <t>Se envió informe correspondiente a comisiones nuevas y tiquetes aéreos expedidos durante el mes de junio de 2017 con los siguientes resultados: La Subdirección de Gestión Administrativa tramitó 609</t>
    </r>
    <r>
      <rPr>
        <sz val="9"/>
        <color rgb="FFFF0000"/>
        <rFont val="Arial"/>
        <family val="2"/>
      </rPr>
      <t xml:space="preserve"> </t>
    </r>
    <r>
      <rPr>
        <sz val="9"/>
        <rFont val="Arial"/>
        <family val="2"/>
      </rPr>
      <t>comisiones nuevas con un valor total por concepto de viáticos general de: $323.427.186.  La ejecución presupuestal del contrato con la Agencia de Viajes Satena SAS,  por concepto de tiquetes aéreos durante el mes de junio de 2017 se realizó por valor de $326.881.376, con un total de 667 tiquetes expedidos.</t>
    </r>
  </si>
  <si>
    <r>
      <t>Durante el primer trimestre de 2017 se envió informe mensual correspondiente a las modificaciones y cancelaciones de comisiones solicitadas por las  diferentes dependecias, cuyo consolidado del trimestre arroja resultados así: 142</t>
    </r>
    <r>
      <rPr>
        <sz val="9"/>
        <color rgb="FFFF0000"/>
        <rFont val="Arial"/>
        <family val="2"/>
      </rPr>
      <t xml:space="preserve"> </t>
    </r>
    <r>
      <rPr>
        <sz val="9"/>
        <rFont val="Arial"/>
        <family val="2"/>
      </rPr>
      <t>comisiones modificadas, de las cuales 56 corresponden a contratistas y 86 a servidores de planta. 109 comisiones canceladas de las cuales 46 corresponden a contratistas y 63 a servidores de planta.</t>
    </r>
  </si>
  <si>
    <t xml:space="preserve">En el mes de agosto de 2017, se llevó control de saldos de los CDP'S correspondientes a tiquetes aéreos, así mismo se envió información a las diferentes dependencias del Ministerio </t>
  </si>
  <si>
    <t>Se envió informe correspondiente a comisiones nuevas y tiquetes aéreos expedidos durante el mes de agosto de 2017 con los siguientes resultados: La Subdirección de Gestión Administrativa tramitó 1,051 comisiones nuevas al interior del país con un valor total por concepto de viáticos de: $576.567.338.  La ejecución presupuestal del contrato con la Agencia de Viajes Satena SAS,  por concepto de tiquetes aéreos durante el mes de agosto de 2017 se realizó por valor de $570.424.653, con un total de 1.037 tiquetes expedidos.</t>
  </si>
  <si>
    <t>Durante el mes deagosto de 2017 la Subdirección de Gestión Administrativa recibió y tramitó un total de 945 legalizaciones de comisiones, de las cuales 353 corresponden a contratistas y 592 a servidores de planta del Ministerio.</t>
  </si>
  <si>
    <t>En el mes de agosto de 2017, desde la Subdirección Financiera del Ministerio de Educación fué remitida una comunicación a través de correo electrónico dirigida al Ministerio de Hacienda en la cual se solicita una mesa de trabajo o reunión con el fin de conocer el estado actual, avances y fecha probable para iniciación de pruebas piloto con el fin de adelantar las gestiones necesarias por parte del Ministerio de Educación  para la implementación del proceso de comisones "módulo gestión viáticos" a través de SIIF Nación.</t>
  </si>
  <si>
    <t>Se realizaron las actividades programadas en Julio  reportes de consumos resmas, fotocopias, generacion de residuos reciclables y peligrosos, consumos y pagos de agua y luz. Trabajo con los facilitadores ambientales en la semana ambiental el fortalecimiendo los temas de ahorro de agua, energia y gestion integral de residuos. 
 En recolección de puntos ecologicos  se obtuvo un total de 6,406 kgrs de residuos, de los cuales 4,490 kgrs., son residuos sólidos aprovechables.
• El día 14 de Agosto del presente la empresa contratista de reciclaje realiza recogida dejando evidencia mediante acta de recolección de residuos, se realiza brigada de aseo y desinfección del chut con el personal del servicio de aseo del turno de la jornada de la mañana.</t>
  </si>
  <si>
    <t>Se verifico el registro correspondiente en los indicadores del SIG de consumos de energía, agua, papel y residuos del mes de AGOSTO, se presentó el informe de consumo y valores correspondiente al mes de AGOSTO de servicios publicos.</t>
  </si>
  <si>
    <t>Se ajustó el plan de racionalización de tràmites, al cual fue avalado por el DAFP, ajustàndo de manera general en todas las acciones de racionalización conforme a la retroalimentación realizada por el DAFP sobre el particular, generando la correspondiete actualización eln el Plan Anticorrupción.  Se solicitaron reportes de seguimiento con corte a 31 de agosto a los lìderes de cada uno de los tràmites.</t>
  </si>
  <si>
    <t xml:space="preserve">En el mes de septiembre se realizaron las pruebas a la aplicación con los ajustes que se le han realizado hasta la fecha, en esta fase de pruebas la herramienta no presento errores. Se está esperando  la implementación  de la firma  digital  </t>
  </si>
  <si>
    <t xml:space="preserve">Se celebró contrato de prestación de servicios  con dos técnicos para que apoyen la labor del grupo de  certificaciones </t>
  </si>
  <si>
    <t>Desde el 25 de enero de 2017, se lleva informe sobre términos de respuesta de la UAC  en el que se fija como línea base de respuestas para  requerimientos  de término de 1 día y máximo de 3 días. En la reunión realizada con la UAC y Desarrollo Organizacional se indicó que en el Procedimiento de Gestión Documental se encuentra definido los mismos términos.</t>
  </si>
  <si>
    <t>Se lleva control sobre los términos de respuesta de cada trámite que es asignado al Grupo de Certificaciones, con el fin de mejorar los términos de respuesta.</t>
  </si>
  <si>
    <t>Se publicó a través de "EL PREGONERO", información relacionada con los requisitos y trámite para el retiro parcial de cesantias.</t>
  </si>
  <si>
    <t>Se reforzó el equipo que atiende las solicitudes de cesantías con la asignacion de tal tramite a otra persona para revisión y ajustes de los proyectos de respuestas.</t>
  </si>
  <si>
    <t>Durante el mes de septiembre   se revisó documento de Requerimientos Funcionales - Descripción de Alto Nivel, se realizó  mesas de  trabajo con fábrica de software con el fin de retroalimentar, ajustar o replantear los requerimientos del Proyecto del Sistema de Gestión de Actos Administrativos - SIGAA fase 2. y realizar los ajustes requeridos luego de la evaluación de sistema.</t>
  </si>
  <si>
    <t xml:space="preserve">Se realiza el primer acercamiento al analisis de propuesta de funciones de la Direcciòn de Primera Infancia y sus dos Subdirecciones. 
Se realizaron los ajustes requeridos en la Subdirecciòn de Permanencia y fue remitido la versiòn final a la Oficina Asesora Juridica para su aprobaciòn. 
Se iniciò la revisiòn del produco B del contrato 743 de 2016 referente a la propuesta de estudio final propuesto por la firma PAH. </t>
  </si>
  <si>
    <r>
      <t xml:space="preserve">En este periodo se elaboró y radicó (27 de junio) en el sistema NEON el insumo (No.1669) para iniciar el proceso de contratación de la Institución de Educación Superior que adelantara el diseño, estructuración e implementación de los programas de aprendizaje organizacional.
Igualmente, a través de los tres talleres de construcción del mapa de conocimiento que se realizaron con las áreas misionales se identificaron temas que servirán como insumo para definir los programas de aprendizaje organizacional. </t>
    </r>
    <r>
      <rPr>
        <sz val="9"/>
        <color rgb="FFFF0000"/>
        <rFont val="Arial"/>
        <family val="2"/>
      </rPr>
      <t xml:space="preserve">
</t>
    </r>
    <r>
      <rPr>
        <sz val="9"/>
        <rFont val="Arial"/>
        <family val="2"/>
      </rPr>
      <t>Además, se g</t>
    </r>
    <r>
      <rPr>
        <sz val="9"/>
        <color theme="1"/>
        <rFont val="Arial"/>
        <family val="2"/>
      </rPr>
      <t>estionó el montaje del sitio web de la Escuela Corporativa en la página institucional del Ministerio de Educación Nacional – MEN, con la Oficina Asesora de Comunicaciones. Actualmente se encuentra el sitio sin publicación externo al público. cms.mineducacion.gov.co/pressroom/preview.cgi? action=w3:propertyvalue&amp;cid=956&amp;iid=1759&amp;pnid=3348&amp;pvid=57281 - http://www.mineducacion.gov.co/portal/micrositios-institucionales/Escuela_Corporativa/</t>
    </r>
    <r>
      <rPr>
        <sz val="9"/>
        <color rgb="FFFF0000"/>
        <rFont val="Arial"/>
        <family val="2"/>
      </rPr>
      <t xml:space="preserve">
</t>
    </r>
  </si>
  <si>
    <r>
      <rPr>
        <b/>
        <sz val="9"/>
        <rFont val="Arial"/>
        <family val="2"/>
      </rPr>
      <t>Definir la estrategia</t>
    </r>
    <r>
      <rPr>
        <sz val="9"/>
        <rFont val="Arial"/>
        <family val="2"/>
      </rPr>
      <t xml:space="preserve"> de encuentros y espacios de diálogo (metodología, invitados, agenda, etc)</t>
    </r>
  </si>
  <si>
    <r>
      <rPr>
        <b/>
        <sz val="9"/>
        <rFont val="Arial"/>
        <family val="2"/>
      </rPr>
      <t>Organizar y realizar los encuentros</t>
    </r>
    <r>
      <rPr>
        <sz val="9"/>
        <rFont val="Arial"/>
        <family val="2"/>
      </rPr>
      <t xml:space="preserve"> y espacios de diálogo (convocatoria, logística, comunicaciones, etc)</t>
    </r>
  </si>
  <si>
    <r>
      <t xml:space="preserve">Durante el primer trimestre, se adelantó el proceso contractual para el desarrollo de esta actividad, del cual se derivó el Contrato No. 772 de 2017 con People's Voice, empresa que tiene la exclusividad de la representación de la metodología Great Place to Work. Durante el mes de marzo se concertaron, programaron y desarrollaron las sesiones de divulgación con </t>
    </r>
    <r>
      <rPr>
        <b/>
        <sz val="9"/>
        <rFont val="Arial"/>
        <family val="2"/>
      </rPr>
      <t>19</t>
    </r>
    <r>
      <rPr>
        <sz val="9"/>
        <rFont val="Arial"/>
        <family val="2"/>
      </rPr>
      <t xml:space="preserve"> dependencias, en las cuales se presentaron los informes de resultados respectivos. </t>
    </r>
  </si>
  <si>
    <r>
      <t>Durante el mes de junio se acompañó la primera sesión de construcción de Planes de Ambiente Laboral de las siguientes 4</t>
    </r>
    <r>
      <rPr>
        <b/>
        <sz val="9"/>
        <rFont val="Arial"/>
        <family val="2"/>
      </rPr>
      <t xml:space="preserve"> </t>
    </r>
    <r>
      <rPr>
        <sz val="9"/>
        <rFont val="Arial"/>
        <family val="2"/>
      </rPr>
      <t>dependencias: 
1. Dirección de Cobertura y Equidad
2. Programa Todos a Aprender
3. Subdirección de Recursos Humanos del Sector Educativo
4. Dirección de Calidad de la Educación Superior
Adicionalmente, se acompañó la segunda sesión de construcción e implementación de Planes de Ambiente Laboral de las siguientes  17 dependencias: 
1. Dirección de Primera Infancia 
2. Subdirección de Calidad de Primera Infancia
3. Subdirección de Cobertura de Primera Infancia
4. Subdirección Gestión Administrativa
5. Oficina de Control Interno
6. Subdirección de Fortalecimiento Institucional
7. Subdirección de Monitoreo y Control
8. Subdirección de Fomento de Competencias 
9. Unidad de Atención al Ciudadano 
10. Subdirección de Apoyo a la Gestión de las IES 
11. Subdirección de Permanencia 
12. Subdirección de Recursos Humanos del Sector Educativo
13. Subdirección de Desarrollo Sectorial
14. Programa Todos a Aprender 
15. Oficina Asesora de Planeación y Finanzas
16. Subdirección de Talento Humano 
17. Subdirección de Aseguramiento de la Calidad
Además, se acompañó la tercera sesión de construcción e implementación de Planes de Ambiente Laboral de las siguientes 14 dependencias: 
1. Subdirección de Gestión Administrativa
2. Oficina de Control Interno.
3. Subdirección de Apoyo a la Gestión de las IES
4. Oficina de Tecnología y Sistemas de Información
5. Subdirección de Fortalecimiento Institucional
6. Unidad de Atención al Ciudadano
7. Oficina de Cooperación y Asuntos Internacionales
8. Subdirección de Monitoreo y Control
9. Dirección de Primera Infancia
10. Subdirección de Cobertura de Primera Infancia
11. Subdirección de Calidad de Primera Infancia
12. Oficina Asesora de Comunicaciones
13. Subdirección de Contratación
14. Subdirección de Fomento</t>
    </r>
  </si>
  <si>
    <t>Plan de Trabajo para inicio implementación Registros Unicos, con base en los resultados de la Fase I de Definición y Diseño. Se inicia con la maestra de personas y registro único de estudiantes.</t>
  </si>
  <si>
    <t>Se realizó reunión el 11 de septiembre con el fin de realizar lista de piezas comunicativas que se enviarán.</t>
  </si>
  <si>
    <t>Se realizó reunión el 11 de septiembre con el fin de realizar lista de piezas comunicativas que se enviarán. Se realizo la actualización en el sistema SIG de los procesos macroprocesos de gestión documental</t>
  </si>
  <si>
    <t>En el mes de septiembre   se realizó la Recepción y punteo de 1563 carpetas  en 264 cajas de resoluciones de los años 1998 hasta 2011.     
Se realizo insumo de contratación  para el contrato 1095 de 2017 solicitado la  adición de recursos para los índices y digitalización de resoluciones.</t>
  </si>
  <si>
    <t xml:space="preserve">                                                                                                         En el mes de septiembre se realizo indice a 107 tomos los cuales corresponden a 259026 registros.
Se realizo insumo de contratación  para el contrato 1095 de 2017 solicitado la  adición de recursos para los índices y digitalización de resoluciones.</t>
  </si>
  <si>
    <t xml:space="preserve">Durante el mes de septiembre se diseñó  instrumento tipo encuesta para recolectar información adicional de los Talentos Claves del Ministerio de Educación Nacional, para esto se dispuso un formulario en LimeSurvey http://encuestas.mineducacion.gov.co/limesurvey/index.php/788445 para levantar información complementaria en cuanto a datos personales de los Talentos clave, así como de herramientas, sistemas de información y documentación que ellos manejan o han construido y que permita enriquecer el mapa preliminar construido en los talleres desarrollados con colaboradores de las áreas misionales. </t>
  </si>
  <si>
    <t>Durante el mes de septiembre se realizaron las siguientes actividades:
Organización y desarrrollo de segundo taller de priorización de programas de aprendizaje organizacional,  con la Universidad Nacional  donde resultaron 4 agrupaciones  temáticas priorizadas: 
   o Organización y funcionamiento del sector educativo en Colombia
   o Enfoques: inclusión, territorial y género
   o Fomento, acceso y permanencia -  Trayectoria en el Sistema Educativo
   o Calidad educativa
   o Aseguramiento de la calidad
A partir de las cuales se reorientó la priorización adelantada en el mes de agosto y se focalizó para el pilotaje el programa de Organización y funcionamiento del sistema educativo y del MEN.  Además se  organizó y desarrolló  taller con colaboradores de diferentes áreas para la estructuración y diseño del programa y se adelantaron 7 entrevistas para levantamiento de información a fin de avanzar en el diseño instruccional del mismo. Se construyó y aprobó maqueta de diseño del programa:
1. Estructura y organización del sistema y el sector educativo en Colombia
• ¿Qué entendemos como sistema educativo y como sector educativo?
• ¿Cómo está organizado el sistema educativo y el sector para la prestación del servicio? (Niveles educativos: educación preescolar, básica, media, superior, formal, informal, formal de adultos, y la normatividad asociada a cada nivel).
• ¿Quiénes son los actores y cuáles son sus competencias?
• ¿Cómo se administra el sistema/sector educativo?
• ¿Cuáles son los principales indicadores del sistema/sector? 
•  Aspectos de autonomía, descentralización y derechos
2. Estructura organizacional y funcional del MEN
• ¿Qué hacemos y quiénes lo hacen?:
• ¿Cómo lo hacemos?
3. Políticas públicas 
• Políticas internacionales
• Políticas nacionales: Plan Decenal de Educación, Plan Nacional de Desarrollo, Plan sectorial
• ¿Cómo se operacionalizan las políticas?: Planes, programas y proyectos
Además se revisó el diseño instruccional del Programa de formación de tutores y se  desarrolló taller con servidores del MEN para obtener sus recomendaciones y ajustar el enfoque y el desarrollo de contenidos. 
Se gestionó con el Portal Colombia Aprende la creación de un espacio vacío en el Campus Virtual http://application.colombiaaprende.edu.co/course/view.php?id=4354, dentro de la categoría de Escuela Corporativa / Gestión del Conocimiento,  para iniciar la configuración del primer Programas de Aprendizaje Organizacional.</t>
  </si>
  <si>
    <r>
      <t xml:space="preserve">Durante el mes de septiembre se realizaron las siguientes actividades:
</t>
    </r>
    <r>
      <rPr>
        <b/>
        <sz val="10"/>
        <rFont val="Arial"/>
        <family val="2"/>
      </rPr>
      <t xml:space="preserve">1. Capacitación a los administradores de los sitios y comunidades en la intranet. </t>
    </r>
    <r>
      <rPr>
        <sz val="10"/>
        <rFont val="Arial"/>
        <family val="2"/>
      </rPr>
      <t xml:space="preserve">Se realizó capacitación a la Dirección de Fomento de la Educación Superior a Carolina Lindo Lozano y Andrea Paola Ocampo Barreto. Previamente se realizó la aasignación de las usuarias como administradoras del sitio.
</t>
    </r>
    <r>
      <rPr>
        <b/>
        <sz val="10"/>
        <rFont val="Arial"/>
        <family val="2"/>
      </rPr>
      <t xml:space="preserve">2. Soporte técnico funcional de las herramientas tecnológicas requeridas. </t>
    </r>
    <r>
      <rPr>
        <sz val="10"/>
        <rFont val="Arial"/>
        <family val="2"/>
      </rPr>
      <t xml:space="preserve">Se brindó soporte funcional a Martha Ines Olmos en su ROL de administradora de los cursos virtuales montados en el Campus Virtual del Portal Colombia Aprende, por lo cual se le brindó asesoría para el ingreso y reconocimiento de la plataforma Moodle 2.7.2 donde se tienen publicados los siguientes cursos virtuales:   </t>
    </r>
    <r>
      <rPr>
        <i/>
        <sz val="10"/>
        <rFont val="Arial"/>
        <family val="2"/>
      </rPr>
      <t xml:space="preserve">Contratación Pública e Interventoría / Introducción a la SGSST  / Gestión Documental / Gestión Ambiental / Inducción al MEN / Sistema Integrado de Gestión - SIG
</t>
    </r>
    <r>
      <rPr>
        <b/>
        <sz val="10"/>
        <rFont val="Arial"/>
        <family val="2"/>
      </rPr>
      <t>3. Apoyar la administración de la Intranet (sitios y comunidades) según requerimientos de la Subdirección de Desarrollo Organizacional.</t>
    </r>
    <r>
      <rPr>
        <sz val="10"/>
        <rFont val="Arial"/>
        <family val="2"/>
      </rPr>
      <t xml:space="preserve">
3.1. Equipos Inspiradores - https://intranetmen.mineducacion.gov.co/comunidades/sdo/EquipoInspirador/ 
 Actualización de las secciones de: </t>
    </r>
    <r>
      <rPr>
        <u/>
        <sz val="10"/>
        <rFont val="Arial"/>
        <family val="2"/>
      </rPr>
      <t xml:space="preserve">Conferencias de comunicación asertiva, empática y significativa </t>
    </r>
    <r>
      <rPr>
        <sz val="10"/>
        <rFont val="Arial"/>
        <family val="2"/>
      </rPr>
      <t xml:space="preserve">No fue lo que me dijo, sino el tonito: lo que comunicas a través de la voz -  https://intranetmen.mineducacion.gov.co/comunidades/sdo/EquipoInspirador/Paginas/Conferencias.aspx 
Durante el mes se actualizó la fecha de la conferencia, publicación de la presentación y de los ejercicios para para lograr una buena modulación y tono de voz,      para lo cual fue necesario cargar los archivos en: https://intranetmen.mineducacion.gov.co/comunidades/sdo/EquipoInspirador/Documents/Forms/AllItems.aspx  
</t>
    </r>
    <r>
      <rPr>
        <b/>
        <sz val="10"/>
        <rFont val="Arial"/>
        <family val="2"/>
      </rPr>
      <t>4. Apoyar la actualización y publicación de información en plataformas requeridas para la gestión del conocimiento.</t>
    </r>
    <r>
      <rPr>
        <sz val="10"/>
        <rFont val="Arial"/>
        <family val="2"/>
      </rPr>
      <t xml:space="preserve">
4.1. Creación de la encuesta Mapa de Conocimiento del Ministerio de Educación Nacional -http://encuestas.mineducacion.gov.co/limesurvey/index.php/788445 
4.2. Creación del subsitio de Sistema de Gestión Ambiental, dentro del sitio de la Subdirección de Desarrollo Organizacional-https://intranetmen.mineducacion.gov.co/comunidades/sdo/GestionAmbiental/ con las siguientes secciones:  Aspectos e Impactos / Matriz legal ambiental / Líderes ambientales / Informes de desempeño / Plan para la atención de emergencias y contingencias / Mesa de ayuda (Gestión ambiental)
Por lo cual fue necesario actualizar la sección de Gente  https://intranetmen.mineducacion.gov.co/Gente/, agregando el Banner del  Sistema de Gestión Ambiental.
4.3. Actualización del sitio de la Subdirección de Desarrollo Organizacional https://intranetmen.mineducacion.gov.co/comunidades/sdo/ donde se dispuso la información de los grupos de trabajo (Gestión sectorial e institucional / Sistema Integrado de Gestión / Gestión del Conocimiento) en la sección de Equipos de trabajos en https://intranetmen.mineducacion.gov.co/comunidades/sdo/SitePages/EquipoDeTrabajo.aspx 
</t>
    </r>
    <r>
      <rPr>
        <b/>
        <sz val="10"/>
        <rFont val="Arial"/>
        <family val="2"/>
      </rPr>
      <t>5. Elaborar y gestionar el Plan de mejoramiento de la intranet</t>
    </r>
    <r>
      <rPr>
        <sz val="10"/>
        <rFont val="Arial"/>
        <family val="2"/>
      </rPr>
      <t xml:space="preserve">
Teniendo en cuenta las actividades y tareas establecidas en el Plan de mejoramiento de la intranet, se identificaron y contactaron dos entidades con Intranets basadas en SharePoint Online, Contraloría General de la Nación y la Cámara de Comercio de Bogotá, con el fin de concertar visitas para conocer buenas prácticas. Así mismo se revisó la segunda versión de la Propuesta comercial: Intranet sobre SharePoint Online – TeamOn, de LAGASH, donde se especifican los detalles de componentes esenciales, funcionalidades requeridas por el MEN, a partir de esta propuesta, se realizó la evaluación de costo/beneficio con la Oficina de Tecnología y Sistemas de Información y la Subdirección de Desarrollo Organizacional.</t>
    </r>
  </si>
  <si>
    <t xml:space="preserve">Durante el mes de septiembre siete (7) dependencias realizaron cuarta sesión de construcción e implementación de Planes de Ambiente Laboral:
1. Oficina Asesora de Planeación y Finanzas: 
2. Subdirección de Aseguramiento de la Calidad
3. Oficina de Innovación Educativa con Uso de Nuevas Tecnologías
4. Subdirección de Desarrollo Sectorial
5. Subdirección de Fortalecimiento Institucional
6. Subdirección de Contratación
7. Subdirección de Desarrollo Organizacional
Adicionalmente, 11 dependencias realizaran quinta sesión de construcción e implementación de Planes de Ambiente Laboral:
1. Subdirección de Apoyo a la Gestión de las IES
2. Subdirección de Monitoreo y Control 
3. Oficina Asesora Jurídica
4. Dirección de Primera Infancia
5. Subdirección Cobertura Primera Infancia
6. Subdirección de Calidad de Primera Infancia
7. Subdirección de Permanencia
8. Oficina de Cooperación y Asuntos Internacionales
9. Oficina de Tecnología y SI
10. Subdirección de Inspección y Vigilancia
11. Oficina Asesora de Comunicaciones
Una (1) dependecia realizó sexta sesión de construcción e implementación de Planes de Ambiente Laboral:
1. Oficina de Control Interno
</t>
  </si>
  <si>
    <t>Durante el mes de septiembre, se efectuó seguimiento a las siguientes 15 dependencias:
1. Subdirección de Aseguramiento de la Calidad
2. Subdirección de Permanencia
3. Subdirección de Gestión Financiera
4. Oficina de Control Interno
5. Oficina Asesora de Comunicaciones
6. Subdirección de Apoyo a las IES
7. Subdirección de Monitoreo y Control
8. Oficina Asesora Jurídica
9. Subdirección de Desarrollo Organizacional
10. Oficina Asesora de Comunicaciones
11. Subdirección de Desarrollo Sectorial
12. Subdirección de Talento Humano
13. Subdirección de Acceso
14. Subdirección de Control Interno
15. Unidad de Atención al Ciudadano</t>
  </si>
  <si>
    <t xml:space="preserve">
El 13 de septiembre a las 8:30 a.m. en el Auditorio Luis Carlos Galán, se realizó la tercera conferencia de comunicación “No fue lo que me dijo sino el tonito: lo que comunicas a través de la voz”. A la conferencia se inscribieron 216 colaboradores del Ministerio para la asistencia presencial del evento y se transmitió tambien vía Streaming contando con  33 vistas (Livestream y Google Analytics), reportadas a través del sitio de Equipos Inspiradores de la intranet del MEN. https://intranetmen.mineducacion.gov.co/comunidades/sdo/EquipoInspirador/. 
Se elaboró memoria de la Conferencia. Para esto se desarrollaron todas las actividades de alistamiento a fin de contar con la logística y convocatoria requerida (diseño de formulario de inscripción, envío de citaciones y logística necesaria para el mismo). </t>
  </si>
  <si>
    <t>Se actualizó la cotización por parte de ICONTEC sobre la  capacitación para auditores internos en  Sistemas Integrados de Gestión HSEQ. (NTC ISO 9001:2015,
NTC ISO 14001: 2015 y NTC OHSAS 18001: 2007, Riesgos y Auditorías Combinadas al Sistema de Gestión Integrado)  con una intensidad de 64 horas. El curso se dictará a partir del 17 de octubre en las instalaciones del MEN.
Se inició la preparación de la apacitación a los Jefes de OCI de la entidades adscritas y vinculadas sobre novedades del Decreto 648 de 2017, en materia de Control Interno.
La capacitación se realizará el 13 de octubre de 2017</t>
  </si>
  <si>
    <t>Se publicó en la página web del MEN el informe pormenorizado del estado del control interno con corte a julio 12 de 2017</t>
  </si>
  <si>
    <t>El Programa Anual de Auditorías fue aprobado por el Comité Institucional de Control Interno realizado el 20 de junio de 2017.
En el periodo informado se culminaron las auditorías de los macroprocesos: Atención al Ciudadano, Contratación, Gestión Administrativa, Gestión del Talento Humano, Gestión Financiera y Gestión Documental.
Se encuentran en ejecución las siguientes auditorías:
Mejora, Gestión del Conocimiento, Gestión de Comunicaciones, Planeación y Gestión Jurídica</t>
  </si>
  <si>
    <t xml:space="preserve">Se realizó la programación y asignación de auditores para efectuar el seguimiento con corte a septiembre 30 de 2017
Se asesoró en el análisis de causas para la formulación de planes de mejoramiento sobre Hallazgos de las auditorías internas culminadas en el periodo </t>
  </si>
  <si>
    <t>Se generaron los informes de ejecución presupuestal socializandolos en comitè directivo y a distintas areas</t>
  </si>
  <si>
    <t xml:space="preserve">Se generaron los informes de ejecucion de reservas presupuestales, que ademas sirvieron para el seguimiento del comité directivo. </t>
  </si>
  <si>
    <t>Fueron generados los informes de CDP mensual</t>
  </si>
  <si>
    <t>A) Se remitieron por segunda vez 95 oficios a las entidades territoriales certificadas recordandoles el plazo de entrega documental.  
B) Se entregó video sobre las generalidades del proceso el cual se difundirá en Redes Sociales, página WEB, Youtube, para reforzar la socialización.
C) Se han atendido a diversas entidades (Instituciones educativas, municipios y departamentos) en relación con las preguntas del caso. 
D) Se preparó presentación para el mes de octubre en las jornadas de capacitación para lideres financieros de las ETC
E) La SGF participa del Chat de lideres de fondos de servicios educativos establecidos, donde se han remitido e impartido todas las directrices del caso.</t>
  </si>
  <si>
    <t>El MEN comenzó el proceso de registro en el SIIF Nación de todas las cuentas maestras, especialmente las de ETC y municipios con cuenta del banco agrario. Sin embargo, es importante presionar a las ETC y municipios para tal efecto. Se propone hacer un oficio de la procuraduria.</t>
  </si>
  <si>
    <t xml:space="preserve">SEPTIEMBRE: Se elaboró el informe de ejecución presupuestal con corte a 30 de septiembre de 2017 para el tablero de control  </t>
  </si>
  <si>
    <t xml:space="preserve">SEPTIEMBRE: Se elaboraron y remitieron a la Subdirección Financiera las matrices de distribución de los recursos para las ETC </t>
  </si>
  <si>
    <t>SEPTIEMBRE:Se elaboraron los informes sobre la ejecución presupuestal y cumplimiento de metas financieras de las entidades adscritas</t>
  </si>
  <si>
    <t xml:space="preserve">SEPTIEMBRE: Se envió para revisión por parte del Departamento Nacional de Planeación DNP la información definida en el Decreto 923 de 2016 para efecctos de la próxima distribución de los recursos para la población atendida por complemento del SGP a  las ETC  </t>
  </si>
  <si>
    <t xml:space="preserve">SEPTIEMBRE: 
Mediante resolución  No.17915 de septiembre 08 de 2017:  "Se ordena el compromiso, obligación y giro de los recursos correspondientes al artículo 87 de la Ley 30 de 1992 del Presupuesto de Funcionamiento del MEN para la vigencia 2017" </t>
  </si>
  <si>
    <t xml:space="preserve">
Este hito ya finalizó.    </t>
  </si>
  <si>
    <t>El ejercicio de pac programado fue consolidado despues del comité de PAC</t>
  </si>
  <si>
    <t>Esta labor se cumplió de acuerdo a lo presupuestado, permitiendo establecer posibles faltantes por parte de MHCP</t>
  </si>
  <si>
    <t xml:space="preserve">El informe de PAC autorizado fue entregado de acuerdo al cronograma permitiendo generar los pagos del mes </t>
  </si>
  <si>
    <t>Se realizò comitè de PAC de acuerdo al cronograma-Se escribiò acta para tal efecto.</t>
  </si>
  <si>
    <t>Se generò indicador de INPANUT para el mes de Septiembre, cumpliendo con los niveles establecidos para recursos CSF</t>
  </si>
  <si>
    <t>(SEPTIEMBRE)  Mensualmente se remite un correo a los directivos, que contiene el estado de los proyectos en los sistemas SSP y SPI. Se actualizó la Hoja de Vida de Indicadores en la que se cuzaron las bases de datos; SSP, SIIF y SPI, con corte a septiembre. Se están elaborando las fichas resumen de los proyectos de inversión, para ser divulgadas a las áreas como alertas en la gestión de sus proyectos dfe inversión.</t>
  </si>
  <si>
    <t>(SEPTIEMBRE) Se generó el tablero del mes de agosto y las alertas correspondientes para presentar en Comité Directivo, además, se realizó la planeación estratégica en dos fases: talleres preparatorios con las áreas técnicas y construcción de la estrategia para cierre de 2017 y año 2018, en Paipa.
Por otra parte la contratación del ingeniero que desarrollará la sistematización del tablero de seguimiento se encuentra en curso en la Subdirección de contratación.</t>
  </si>
  <si>
    <t>(SEPTIEMBRE)  Se solicita cambio en el nombre de esta actividad, considerando que el reporte de indicadores de PND se hará a través del desarrollo de Software que adelanta el grupo de Información, para el cual se realizó el levantamiento de  requerimientos ténicos que se encuentran el la OTSI, para su implementación.</t>
  </si>
  <si>
    <t>(SEPTIEMBRE)  En el mes de enero y febrero se adelantó el ajuste de los proyectos de inversión a decreto de liquidación. En el mes de julio se realizó la actualización de los proyectos que reciben recursos de Reforma Tributaria.En el mes de septiembre se realizaron los ajustes en las cadenas de valor de los proyectos de inversión que solicitaron tramites de vigencias futuras y traslados presupuestales. Toda la información queda registrada en el aplicativo SUIFP.</t>
  </si>
  <si>
    <t>(SEPTIEMBRE)  En el mes de enero y febrero se adelantó el ajuste de los proyectos de inversión a decreto de liquidación. En el mes de julio se realizó la actualización de los proyectos que reciben recursos de Reforma Tributaria.  En el mes de septiembre se realizó la actualización de los proyectos de inversión que solicitaron tramites de vigencias futuras y traslados presupuestales. Toda la información queda registrada en el aplicativo SUIFP.</t>
  </si>
  <si>
    <t>(SEPTIEMBRE)  En el mes de marzo se emitió una circular para orientar el ejercicio de programación 2018. Posteriormente se hizo una revisión de cada uno de los proyectos en términos de metas, indicadores, actividades y solicitud de recursos. Se asesoró a las áreas en la gestión de tramites presupuestales (Vigencias futuras y traslados).</t>
  </si>
  <si>
    <t>(SEPTIEMBRE)  En marzo se revisaron las cadenas de valor del MEN y la información queda en OneDrive - mineducacion.gov.co\GP\Proyectos\Programación\2018\1. SOLICITADOS. Se han revisado cadenas de valor de aquellos proyectos que están inmersos en tramites presupuestales.</t>
  </si>
  <si>
    <t>(SEPTIEMBRE) Las fichas de los proyectos de inversión del MEN  se registraron en el sistema SUIFP. Algunas de ellas continuan con registro de previo concepto, por lo que se deberá subsanar esta información en el siguiente mes. En el mes de julio se logró el levantamiento de la leyenda en los proyectos; Fortalecer  la gestión sectorial y la capacidad institucional para mejorar la calidad educativa del País y Mejoramiento de la calidad de la educación preescolar, básica y media. En el mes de septiembre se logró el levantamiento de la leyenda de previo concepto para el proyecto de la "Construcción nueva sede de la Universidad Colegio Mayor de Cundinamarca"</t>
  </si>
  <si>
    <t>(SEPTIEMBRE) En el mes de julio se generó la identificación de los recursos solicitados para 2018 con destino a posconflicto, en los proyectos. Este ejercicio fue expuesto a MHCP y DNP en el Comité Sectorial de Marco de Gasto de Mediano Plazo. La información está disponible en OneDrive - mineducacion.gov.co\GP\Proyectos\Programación\2018\1. SOLICITADOS\COMITÉ SECTORIAL MGMP 2018-2021</t>
  </si>
  <si>
    <t xml:space="preserve">Cumplido 100%. El documento de diagnostico fue entregado de acuerdo al cronograma. </t>
  </si>
  <si>
    <t xml:space="preserve">El documento sobre el impacto en sistemas de información fue entregado y socializado a las áreas pertinentes, para incluirlos en los requerimientos de las segundas fases de sistemas de informaciòn como SAP, Neon. Asi mismo se encuentra formalizado en SIG. </t>
  </si>
  <si>
    <t>El documento sobre el impacto en sistemas de información fue entregado por BDO-PARKER a la SGF, quien lo socializò a la SDO y a las àreas impactadas por convergencia. Los terceros intersados finalizaron la validación</t>
  </si>
  <si>
    <t xml:space="preserve">SDO esta validando una opcion para que el FODESEP le de asistencia tecnica puntual y especifica a las EAV, lo cual podria modificar la meta de mesas de trabajo trimestral. Por este motivo no se han realizado mas mesas de trabajo que la incial. </t>
  </si>
  <si>
    <t>En el tercer trimestre de 2017 se remitieron 18 proyectos normativos a la Oficina Asesora de Comunicaciones para su publicación con el fin de recibir observaciones de la ciudadanía, antes de su promulgación.</t>
  </si>
  <si>
    <r>
      <t>De los 18 proyectos publicados, se recibieron observaciones ciudadanas a 3 de ellos, 1) Resolución "</t>
    </r>
    <r>
      <rPr>
        <i/>
        <sz val="9"/>
        <color rgb="FF000000"/>
        <rFont val="Arial"/>
        <family val="2"/>
      </rPr>
      <t>convalidación de titulos de educación superior otorgados en el exterio</t>
    </r>
    <r>
      <rPr>
        <sz val="9"/>
        <color rgb="FF000000"/>
        <rFont val="Arial"/>
        <family val="2"/>
      </rPr>
      <t xml:space="preserve">r" ii) </t>
    </r>
    <r>
      <rPr>
        <i/>
        <sz val="9"/>
        <color rgb="FF000000"/>
        <rFont val="Arial"/>
        <family val="2"/>
      </rPr>
      <t>Decreto de prestaciones sociales del Magisterio"</t>
    </r>
    <r>
      <rPr>
        <sz val="9"/>
        <color rgb="FF000000"/>
        <rFont val="Arial"/>
        <family val="2"/>
      </rPr>
      <t xml:space="preserve"> y iii) Resolución </t>
    </r>
    <r>
      <rPr>
        <i/>
        <sz val="9"/>
        <color rgb="FF000000"/>
        <rFont val="Arial"/>
        <family val="2"/>
      </rPr>
      <t>"Reconocimiento oficial a Intérpretes".</t>
    </r>
    <r>
      <rPr>
        <sz val="9"/>
        <color rgb="FF000000"/>
        <rFont val="Arial"/>
        <family val="2"/>
      </rPr>
      <t xml:space="preserve"> Las observaciones fueron respondidas por la correspondiente área técnica y con ocasión a éstas, se ajusto solo el proyecto de "Prestaciones sociales del Magisterio"   revisado por la OAJ.</t>
    </r>
  </si>
  <si>
    <t>En el mes de septiembre, se ha alcanzando un acumulado de 8 encuentros, con corte a 30 de septiembre de 2017.</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</si>
  <si>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septiembre se identificaron en el PAA un total de 1353 acciones programadas de las cuales se habían finalizado un total de 1252 lo que representa un 92,68% de planes de adquisiciones con contrato al finalizar el tercer trimestre de la vigencia 2017. Lo anterior evidencia cumplimiento de este indicador.
</t>
  </si>
  <si>
    <t>EL proceso de Contratación del MEN se soporta en el Sistema de Información NEON en el cuál se elabora el PAA y es la herramienta que permite su consolidación</t>
  </si>
  <si>
    <t>El PAA del MEN se actualiza con regularidad en el SECOP, mensualmente y cada vez que se requiera actualizar para la apertura de un nuevo proceso de selección.</t>
  </si>
  <si>
    <t>Área</t>
  </si>
  <si>
    <t>Dependencia</t>
  </si>
  <si>
    <t>Objetivo General</t>
  </si>
  <si>
    <t>Producto  (Definido como un Indicador de Producto)</t>
  </si>
  <si>
    <t>Unidad de Medida</t>
  </si>
  <si>
    <t>Descripción de la Meta 2017</t>
  </si>
  <si>
    <t>Meta 2017</t>
  </si>
  <si>
    <t>MODIFICACIÓN</t>
  </si>
  <si>
    <t xml:space="preserve">Cumplimiento del indicador % (Acumulado)                     </t>
  </si>
  <si>
    <t>ANALISIS I Trimestre</t>
  </si>
  <si>
    <t>ANALISIS II Trimestre</t>
  </si>
  <si>
    <t>ANALISIS III Trimestre</t>
  </si>
  <si>
    <t>DESCRIPCIÓN DE LA EVIDENCIA</t>
  </si>
  <si>
    <t>DISPOSICIÓN DE LA EVIDENCIA</t>
  </si>
  <si>
    <t>ACCION INMEDIATA A TOMAR</t>
  </si>
  <si>
    <t>Descripción de la Meta 2017
después de la modificación</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</si>
  <si>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</si>
  <si>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</si>
  <si>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</si>
  <si>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</si>
  <si>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</si>
  <si>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</si>
  <si>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Se está recopilando la información de los contratos de alimentación escolar de las ETC para conocer el número de raciones contratadas que deben ser entregadas por el respectivo operador y hacer la consolidación del total nacional.</t>
  </si>
  <si>
    <t>El MEN, en especial el Equipo PAE, ha podido hacer el seguimiento de los contratos de alimentación escolar de las Entidades Territoriales Certificadas en Educación, en los que ha identificado al 30 de junio, la suma de 629.338.247 raciones contratadas(464.153.330 complementos am/pm y 165.184.917 almuerzos) con lo que se llega al 70,91% de la meta establecida para la vigencia.</t>
  </si>
  <si>
    <t>Se ha trabajado con el equipo de monitoreo del PAE para ir actualizando con detalle el estado de los contratos suscritos durante los primeros meses del segundo semestre.</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</si>
  <si>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</si>
  <si>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"Verificación de Veedurías Ciudadanas", "Uso de los recursos asignados", "Conformación bolsa común" y “Resoluciones de giro de recursos MEN" Asistencia y acompañamientos a Mesas públicas en 51 ETC Capacitación a los Comités de Alimentación Escolar de 80 IE de 31 ETC Seguimiento y verificación de operación en 298 instituciones educativas de 82 ETC Seguimiento y acompañamiento a 6 ETC que a corte 30 de junio no habían iniciado operación</t>
  </si>
  <si>
    <t>Las 95 ETC recibieron por parte del equipo del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públicas", " Reportes recursos de incorporación", "Notificación acciones de seguimiento y solicitud planes de mejora" Asistencia y acompañamiento a Mesas públicas en 65 ETC Capacitación a los Comités de Alimentación Escolar de 158 IE en 54 ETC Seguimiento y verificación de operación en 637 instituciones educativas de 95 ETC Asistencia y acompañamiento a las 95 ETC: 229 reuniones en 95 ETC Asistencia y capacitación de personeros estudiantiles en temas relacionados con la participación ciudadana y control social: 6 ETC</t>
  </si>
  <si>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</si>
  <si>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t xml:space="preserve">Durante el mes de junio el avance que se tuvo sobre el 100% del plan de comunicaciones del Programa de Alimentación Escolar fue del 9,5% para un acumulado del 57,09%. En este periodo se adelantaron actividades como, 5 de las 7 capacitaciones de SIMAT, quinta edición del boletín, publicaciones en la web, elaboración de documentos para reuniones e intervención, la matriz de seguimiento a noticias, 2 alianzas con el SENA, diseño de piezas, entre otros. </t>
  </si>
  <si>
    <t xml:space="preserve">Durante el mes de septiembre el avance que se tuvo sobre el 100% del plan de comunicaciones del Programa de Alimentación Escolar, al cual se le aumentaron actividades, fue del % 4.2 para un acumulado del 86,79%. En este periodo se adelantaron actividades como: octava edición del boletín, más 3 publicaciones relevantes en redes sociales del MEN, publicaciones en la web, elaboración de documentos para reuniones e intervención, la matriz de seguimiento a noticias, capacitaciones a personeros, entre otros. </t>
  </si>
  <si>
    <t>Cobertura - Población Vulnerable</t>
  </si>
  <si>
    <t>Incrementar el acceso y  la  permanencia en la educación preescolar, básica y media de los niños, niñas adolescentes, jóvenes y adultos  víctimas del conflicto armado interno en situaciones de riesgo y/o emergencia.</t>
  </si>
  <si>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</si>
  <si>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t>Desde la Subdirección de Permanencia se realizó durante el mes de junio asistencia técnica a las siguientes 33 secretarías de educación: Amazonas, Antioquia, Atlántico, Barranquilla, Bolívar, Bucaramanga, Cartagena, Caquetá, Cauca, Cesar, Chocó, Ciénaga, Córdoba, Cúcuta, Floridablanca, Girón, Guaviare, Huila, Ibagué, Ipiales, Magangué, Magdalena, Meta, Nariño, Norte de Santander, Palmira, Piedecuesta, Putumayo, Santa Marta, Santander, Tolima, Tumaco y Vichada, en los temas de Contratación del servicio educativo, atención educativa a estudiantes con discapacidad y con capacidades y talentos excepcionales, Educación en emergencias, Internados, Sistema de Responsabilidad Penal para Adolescentes, Programa Nacional de Alfabetización, educación rural, SIMPADE, Inversión del Sector Solidario, Atención a población víctima, completitud de la información modulo Estrategias de permanencia anexo 13 A. En el mes de junio se prestó asistencia técnica a 14 secretarias de educación nuevas; Con corte al 30 de junio se han presentado asistencia técnica a 60 SEC</t>
  </si>
  <si>
    <t>Desde la Subdirección de Permanencia se realizó durante el mes de septiembre asistencia técnica a las siguientes 58 secretarías de educación: Antioquia, Apartadó, Armenia, Atlántico, Barrancabermeja, Bello, Bolívar, Boyacá, Bucaramanga, Buenaventura, Caldas, Caquetá, Cauca, Casanare, Cesar, Chía, Chocó, Ciénaga, Córdoba, Cúcuta, Duitama, Envigado, Florencia, Floridablanca, Girardot, Girón, Guaviare, Ibagué, Ipiales, Itagüí, La guajira, Lorica, Magangué, Magdalena, Maicao, Manizales, Medellín, Meta, Montería, Norte de Santander, Pereira, Piedecuesta, Putumayo, Quibdó, Quindio, Rionegro, Risaralda, Sabaneta, Santander, Sincelejo, Sogamoso, Sucre, Tolima, Tunja, Turbo, Uribia, Valledupar, Villavicencio en los siguientes temas: Modelos educativos flexibles, SIMPADE, SIMAT, Programa Nacional de Alfabetización y educación de Jóvenes y adultos, Sistema de Responsabilidad Penal para Adolescentes, Atención educativa a estudiantes con discapacidad y capacidades excepcionales, Atención a población víctima, Atención de NNA procedentes de Venezuela, Plan Territorial de Permanencia, Inversión del Sector Solidario, Contratación del servicio educativo, Internados, Educación en Emergencia y Completitud de la información Anexo 13 A. En el mes de septiembre se prestó asistencia técnica a 8 secretarias de educación nuevas, llegando a un acumulado hasta el momento de 81 SEC con asistencia técnica.</t>
  </si>
  <si>
    <t>Dirección de Cobertura - Población Víctima</t>
  </si>
  <si>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</si>
  <si>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t>A la fecha se avanza en el proceso de la convocatoria pública LP-MEN-04-2017 a través de SECOP II de acuerdo con el cronograma establecido, al momento el proceso está en la presentación de observaciones al pliego de condiciones, en tal sentido, cumplido el proceso de evaluación y selección la adjudicación está programada para la primera semana de agosto.</t>
  </si>
  <si>
    <t xml:space="preserve">A partir del desarrollo del contrato 1166 de 2017, con la Fundación Internacional de Pedagogía Conceptual Merani, se ha avanzado en la definición de la propuesta técnica y pedagógica, que permita realizar los procesos de capacitación y dotación a docentes. El contratista ha avanzado en los temas logísticos propios del evento de lanzamiento de proyecto con secretarios de educación. </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</si>
  <si>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</si>
  <si>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</si>
  <si>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realizaron las siguientes asistencias técnicas: - Casanare - Antioquia (Anorí) - Chocó En temas relacionados con Modelos educativos flexibles y la proyección para la vigencia 2018</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</si>
  <si>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</si>
  <si>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</si>
  <si>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iniciaron los diferentes talleres de fortalecimiento a la implementación de modelos educativos flexibles e internados escolares, así mismo se inició la atención de estudiantes en el ciclo V de educación para adultos en 16 ETC focalizadas</t>
  </si>
  <si>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</si>
  <si>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t>El indicador establecido por la Subdirección de Permanencia para el registro de las acciones encaminadas a la alfabetización es "Nuevos jóvenes y adultos mayores de 15 años alfabetizados", en la presente vigencia se fijó una meta de 15.000 personas iletradas alfabetizadas, no obstante, el desarrollo de otras acciones como las alcanzadas mediante alianzas estratégicas permitirán tener mayor incidencia en el indicador precitado toda vez que es posible aumentar con certeza la cifra que constituye la meta esperada en la presente vigencia, como parte de dichas alianzas se encuentra el convenio suscrito con el Consejo Noruego con el cual se pretende alfabetizar a 1000 participantes de la zona costera de los departamentos de Cauca y Chocó, igualmente mediante el convenio suscrito con ASCUN se pretende una atención de 530 personas en situación de analfabetismo mediante el despliegue de un programa piloto en las ETC Bogotá y Cundinamarca, frente a los contratos adjudicados con recursos administrados por la Organización de Estados Iberoamericanos - OEI se atenderán 7.580 personas iletradas de las ETC priorizadas en el marco del convenio 844 de 2011. Durante los meses previos al ajuste de la meta se había reportado la atención mediante el registro del Ciclo I a partir de la información generada por el SIMAT mediante otros procesos que no corresponden a la inversión efectuada por el MEN en la presente vigencia, igualmente este registro no obedece a la población beneficiaria con la licitación pública para la atención de 26.000 personas iletradas de 24 ETC, toda vez que el proceso contractual se encuentra en la fase final que culmina con la adjudicación del operador, visto lo anterior el reporte ajustado para el mes de mayo correspondió a cero (0) Nuevos jóvenes y adultos mayores de 15 años alfabetizados, toda vez que los recursos de inversión corresponden a 2017, hasta tanto no se ejecute el contrato adjudicado mediante licitación pública con recursos de inversión de la presente vigencia el reporte del indicador precitado será de cero. 
La Subdirección de Permanencia informa que las acciones desarrolladas por el Programa Nacional de Alfabetización en el transcurso del mes de junio están relacionadas con la gestión de la licitación pública LP-MEN-02-2017 para la atención de 26.000 personas iletradas de 24 ETC priorizadas que culminó con la adjudicación del contrato a la Unión Temporal Educando Colombia – UTEC. Igualmente, en compañía del Consejo Noruego para Refugiados se está implementando el modelo de alfabetización para la atención de 1.000 personas en situación de analfabetismo focalizadas en la costa pacífica colombiana de los departamentos de Chocó y Cauca. Por otro lado se está llevando a cabo la atención de 530 personas iletradas por medio del convenio suscrito con ASCUN. Con respecto a los contratos adjudicados con recursos administrados por la OEI para la atención de 7.580 iletrados, el proceso de implementación se encuentra en la etapa de implementación, estas alianzas permitirán eventualmente disminuir la tasa de analfabetismo para población de 15 años y más y contar con nuevos jóvenes y adultos alfabetizados en 2017.</t>
  </si>
  <si>
    <t>El Ministerio de Educación Nacional, a través del programa de alfabetización desarrolla actualmente la fase de implementación del programa de alfabetización mediante el ciclo I del modelo educativo A CRECER, con una cobertura de 26.000 personas iletradas focalizadas en 24 ETC, priorizadas por la subdirección de permanencia de acuerdo con el índice de analfabetismo y la proyección de población analfabeta según la GEIH 2015 y el Censo DANE 2005, la operación está a cargo de la Unión Temporal Educando Colombia, en el marco del contrato 1072 de 2017, adjudicado a través de licitación pública, de conformidad con el registro de matrícula que presenta el SIMAT, las 24 ETC registran un avance de 13.282 personas matriculadas en el ciclo I, asimismo, mediante el convenio 804 de 2017, suscrito con el Consejo Noruego se está implementando el modelo de alfabetización para la atención de 1.000 personas en situación de analfabetismo focalizadas en la costa pacífica colombiana de los departamentos de Chocó y Cauca, igualmente, mediante el convenio 897 de 2017 suscrito con la ASCUN se está consolidando la focalización para la atención de 530 personas iletradas, frente a la alianza establecida con la OEI y ECOPETROL para la atención de 7.580 iletrados.</t>
  </si>
  <si>
    <t>Cobertura - Infraestructura Construcción</t>
  </si>
  <si>
    <t xml:space="preserve">Incrementar y mejorar la infraestructura educativa para los niveles de educación  preescolar, básica y media en zonas urbana y rural del territorio nacional. </t>
  </si>
  <si>
    <t>NR</t>
  </si>
  <si>
    <t>N/D</t>
  </si>
  <si>
    <t>En la vigencia 2017, con corte al 30 de septiembre, el PA FFIE ha suscrito 281 acuerdos de obra (212 localizadas en zonas urbanas y 69 en zonas rurales) por valor de $1.396.853.754.949, de los cuales, $878.612.129.895 son recursos financiados por el MEN a través del FFIE y $518.241.625.054, corresponden a recursos gestionados con las ETC. Estas 281 obras contratadas en la vigencia 2017 benefician a 46 ETC en la construcción de 4.253 aulas nuevas, el mejoramiento de 1.469 aulas y la construcción de 631 aulas especiales (biblioteca, laboratorio de ciencias naturales/biología, laboratorio de física, laboratorio de química, laboratorio integrado, aula de tecnología innovación y multimedia, aula polivalente). Se anexa informe corte septiembre 2017</t>
  </si>
  <si>
    <t>Se concluyó el mejoramiento de 17 aulas en la IE LUIS CARLOS TRUJILLLO localizada en el municipio de La Plata y GALLARDO localizada en el municipio de Suaza, pertenecientes a la ETC Huila. En el municipio de La Plata, se terminó la construcción de baterías sanitarias y la recuperación y mejoramiento del comedor-cocina para la implementación de la jornada única en la IE MONSERRRATE que cuenta con 14 aulas. Así mismo, con las restantes obras contratadas al 30 de septiembre por el PA FFIE (vigencias 2016 y 2017), se ampliarán y/o mejorarán 2.000 AULAS en 151 instituciones educativas para los siguientes departamentos: Amazonas (24) en el municipio de Leticia (24); Antioquia (484) en los municipios de Arboletes (18), Barbosa (18), Bello (122), Copacabana (52), El Carmen de Viboral (26), Envigado (9), Itagüí (50), La Estrella (17), Medellín (37), Necoclí (17), Rionegro (74), Sabaneta (19), Turbo (21) y Vigía del Fuerte (4); Arauca (54) en los municipios de Arauca (16) y Saravena (38); Atlántico (111) en los municipios de Barranquilla (26), Manatí (34), Santa Lucía (12), Soledad (29) y Tubará (10), Bolívar (4) en el municipio de Cartagena (4); Boyacá (3) en el municipio de Santa Rosa de Viterbo (3); Caldas (172) en los municipios de Aguadas (21), Anserma (24), Chinchiná (19), La Dorada (37), Manizales (13), Manzanares (3), Marmato (7), Norcasia (7), San José (6), Victoria (7) y Villamaría (28); Cauca (100) en el municipio de Popayán (100); Cesar (44) en los municipios de Astrea (11), Chiriguaná (19) y La Gloria (14); Chocó (23) en el municipio de Quibdó (23); Córdoba (74) en los municipios de Lorica (6) y Montería (68), Cundinamarca (35) en los municipios de Apulo (5), Guaduas (10), Medina (8), Puerto Salgar (12), Guainía (27) en el municipio de Inírida (27); Guaviare (26) en el municipio de San José del Guaviare (26); Huila (165) en los municipios de Garzón (26), Isnos (12), La Plata (4), Neiva (66), San Agustín (8), Suaza (19), Tello (10), Tesalia (7) y Timaná (13); La Guajira (12) en el municipio de Manaure (12); Magdalena (30) en los municipios de Ariguaní (8), El Retén (10), Guamal (2), Pivijay (7) y Remolino (3); Quindío (51) en el municipio de Armenia (51); Risaralda (109) en los municipios de Guática (17), La Virginia (12). Quinchía (12) y Santa Rosa de Cabal (68); Santander (71) en los municipios de Charalá (2), Cimitarra (19), Floridablanca (7), Puerto Wilches (21) y Sabana de Torres (22); Tolima (150) en el municipio de Ibagué (150); Valle del Cauca (231) en los municipios de Cali (91), Guadalajara de Buga (45) y Tuluá (95).</t>
  </si>
  <si>
    <t>Dirección de Calidad Educación Básica</t>
  </si>
  <si>
    <t>Mejorar la Calidad de la educación en los niveles Preescolar, Básica y Media</t>
  </si>
  <si>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</si>
  <si>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t>Corresponde a la formación de ciclo 1 para 97 formadores durante el encuentro nacional, entre el 15 y 19 de mayo de 2017 y a 4.025 tutores en encuentros regionales para ciclo1. El numero de tutores corresponde a los tutores que a la fecha del reporte se encontraban nombrados por parte de las secretarías (activos). La formación correspondiente a ciclo 2 para tutores fue aplazada como consecuencia del paro docente. Antes del paro sólo se alcanzaron a realizados doscientos de formación tutores en zona 5, para los tutores de las ETC Girón y Vichada. La variación en el numero de tutores y formadores formados corresponde al ajuste por rotación de tutores (renuncias y licencias) que son descontados del numero de tutores activos. El número d formadores se mantiene estable.</t>
  </si>
  <si>
    <t>Corresponde a los procesos de formación centralizados a 98 formadores y descentralizados a 4.047 tutores para ciclo 3 y formación integrada. Estas formaciones tuvieron lugar entre el el 14 a 18 de agosto para formadores y 18 a 29 de septiembre para tutores en eventos regionalizados. El numero de tutores corresponde a los tutores que a la fecha del reporte se encontraban nombrados por parte de las secretarías (activos). El objetivo de la formación era fortalecer las competencias docentes para el desarrollo de estrategias didácticas relacionadas con la comprensión lectora, producción textual, problemas multiplicativos, estimación y medición y la pedagogía por proyectos en beneficio de los aprendizajes de los estudiantes de transición a 5º de primaria, así como, bajar líneamientos curriculares desde la Dirección de Calidad del MEN.</t>
  </si>
  <si>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</si>
  <si>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t xml:space="preserve">Docentes acompañados durante los ciclos de apertura y primer ciclo del programa a través de actividades de caracterización, sesiones de trabajo situado y acompañamiento en aula, de acuerdo a la planeación de la Ruta de Formación y Acompañamiento del Programa. La formación correspondiente a ciclo 2, se encuentra detenida porque no se ha podido realizar la formación a tutores correspondiente a ciclo 2, como consecuencia del paro de docentes y, en consecuencia, los tutores no han podido adelantar actividades de formación a docentes en establecimientos educativos. La cifra de docentes acompañados disminuyó respecto al mes anterior como consecuencia del proceso de depuración de la base para descontar agendas que se programaron pero no fue posible ejecutar como consecuencia del paro docente. </t>
  </si>
  <si>
    <t>Corresponde a los docentes acompañados durante los ciclos de apertura, ciclos 1, 2 y 3 (en curso) del programa, a través de actividades de caracterización, sesiones de trabajo situado y acompañamiento en aula, de acuerdo a la planificación de la Ruta de Formación y Acompañamiento del Programa para la vigencia 2017.</t>
  </si>
  <si>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</si>
  <si>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t>El valor reportado corresponde a los establecimientos PTA para los cuales se adquirió material educativo de matemáticas y lenguaje. La entrega de material educativo se estructuró en dos órdenes de compra. Para la orden de compra 1, el despacho y distribución comenzó en el mes de abril para 1.816 establecimientos. A la fecha se ha despachado el 89% de la orden, el 11% restante, correspondiente a La Guajira no se ha despachado porque las cantidades alistadas se encuentran en revisión. Del 100% despachado, se entregó el 93% en sedes educativas, el 7% restante está detenido como consecuencia del paro. La información consolidada y oficial de entrega, se consolidara cuando retornen y se revisen las actas de entrega efectiva de material en establecimientos educativos. Con respecto a la orden de compra 2, se despachó el 40% del material, pero la entrega está detenida como consecuencia del paro de docentes. A 30 de junio, el proceso de alistamiento y entrega está por reanudarse luego del levantamiento del paro docente. Está pendiente la entrega por parte de la Universidad Nacional del estado de entregas efectivas luego d ella revisión de actas de la orden de compra 1.</t>
  </si>
  <si>
    <t>Corresponde al material efectivamente entregado y validado para 18.799 sedes de 3.651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t>
  </si>
  <si>
    <t>La Plan Nacional de Lectura se encuentra en proceso de Planeación de los procesos de formación para la vigencia 2017.</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</si>
  <si>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t>
  </si>
  <si>
    <t>Se desarrollaron encuentros de formación en la ciudad de Tunja, Tumaco y departamento de Caldas en procesos relacionados con lectura y escritura.</t>
  </si>
  <si>
    <t>La Plan Nacional de Lectura se encuentra en proceso de Planeación de los procesos de formación para la vigencia 2017. SIC</t>
  </si>
  <si>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
 A 30 de junio se cuenta con 2.283 estudiantes inscritos y que registraron su creación en el Concurso Nacional de Cuento, decimo primera versión Homenaje a Jorge Isaacs.</t>
  </si>
  <si>
    <t xml:space="preserve">"En lo corrido de la Maratón de Lectura 2017, han participado 156.463 estudiantes ubicados en 28 departamentos y la ciudad de Bogotá D.C. Del total de participantes 80.818 son mujeres y 75.645 son hombres." </t>
  </si>
  <si>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</si>
  <si>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t>Las pruebas programadas para el mes de junio se reprogramaron para el mes de julio, debido al paro de maestros, de la siguiente manera: julio 24 -Tercero; julio 25 - Quinto; julio 26 - Séptimo; julio 27 - Noveno y julio 28 - Once. La prueba OFFLINE se libera el 23 de julio después de las 6 p.m y hay plazo para enviarla es hasta el 6 de agosto</t>
  </si>
  <si>
    <t xml:space="preserve">En el mes de septiembre se realizó la tercera prueba de la Fase Clasificatoria, del 18 al 22, la cual contó con la siguiente participación ONLINE: septiembre 18 -Tercero: 88.403 estudiantes; septiembre 19 - Quinto: 113.575 estudiantes; septiembre 20 - Séptimo: 98.541 estudiantes; septiembre 21 - Noveno: 87.120 estudiantes y septiembre 22 - Once: 57.986 estudiantes, para un total de 445.625 estudiantes en la prueba ONLINE. En cuanto a las pruebas OFFLINE, las instituciones educativas tenían plazo de subir las pruebas hasta el 1 de octubre. </t>
  </si>
  <si>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</si>
  <si>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 xml:space="preserve">Continúa en ejecución el contrato con la Universidad de Antioquia cuyo objeto es estructurar, implementar, evaluar y cualificar documentos de referencia de fortalecimiento pedagógico y curricular, los productos entregados a la fecha con vigencia 2017 corresponden a: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que contenga los criterios de selección de materiales educativos de ciencias sociales y ciencias naturales. Esta información corresponde a insumos para la publicación de referentes, está en proceso la revisión de estilo y aspectos de edición. </t>
  </si>
  <si>
    <t xml:space="preserve">Los productos entregados a la fecha en el marco del convenio con la UdeA son: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con los criterios de selección de materiales educativos de ciencias sociales y ciencias naturales y mallas de ciencias naturales y ciencias sociales de 1ro a 5to. Su publicación depende de la validación de los documentos en mesas técnicas. En la caja Siempre Día E de 2017 se publicarán los siguientes documentos que están en proceso de impresión: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caja será entregada a los Establecimientos Educativos en el mes de octubre y noviembre del presente año. </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</si>
  <si>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</si>
  <si>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t>Curso de ECDF: 8.104 educadores desarrollando el curso de actualización, de los cuales 6.777 cuentan con cofinanciación del 70% del valor de la marícula.</t>
  </si>
  <si>
    <t>La cifra de educadores disminuye con respecto al mes anterior por que algunos no continuaron. De 8.081 educadores desarrollando el curso de actualización, han finalizado 7.542</t>
  </si>
  <si>
    <t xml:space="preserve">0,05
</t>
  </si>
  <si>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</si>
  <si>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t xml:space="preserve">Durante los días 4 y 5 de mayo se realizó el taller sobre el Diseño Conceptual y la ruta metodológica con los líderes de Calidad de las ETC asistentes. Adicionalmente se socializó el documento orientador y la rubricas a utilizar en el proceso de evaluación de las experiencias. Se avanzo en la confirmación de las fechas de realización de los foros territoriales, se proyecto una versión preliminar de agenda para el evento central, se sostuvo mesa de trabajo con representantes de entidades aliadas al foro como Fundación Compartir, Fundación Carvajal, Corpoeducación entre otras. se proyecto versión preliminar de la estructura de invitación para que las diferentes agremiaciones y entidades públicas y privadas presenten sus experiencias en el foro y se realizó análisis de las hojas de vida de posibles conferencistas nacionales e internacionales. Adicional a lo anterior el día 11 de mayo se realizó el GoToMeeting sobre el FORO EDUCATIVO DE EDUCACIÓN, el cual fue dirigido a Líderes de Calidad de las 95 ETC y su objetivo principal fue presentar como iniciativa regional la Líder de Calidad de Yumbo, Karina Gando, quien aportó al conversatorio de acuerdo a la experiencia de la región, de acuerdo a varias preguntas relacionadas con educación para la paz, curriculos para la paz, escuela y territorio: hacía una proyección comunitaria de la esccuela. En este evento se contó con la participación de 60 personas lo que equivale a un 63.15% de participación y las evidencias se pueden consultar en encuentra en la siguiente ruta: https://drive.google.com/drive/folders/0ByOxysc2yp3zRHc2NUdqa3BOV2c *Presentación Foro Educativo Nacional 2017 *Documento orientador FEN 2017 *Audio y video de la reunión *Preguntas frecuentes </t>
  </si>
  <si>
    <t>Durante el mes de septiembre se lideró el acompañamiento por parte del MEN a 37 foros educativos territoriales en las siguientes ETC: Apartadó Arauca Bolívar Boyacá Buenaventura Cauca Chía Chocó Córdoba Cundinamarca Dosquebradas Facatativá Florencia Girón Guainía Ibagué Ipiales Lorica Magdalena Medellín Meta Montería Neiva Norte de Santander Palmira Pasto Pitalito Putumayo Risaralda Sabaneta Soacha Sucre Vaupés Vichada Villavicencio Girardot Santander Adicionalmente, se trabajó en: Guía de procesos para: 1. Selección de experiencias (MEN-Aliados) 2. Reconocimiento UNESCO –Canadá (Propuesta MEN)  Revisión de fichas de registro y videos (equipo)  Diseño y pre-validación de rubricas de valoración (equipo)  Revisión de fichas de registro de experiencias (equipo)  Proceso de identificación selección de jurados selección y reconocimiento  Organización de las ruedas de experiencias para el FEC  Cruce de información MEN –Canadá Se avanzo en todas las acciones de carácter temático, logístico y metodológico para la realización del Foro Educativo Central en noviembre</t>
  </si>
  <si>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</si>
  <si>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t>Los días 4 y 5 de mayo se llevo a cabo en la ciudad de Bogotá el encuentro con líderes de Calidad al cual asistieron 79 líderes de ETCen dicho encuentro se realizaron diferentes conferencias y talleres relacionados con los programas y estrategias de la Dirección de Calidad. Adicionalmente el Programa de Transversales, acompañó a la Secretaría de Educación de Armenia los día 25 y 26 de en el taller de Convivencia Escolar estrategia de prevención de embarazo en adolescentes. Desde el PNLE se acompañó a la misma secretaría los días 22 y 23 de mayo en un encuentro sobre Afrocolombianidad en la cual se presentó la Coleccción Territorios Narrados capítulo Afro. Adicionalmente, se realizaron dos GoToMeeting a los cuales fueron convocadas las 95 ETC. El día 11 de mayo se realizó el GoToMeeting sobre FORO EDUCATIVO NACIONAL 2017 con la participación de 60 asistentes en el cual se presentó como iniciativa regional a la Líder de Calidad de Yumbo, Karina Gando, quien aportó al conversatorio de acuerdo a la experiencia de la región, de acuerdo a varias preguntas relacionadas con educación para la paz, currículos para la paz, escuela y territorio: hacía una proyección comunitaria de la escuela. La información compartida se encuentra en el Drive, en la siguiente ruta: https://drive.google.com/drive/folders/0ByOxysc2yp3zRHc2NUdqa3BOV2c</t>
  </si>
  <si>
    <t>La meta del indicador se cumplió al 100% a través del acompañamiento a las Secretarías de Educación Certificadas clasificadas en Focalizadas y Generales acompañadas las cuales son acompañadas en la Ruta Integrada a Secretarías en el marco de la Estrategia de Integración de Componentes Curriculares. Las evidencias de los diferentes ciclos son recopiladas por el equipo de formación y acompañamiento. A continuación el enlace del ciclo 1: https://drive.google.com/drive/folders/0B2cXkfTseT9WR2tJeWZoQmJvOUU</t>
  </si>
  <si>
    <t xml:space="preserve">A la fecha todos los establecimientos educativos de Jornada Única beneficiados con material pedagógico de matemática y español han recibido el material programado. Sin embargo, el proceso de validación de la cantidad de material que ha recibido cada uno está en proceso de verificación mediante las actas de entrega remitidas por los proveedores (UNAL) en el cual se identifica un avance de validación del 91% para el material de matemática y 93% para el material de español, esto de acuerdo a la información remitida por la gerencia de materiales del MEN. </t>
  </si>
  <si>
    <t>A la fecha todos Establecimientos Educativos de Jornada Única que fueron viabilizados para la entrega del material pedagógico recibieron el material en un 100%, teniendo en cuenta que todas las actas de entrega correspondientes a las órdenes de compra 12621, 12618, 12617, 12615, 12616, 12614 y 18418 fueron aprobadas.</t>
  </si>
  <si>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</si>
  <si>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Durante este mes, se reciben 4 actas de entrega del material Way to go! Grados 6, 7 y 8, para un total de 332 IE con materiales, lo que implica la entrega de 399,510 textos entregados de 443,900. Así mismo, se sigue con el seguimiento de entrega con Imprenta Nacional, encargada de realizar esta distribución.</t>
  </si>
  <si>
    <t xml:space="preserve">En el marco del convenio de formadores nativos extranjeros se lleva a cabo desde el 27 de septiembre al 13 de octubre, la inmersión en inglés dirigida a 108 docentes que orientan clases en primaria y que pertenecen a 47 Secretarias de Educación (30 Secretarías Focalizadas por el programa Colombia Bilingüe y 17 Secretarías de Educación no focalizadas): Antioquia, Arauca, Armenia, Atlántico, Barranquilla, Bello, Bogotá, Boyacá, Bucaramanga, Buga, Cali, Cartagena, Casanare, Cauca, Cesar, Chía, Córdoba, Cúcuta, Cundinamarca, Dosquebradas, Duitama, Facatativá, Floridablanca, Girardot, Huila, Ipiales, Medellín, Meta, Montería, Mosquera, Nariño, Neiva, Pasto, Putumayo, Quibdó, Quindío, Rionegro, Risaralda, Sahagún, Santander, Soacha, Soledad, Sucre, Tolima, Valle del Cauca, Valledupar y Villavicencio . </t>
  </si>
  <si>
    <t xml:space="preserve">Durante el mes de marzo, se reciben 6 actas de entrega del materiales de Way to go! más, lo que indica un total de 326 IE con materiales. Se continpua con la recolección de actas para corroborar que las IE centen con el material. </t>
  </si>
  <si>
    <t>Durante el mes de junio se realizó el seguimiento y alistamiento logistico, técnico y pedagógico para la llegada de 204 nuevos asistentes nativos extranjeros, quienes reemplazarán a los asistentes que participaron en el programa por 5 meses. Con la llegada de los nuevos asistentes nativos extranjeros se espera cubrir las plazas faltantes en las instituciones educativas focalizadas. Así mismo, se llevó a cabo el análisis del reporte del acompañamiento y seguimiento pedagógico a formadores nativos extranjeros, mentores y codocentes para el desarrollo del programa en las instituciones de educación beneficiadas con corte abril y mayo de 2017 y el análisis del primer informe semestral (febrero a mayo) de al evaluación al programa de formadores nativos extranjeros por parte de directivos docentes, codocentes, mentores y estudiantes pertenecientes a las instituciones educativas beneficiadas.</t>
  </si>
  <si>
    <t xml:space="preserve">100% de entrega de textos en inglés "Way to Go!", es decir 443.047 libros. 218.400 libros de grados 6, 7 y 8, 218.400 cuadernillos de trabajo de grados 6, 7 y 8 y 7.100 libros del profesor de grados 6, 7 y 8. </t>
  </si>
  <si>
    <t>Primera Infancia</t>
  </si>
  <si>
    <t xml:space="preserve">Dotar a las entidades territoriales y los prestadores del servicio  de instrumentos y estrategias de política pública en educación inicial
</t>
  </si>
  <si>
    <t>En el mes de Marzo se modificó la meta de 1 a 12</t>
  </si>
  <si>
    <t xml:space="preserve">Se verifico el Sistema SUIFP </t>
  </si>
  <si>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</si>
  <si>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t xml:space="preserve">1. En el Modelo de acompañamiento pedagógico situado - MAS se desarrollaron las presentaciones e instrumentos con la transferencia metodológica a entregar en la primera jornada de fortalecimiento a los tutores del MAS y se realizó inducción a los tutores de Quibdó para un total de 6 tutoras capacitadas (cada tutora acompaña 25 maestras) en el Modelo de acompañamiento pedagógico Situado -en el marco del programa preescolar Integral. La agenda contempló: Presentación del sentido de la Educación Inicial, abordaje de los Ejes de la práctica pedagógica y recorrido por el esquema operativo del Modelo. En los municipios de Dosquebradas y Calamar Guaviare en el marco de los recursos CONPES se capacitaron seis (6) tutoras que acompañarán 110 maestras. 2. Fortalecimiento a Escuelas Normales Superiores - ENS. 2.1. Se realizo la presentación de la estrategia de fortalecimiento a ENS en el Encuentro nacional realizado el 17 y 18 de mayo en Bogotá con la participación de los rectores de 134 ENS y representantes de las secretarias de Educación. </t>
  </si>
  <si>
    <t xml:space="preserve">En este mes se suscribió convenio 1236 de 2017 con Fundación Carvajal para el apoyar a los tutores contratados por las SEM para el servicio de preescolar Integral en 12 entidades territoriales. La Dirección de primera Infancia avanzó respecto al MAS en el apoyo a 40 tutoras en:Madrid, Tocancipa, Sahagun, Cesar y Rionegro. En Manaure, Uribia y Albanía en la Guajira, se llevó a cabo el tercer ciclo de acompañamiento beneficiando a 29 maestras de la Modalidad Propia. En la estrategia de fortalecimiento a Escuelas Normales Superiores " Fortalecimiento a Programas de Formación Complementaria" se realizó sesión numero 1 del proceso en Manatí, ( Atlántico) Bahía Solano (Chocó), Salamina (Caldas), Rionegro y Copacabana (Antioquia), adicionalmente se avanzó en la jornada numero 2 en dos ENS del Quibdó. </t>
  </si>
  <si>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</si>
  <si>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t>A la fecha, se cuenta con diez (10) convenios suscritos para la operación de Preescolar Integral en nueve (9) entidades territoriales certificadas en educación: Bogotá, Cundinamarca, Atlántico, Quibdó, Cali, Rionegro, Envigado, Neiva y Facatativá. Los convenios para las tres últimas entidades territoriales nombradas, fueron suscritos en mayo. Igualmente a la fecha están radicadas dos (2) propuestas para la ampliación de cobertura de Preescolar Integral en Risaralda y Valle del Cauca, y una (1) para continuidad del servicio en Pereira, casos en los cuales está pendiente la suscripción de los correspondientes convenios. Durante el mes de mayo, el inicio de la operación se ha visto afectado por el paro nacional de maestros, por lo cual para los casos de Cundinamarca, Bogotá y Rionegro que ya habían iniciado atención efectiva a los niños y niñas, se elaboraron planes de contingencia para organizar actividades con el equipo de trabajo contratado. Durante el mes de mayo se inició la fase de alistamiento en Quibdó. Se continúa con el acompañamiento para la radicación de la propuesta de Maicao, y con la gestión para la preparación de las propuestas de nuevas entidades territoriales interesadas en iniciar con este proyecto. Se continúa con el proceso de transferencia de la metodología de inducción.</t>
  </si>
  <si>
    <t>A la fecha, se cuenta con diez (10) convenios suscritos para la operación de Preescolar Integral en nueve (9) entidades territoriales certificadas en educación: Bogotá, Cundinamarca, Atlántico, Quibdó, Cali, Rionegro, Envigado, Neiva y Facatativá. Igualmente a la fecha están radicadas dos (2) propuestas para la ampliación de cobertura de Preescolar Integral en Risaralda y Valle del Cauca, y dos (2) para continuidad del servicio en Pereira y Maicao. Con respecto a estos casos pendientes, Risaralda y Maicao no se suscribirán por decisión del ICBF y la Entidad Territorial. Y a la fecha Valle Cauca se encuentra en trámite precontractual y Pereira pendiente de volver a radicar en ICBF. Se inició el alistamiento del convenio con Fundación Carvajal para el seguimiento a Preescolar Integral . Se realizó la preparación de los estudios previos para los convenios de continuidad 2017 - 2018 y se entregó la versión ajustada del Anexo del Servicio de Preescolar Integral. Se realizó asistencia técnica a todas las entidades territoriales para la preparación de las propuestas de continuidad.</t>
  </si>
  <si>
    <t>Se modifico el dato con Reforma Tributaria</t>
  </si>
  <si>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</si>
  <si>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t>Para este periodo se realizó seguimiento a las acciones de educación inicial que han adelantado las SE con respecto a la implementación del Modelo de Gestión de la Educación Inicial, las cuales fueron Itagüí, Envigado, Manizales y Pasto. Por otra parte se adelantó la construcción del insumo y la selección de las secretarías de educación que participarán en la articulación y seguimiento a la implementación de procesos de educación inicial para el 2017.</t>
  </si>
  <si>
    <t>En este periodo se revisaron las hojas de vida y soportes de los profesionales de la OEI para el desarrollo del convenio 1202 de 2017, en donde se aprobaron los perfiles que cumplieron con los requisitos, a los cuales se les realizó inducción y capacitación sobre la política pública de primera infancia, normatividad, referentes técnicos, MGEI y su metodología, los días 21 y 22 de Sept. Se enviaron las comunicaciones de presentación del socio cooperante y consultor asignado a cada SE.</t>
  </si>
  <si>
    <t>Fortalecimiento a la Gestión Territorial</t>
  </si>
  <si>
    <t>Fortalecer la capacidad de gestión de las secretarías de educación,  los establecimientos educativos, y la política educativa para grupos étnicos.</t>
  </si>
  <si>
    <t>Se ha prestado asistencia técnica en el proceso de certificación de municipios menores de 100 mil habitantes a los municipios de Funza (Cundinamarca) y Barrancas (La Guajira)</t>
  </si>
  <si>
    <t>Se prestó asistencia técnica integral a las secretarias de educación de Tunja, Córdoba, Buenaventura, Cartago, Zipaquira, Cucuta, Quibdó y la Guajira.</t>
  </si>
  <si>
    <t>Se prestó asistencia técnica a las Secretarias de Educación de las ETC de Bolívar, Cartagena, Santa Marta, Magdalena, Cesar, Montería, Sincelejo y Vichada en los temas de inspección y vigilancia y estructura organizacional. Se participó en las reuniones previas a la asesoría integral, que varias áreas prestarán a las 8 ETC focalizadas por el Despacho de la Ministra (Meta, Quindío, Chocó, Bolívar, Cesar, Atlántico, Amazonas y Vaupés), respecto al mismo tema se inició la formulación del diagnóstico de la ETC Cesar. Se analizó, en conjunto con otras áreas la situación financiera de Yopal con participación de funcionarios de la ETC. Se elaboró la propuesta inicial de inclusión del capítulo ´Sistemas de información para diagnóstico y soporte en la toma de decisiones´ en el documento que propone actualizar la Guía 27 – Gestión Estratégica del Sector. Se realizó acompañamiento a la secretaría de educación de Buenaventura en el marco del cumplimiento de los acuerdos del paro cívico; se logró avanzar en el proceso de infraestructura educativa, se definió la propuesta para iniciar con los convenios destinados a la formulación del diagnóstico del estado actual de la infraestructura educativa del distrito, el cual es insumo requerido para cumplir con uno de los compromiso de elaboración del Plan Maestro de Infraestructura Educativa. Se acompaño a los funcionarios a la Secretaria de Educación Distrital de Buenaventura gestionando la asistencia técnica en la actualización del DUE. Se acompaño a los funcionarios encargados de Jornada Única a los EE que implementarán este programa en el componente pedagógico. Se asesoró a la SEM de Lorica y Sahagún, con el fin de revisar el ajuste de los calendarios académicos por problemas ocasionados por la ola invernal en estas 2 ETC. Se realizó la asistencia técnica a la ETC Quindío con relación a las deudas presentadas por el departamento: el Ministerio de Educación Nacional informó sobre el procedimiento a realizar para la revisión de las solicitudes de deuda. De igual modo, se realizó el seguimiento a los indicadores de cobertura, índice de deserción, a la problemática presentada por consumo de sustancias psicoactivas en comunidades vulnerables. Se apoyó al viceministerio de EPBM en la coordinación para la realización del segundo encuentro de Secretarios de Educación por regiones a realizarse el día 8 y 9 de agosto de 2017, donde se les prestará una asistencia integral en los temas demandados por las ETC. Así mismo, se realizó la asistencia a los Secretarios que solicitaron apoyo técnico a través de diferentes medios como vía correo electrónico y sistema de gestión documental.</t>
  </si>
  <si>
    <t>Se remitió a las 95 ETC Documento de orientaciones con los lineamientos para inspección y vigilancia 2017. Se ha dado retroalimentación a 9 seguimientos a planes operativos de inspección y vigilancia 2016 y a 5 de la formulación del 2017.</t>
  </si>
  <si>
    <t>Se ha dado retroalimentación a 41 seguimientos a planes operativos de inspección y vigilancia 2016 y a 27 de la formulación del 2017</t>
  </si>
  <si>
    <t>Con corte a 31 de julio de 2017, se ha dado retroalimentación al seguimiento de 76 planes operativos de inspección y vigilancia 2016 y a 79 de la formulación del 2017.</t>
  </si>
  <si>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</si>
  <si>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t>Juegos y Encuentro folclórico del Magisterio: Asesoría, lineamientos y orientación a los lideres de Bienestar de las 95 ETC para el desarrollo de las fases preliminares, en las lineas de acción de cultura y deporte (Juegos Deportivos del Magisterio y Encuentro folclórico). De igual forma se viene estructurando y consolidando los informes para la realización de las fases municipales de juegos y el encuentro folclórico y cultural docente. Política: Se estructura junto con la mesa Nacional de trabajo de la Política de Bienestar Laboral, los lineamientos para los encuentros Regionales de Directivos Docentes de los Establecimientos Educativos del país, con el objetivo de socializar y trabajar el documento soporte de la Política de Bienestar en las 95 ETC. De igual forma se inicia la recepción de los cronogramas de los encuentros por parte de los lideres de Bienestar.</t>
  </si>
  <si>
    <t>Juegos y Encuentro Folclórico del Magisterio: Seguimiento a la realización de la fases departamentales de Juegos y Encuentro Folclórico y Cultural Docente. El día 04 de julio de 2017, se llevó a cabo reunión con el Comité Técnico con el fin Revisión y ajustes a los lineamientos que se darán a las entidades territoriales para la realización de los Juegos Deportivos del magisterio. Se realizó revisión al capítulo de la Norma General relacionado con la necesidad de dejar claro sobre la prohibición de sacar selecciones, de no tener refuerzos entre equipos con docentes de otras entidades territoriales por las implicaciones jurídicas y legales que ello implica. El día 04 de julio igualmente, se realizó reunión con el Comité Técnico del Encuentro Folclórico y Cultural, realizando revisión de todos los capítulos de la Norma General, se realizaron ajustes al número de participantes en la modalidad de danzas y la participación del Coordinador del Secretario de Deporte y Cultura del sindicato, haciéndose necesario definir las funciones del mismo. Política: Recepción, ajuste y consolidación de soportes, frente al cargue en el sistema humano de las actividades realizadas durante el primer semestre con los respectivos asesores para su valoración respectiva, se ha avanzado en la valoración de 23 ETC de 95 ETC, con corte 31 de julio hasta la primera semana de Agosto.</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</si>
  <si>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</si>
  <si>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</si>
  <si>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</si>
  <si>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t>Una vez culminado Día E 2017, el foco del equipo se centra en la elaboración de los materiales que irán en la caja Siempre Día E. Para el mes de junio puntualmente se hicieron varias sesiones de trabajo con los equipos disciplinares de la Dirección de Calidad para unificar la línea narrativa y de contenido de los documentos, para tener homogeneidad en el desarrollo de los mismos. 2.En términos de diagramación se ha adelantado el proceso para los siguientes documentos: Caja/Estuche, Taller siempre día e 2017: Guía de actividades para orientar el uso en contexto de los materiales, Orientaciones y retos para el acompañamiento pedagógico - Cuadernillo De Trabajo, Cultura del mejoramiento constante: el seguimiento al aprendizaje como elemento de la evaluación formativa, El ABC de la estrategia de Integración de Componentes Curriculares -EICC y Ruta Siempre Día E. 3. Por su parte la firma impresora Legis ha iniciado el procesamiento de la base de datos de los aprendizajes proporcionada por el ICFES, con la cual se realiza el informe por colegio Siempre Día E. 4. Para efectos de la distribución se determinó que a las ETC generales y precursoras se les hará entrega de materiales y formación Siempre Día E en el mes de septiembre y las focalizadas durante el mes de octubre. El proveedor ya realizó una primera versión de la priorización con base a esta información. 5. Atendiendo las recomendaciones que surgieron en diferentes mesas de trabajo territoriales lideradas por la Dirección de Calidad así como con entidades como el BID se evidenció la importancia de brindar una mayor capacitación a la comunidad educativa sobre los DBA (Derechos Básicos de Aprendizaje) ya entregados en los años anteriores y ofrecer en su lugar otras herramientas que complementen el desarrollo disciplinar y el fortalecimiento curricular; ambos procesos que los DBA buscan promover. Asimismo cabe anotar que para el desarrollo del documento de DBA de Ciencias Sociales se han adelantado trabajos conjuntos en mesas de facultades, mesas de expertos, Comisión Colombiana del Océano –CCO, mesas territoriales, entre otras. Sin embargo , dado el momento social e histórico que vive Colombia, esta construcción de documentos en ciencias sociales requiere una mirada especialmente profunda y cuidadosa que convoque a todos los actores cuyas voces requieren ser escuchadas para la construcción de una sociedad en paz. Es así que se están adelantando mesas internas del tratamiento de la historia con funcionarios del Ministerio, así como externas con instituciones como Memoria Histórica. Es por ello que se vio la necesidad de hacer un documento modificatorio para los contratos de impresión y diagramación que indicara el reemplazo de los DBA de Ciencias Naturales Y Ciencias Sociales por los documentos “Guía para el fortalecimiento curricular” y “El acompañamiento pedagógico y la evaluación formativa, nuestro reto, nuestra decisión: análisis de caso disciplinar”, los cuales cumplirán con las mismas características técnicas descritas en el contrato, pero su alcance en contenido será diferente a los DBA.</t>
  </si>
  <si>
    <t>Durante el mes de septiembre, dada la prorroga del contrato 1382 de 2016 en la que se extendió el plazo para la producción de materiales audiovisuales de la Caja de Materiales Siempre Día E, se vio también la necesidad de hacer la modificación al contrato 830 de 2017, prorrogando el contrato por 76 días más, es decir hasta el 15 de diciembre de 2017. Adicionalmente si se tiene en cuenta que los materiales impresos se entregarán para distribución entre los meses de octubre y noviembre, las IE no tendrán tiempo suficiente para solicitar los ajustes al informe por colegio, hecho que hace ampliar el tiempo de ejecución del contrato hasta el 15 de diciembre, con el fin de cumplir a satisfacción con la entrega del producto 11 del contrato “Corrección al Informe de aprendizajes Saber 2017 para web”. Se realizó también una modificación en la forma de pago, de modo que se cancelen $1.038.938.188, una vez se entreguen a satisfacción las 20.200 Cajas de materiales Siempre Día E y un último pago de $ 6.625.920, una vez se realicen las correcciones al Informe de aprendizajes Saber 2017 para web, en diciembre de 2017.</t>
  </si>
  <si>
    <t>10 VES</t>
  </si>
  <si>
    <t>Calidad Superior</t>
  </si>
  <si>
    <t>Aumentar la eficiencia y eficacia del sistema de aseguramiento de la calidad de la educación superior y de la educación para el trabajo y el desarrollo humano.</t>
  </si>
  <si>
    <t>no se recibieron solicitudes de acreditaciones.</t>
  </si>
  <si>
    <t>Durante el mes de Junio de 2017 se recibieron 70 solicitudes de acreditación (68 de pregrado y 2 de posgrado): De los cuales a 40 procesos se dio trámite para selección de pares, 2 en proceso de selección de pares y 28 fueron devueltos a las IES por no cumplir con los requisitos para la completitud.</t>
  </si>
  <si>
    <t xml:space="preserve">Recibidas 80 soli. de acreditación (50 pregrado, 27 posgrado y 3 institucionales) se atendieron 40 (50%) dándoles trámite para selección de pares, (40) están en revisión de completitud. Esto debido a la saturación de radicaciones en la fecha límite, que generó errores en el aplicativo por lo cual se debió solicitar información complementaria en todos estos casos. </t>
  </si>
  <si>
    <t>En el mes de marzo se realizaron 3 visitas para reforzar a las IES con programas del área de la salud en el diligenciamiento de los documentos que se deben presentar para los diferentes trámites ante la Direcciòn de Aseguramiento.</t>
  </si>
  <si>
    <t>Durante el mes de junio se inicio la preparación del seminario "Modelos de Evaluación de la Calidad de Educación Superior" organizado por el despacho de la Viceministra junto con la dirección de Calidad</t>
  </si>
  <si>
    <t>Durante septiembre se realizaron Jornadas de capacitación y preparación de evaluación de diseños de los sistemas internos de aseguramiento de la Calidad, convenio No. 1356 ANECA- MEN, en las ciudades de Bogota, Medellín y Armenia.</t>
  </si>
  <si>
    <t>11 VES</t>
  </si>
  <si>
    <t>Dirección de Fomento</t>
  </si>
  <si>
    <t>Fortalecimiento para el acceso y la permanencia en la educación superior con calidad en Colombia</t>
  </si>
  <si>
    <t>La adjudicación de estos créditos condonables se realizará en el segundo semestre.</t>
  </si>
  <si>
    <t>La adjudicación de estos créditos condonables se realizará durante el segundo semestre.</t>
  </si>
  <si>
    <t>Según cronograma las legalizaciones se darán entre el 9 de octubre y el 15 de diciembre de 2017.</t>
  </si>
  <si>
    <t>Se analizaron las diferentes formas de seleccionar las instituciones que serán sujetas de acompañamiento para mejorar condiciones de calidad y la IES que brindará dicho acompañamiento</t>
  </si>
  <si>
    <t>El 27 de junio se publicaron los resultados de la convocatoria "Fomento a la acreditación institucional y de programas de licenciatura". Se presentaron 28 propuestas, 18 fueron evaluadas y el banco de elegibles quedó conformado por 9 IES</t>
  </si>
  <si>
    <t>Se celebraron 6 convenios con las IES beneficiarias para fomento a la acreditación institucional, y se adelantaron los 15 procesos de contratación restantes, para un total de 21 proyectos. Adicionalmente, se invitó a las IES públicas con acreditación superior a 8 años a enviar cotizaciones para ofrecer acompañamiento a las licenciaturas de las que trata el Decreto Ley 892 de 2017.</t>
  </si>
  <si>
    <t>De acuerdo a lo reportado en la matriz de seguimiento de la subdirección, está proyectado que éstos recursos sean comprometidos en el mes de agosto y obligados en el mes de diciembre. Se encuentra en proceso el levantamiento de requerimientos por parte de la Subdirección de Desarrollo Sectorial para la Oficina de tecnología. Una vez ellos evalúen los requerimientos, determinan si hacen el desarrollo en el MEN o se contrata a un externo. El Contrato con la Imprenta Nacional para el diseño y tiraje de las publicaciones de 2017, se encuentra en proceso de aprobación por parte de la Subdirección de Contratación; se realizaron los ajustes solicitados por el Abogado de la Subdirección al insumo 1551 y se está a la espera de su aprobación.</t>
  </si>
  <si>
    <t>Snies.-Se realiza la ejecución programada para el mes con 232 horas de mejoramiento, soporte básico y la asistencia técnica especializada (66%) obligado $27.640.844-SPADIES-Se requirió una prórroga para finalizar la entrega del producto y esta finalizó el 28 de Septiembre. Se espera realizar el trámite para el segundo y último desembolso finalizando el mes de Octubre por valor de $120.000.000 100%; y respecto de $ 268.953.192,00 No se ha firmado el convenio. OLE.- Contrato 1145 de Universidad Nacional primera cuenta de cobro en Octubre $150.000.000 comprometido y obligado</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</si>
  <si>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</si>
  <si>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</si>
  <si>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</si>
  <si>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</si>
  <si>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t>A la fecha se ha mantenido contacto con las instituciones orientando las acciones para la formulación de los proyectos a financiar, los cuales se suscribieron a finales del mes de junio 2017</t>
  </si>
  <si>
    <t>En el mes de septiembre se continúa con el seguimiento y supervisión a la ejecución técnica, contractual y financiera de los convenios para el fortalecimiento de las condiciones de calidad en programas T&amp;T, mediante visitas de supervisión y atención telefónica. Se ha realizo el trámite de desembolso a la IES de los recursos correspondientes a los aportes del MEN.</t>
  </si>
  <si>
    <t>18 VES</t>
  </si>
  <si>
    <t>Dirección de Fomento de la Educación Superior</t>
  </si>
  <si>
    <t>Fomentar el acceso con calidad y la permanencia de los estudiantes en la educación superior a través de la asignación de incentivos que permitan disminuir la deserción</t>
  </si>
  <si>
    <t>Al mes de febrero se han renovado 59 créditos a los mejores bachilleres.</t>
  </si>
  <si>
    <t>Al mes de junio se han renovado 101 créditos a los mejores bachilleres.</t>
  </si>
  <si>
    <t>Al mes de julio se han renovado 134 créditos a los mejores bachilleres.</t>
  </si>
  <si>
    <t>No se han desembolsado recursos para adjudicar subsidios de sostenimiento, toda vez que los recursos del PAC llegaron a finales del mes de febrero por lo cual se iniciará el proceso de giro a partir del mes de marzo.</t>
  </si>
  <si>
    <t>Al mes de junio se han adjudicado 7.930 subsidios de sostenimiento para beneficiarios nuevos.</t>
  </si>
  <si>
    <t>Al mes de agosto se han adjudicado 9.321 subsidios de sostenimiento para beneficiarios nuevos.</t>
  </si>
  <si>
    <t xml:space="preserve">Al mes de febrero se han desembolsado 13.484 giros de subsidio de sostenimiento. </t>
  </si>
  <si>
    <t>Al mes de junio se han desembolsado 51.415 giros de subsidio de sostenimiento.</t>
  </si>
  <si>
    <t>Al mes de agosto se han desembolsado 84.418 giros de subsidio de sostenimiento.</t>
  </si>
  <si>
    <t>Al cierre de febrero no se ha suscrito el convenio respectivo y la adjudicación de estos créditos se realizará en el segundo semestre.</t>
  </si>
  <si>
    <t>Al cierre de junio no se ha suscrito el convenio respectivo y la adjudicación de estos créditos se realizará en el segundo semestre.</t>
  </si>
  <si>
    <t>Al cierre de agosto no se ha suscrito el convenio respectivo.</t>
  </si>
  <si>
    <t>La adjudicación de estos créditos condonables se realizarán en el segundo semestre.</t>
  </si>
  <si>
    <t>Se dio apertura a la convocatoria para nuevos aspirantes. Según cronograma, la publicación de aprobados y legalizaciones se dará entre el 9 de octubre y el 9 de noviembre de 2017.</t>
  </si>
  <si>
    <t>Al mes de febrero se han efectuado 1.158 renovaciones. Las renovaciones de este Fondo se realizan durante todo el semestre.</t>
  </si>
  <si>
    <t>Al mes de junio se han efectuado 4.009 renovaciones.</t>
  </si>
  <si>
    <t>Al mes de agosto se han efectuado 5.071 renovaciones.</t>
  </si>
  <si>
    <t>La adjudicación de estos créditos condonables se realizará durante el segundo semestre</t>
  </si>
  <si>
    <t>Al mes de febrero se han efectuado 994 renovaciones. Las renovaciones de este Fondo se realizan durante todo el semestre.</t>
  </si>
  <si>
    <t>Al mes de junio se han efectuado 8.098 renovaciones</t>
  </si>
  <si>
    <t>Al mes de agosto se han efectuado 10.264 renovaciones</t>
  </si>
  <si>
    <t>Al cierre de enero no se ha suscrito el convenio respectivo y la adjudicación de estos créditos se realizará en el segundo semestre.</t>
  </si>
  <si>
    <t>Se realizó proceso de adjudicación de la convocatoria beneficiandose a 11 estudiantes del pueblo Rrom. Sin embargo, como no se ha legalizado ante el ICETEX, todavía no se considera el dato en el reporte de Icetex</t>
  </si>
  <si>
    <t>El 15 de mayo se dio apertura a la convocatoria, se estima que los desembolsos de adjudicación inicien en el mes de septiembre.</t>
  </si>
  <si>
    <t>La adjudicación de estos créditos se realizará en el segundo semestre.</t>
  </si>
  <si>
    <t>La adjudicación de estos créditos se realizará durante el segundo semestre.</t>
  </si>
  <si>
    <t>La adjudicación de estos créditos se realizará durante el segundo semestre, dependiendo de los recursos que se apropien para la convocatoria.</t>
  </si>
  <si>
    <t>la meta para este indicador es 0</t>
  </si>
  <si>
    <t>No se apropiaron recursos en 2017 para nuevas adjudicaciones en el presupuesto del sector educación.</t>
  </si>
  <si>
    <t>Al mes de febrero se han efectuado 3.045 renovaciones. Las renovaciones de este Fondo se realizan durante todo el semestre.</t>
  </si>
  <si>
    <t>Al mes de junio se han efectuado 5.804 renovaciones. Las renovaciones de este Fondo se realizan durante todo el semestre.</t>
  </si>
  <si>
    <t>Al mes de agosto se han efectuado 8.258 renovaciones. Las renovaciones de este Fondo se realizan durante todo el semestre.</t>
  </si>
  <si>
    <t>La adjudicación de estas becas se realizará en el segundo semestre.</t>
  </si>
  <si>
    <t>La adjudicación de estas becas se realizará durante el segundo semestre.</t>
  </si>
  <si>
    <t>Las renovaciones están abiertas hasta febrero 2017</t>
  </si>
  <si>
    <t xml:space="preserve">Al mes de junio se encuentran 19.839 giros, con estado en firme. Con respecto a mayo se presenta una reducción de 10 giros teniendo en cuenta que cambiaron de estado "en firme" a "reversión total". </t>
  </si>
  <si>
    <t xml:space="preserve">Al mes de agosto se han efectuado 20.208 giros, correspondientes a las renovaciones de Ser Pilo Paga. </t>
  </si>
  <si>
    <t>La convocatoria se encuentra abierta y está en periodo de legalización para realizar desembolsos en el mes de febrero, una vez se cuente con los recursos situados del PAC.</t>
  </si>
  <si>
    <t>Al mes de junio se encuentran 8.142 giros, con estado en firme. Con respecto a mayo se presenta una reducción de 15 giros teniendo en cuenta que cambiaron de estado "en firme" a "reversión total".</t>
  </si>
  <si>
    <t xml:space="preserve">Al mes de agosto se encuentran 8.207 giros, con estado en firme. De los 8.225 giros reportados en julio, 18 cambiaron de estado a reversión total. </t>
  </si>
  <si>
    <t>En el mes de febrero se desembolsaron 123 créditos con subsidio de tasa.</t>
  </si>
  <si>
    <t>Hasta el mes de junio se desembolsaron 11.187 créditos con subsidio de tasa.</t>
  </si>
  <si>
    <t>Hasta el mes de agosto se desembolsaron 11.571 créditos con subsidio de tasa.</t>
  </si>
  <si>
    <t>Al mes de febrero se han renovado 35.247 créditos con subsidio de tasa.</t>
  </si>
  <si>
    <t>Al mes de junio se han renovado 93.682 créditos con subsidio de tasa.</t>
  </si>
  <si>
    <t>Al mes de agosto se han renovado 145.464 créditos con subsidio de tasa.</t>
  </si>
  <si>
    <t>No se han desembolsado recursos para ajuste de tasas en periodo de amortización, toda vez que no se ha situado PAC por parte de la Nación.</t>
  </si>
  <si>
    <t>Se han situado a través del PAC $64.551.907.730 para disminución de la tasa de interes de los créditos adjudicados antes de 2016 y que se encuentran en etapa de amortización. Lo que equivale al 52% de los recursos.</t>
  </si>
  <si>
    <t>Se han situado a través del PAC $64.551.907.730 para disminución de la tasa de interés de los créditos adjudicados antes de 2016 y que se encuentran en etapa de amortización.</t>
  </si>
  <si>
    <t>Hasta el momento no se ha determinado por parte del Ministerio de Educación Nacional algún tipo de adición para abrir nuevas convocatorias.</t>
  </si>
  <si>
    <t>Al mes de febrero se han renovado 29 créditos para maestros</t>
  </si>
  <si>
    <t>Al mes de junio se han renovado 2.241 créditos para maestros.</t>
  </si>
  <si>
    <t>Al mes de agosto se han renovado 2.330 créditos para maestros.</t>
  </si>
  <si>
    <t>Estas condonaciones se realizan durante todo el año, una vez verificado el cumplimiento de los requisitos. Al mes de junio se han realizado 77 solicitudes de condonación.</t>
  </si>
  <si>
    <t>Estas condonaciones se realizan durante todo el año, una vez verificado el cumplimiento de los requisitos. Al mes de agosto se han realizado 101 solicitudes de condonación.</t>
  </si>
  <si>
    <t>15 Secretaría General</t>
  </si>
  <si>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</si>
  <si>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Se recibieron 2 propuestas (Univalle y OCyT) de 5 invitaciones enviadas para participar en el estudio de mercado para el Desarrollo e Implementación de la Versión 3 del Observatorio Colombiano de Innovación Educativa. Estas se encuentran en proceso de revisión y evaluación</t>
  </si>
  <si>
    <t xml:space="preserve">El contrato interadministrativo para el desarrollo de las actividades del observatorio fue aprobado por el comité de contratación para que fuera ejecutado por la Universidad del Valle. Debido al tiempo que resta del año para ejecución y los productos que deberían ser entregados en la presente vigencia, la universidad presenta un ajuste a la propuesta inicial de cronograma y productos. Después de revisar la propuesta se concluye que las actividades del observatorio, no serán desarrolladas en este contrato, sino como proyecto de investigación en el marco de un convenio con Colciencias. Se continúa con la divulgación de los resultados del observatorio a través de la RED Vestigium. </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</si>
  <si>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</si>
  <si>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Durante el mes de junio se diseñarón, desarrollarón e implementarón en el Portal Educativo Colombia Aprende los siguientes (3) espacios virtuales y/o edusitios: Especial Virtual Educa 2017; Videoteca Pioneros Alianza Educativa; y MIDE, los cuales pueden ser consultados en las siguientes URL respectivamete: http://aprende.colombiaaprende.edu.co/virtualeduca2017; http://aprende.colombiaaprende.edu.co/es/pionerosaae/5372; http://aprende.colombiaaprende.edu.co/mide/91047. Se realizó la producción de dos (2) vídeos para la promoción de virtual educa.</t>
  </si>
  <si>
    <t>Se realizaron dos (2) espacios virtuales y/o edusitios: Buscando Carrear, Bienestar Laboral Docente, los cuales pueden ser consultados en las siguientes URL respectivamente: http://aprende.colombiaaprende.edu.co/buscandocarrera http://aprende.colombiaaprende.edu.co/bienestar_laboral Se realizaron cuatro (4) contenidos para la estrategia Para Aprender Digital (PAD): Radialistas, Bilingüismo, Activa tu ciudadanía, Programa Todos a Aprender, los cuales pueden ser consultados en las siguientes URL respectivamente: https://drive.google.com/drive/folders/0B0tCAjVD20xCS2xPdUZ3MjdtVnM https://drive.google.com/drive/folders/0B0tCAjVD20xCdW1FLVRVZUdVS00 https://drive.google.com/drive/folders/0B0tCAjVD20xCOUw1MmI3Q2FRbUk https://drive.google.com/drive/folders/0B0tCAjVD20xCeC1kTndWZVZwQ1k También se realizó la producción de cinco (5) micro lecciones para el Programa Todos Aprender (PTA): dos de lenguaje y tres de matemáticas, los cuales pueden ser consultados en las siguientes URL respectivamente: https://drive.google.com/file/d/0BzBlHWQ6ErnuQ0dybEVzTVItUk0/view?usp=sharing https://drive.google.com/file/d/0BzBlHWQ6ErnuS1RIeW0tZDdPTWc/view?usp=sharing https://drive.google.com/open?id=0BzBlHWQ6ErnuUmVQdFhRUkhfamM https://drive.google.com/open?id=0BzBlHWQ6ErnuSEktRktUbjJPZU0 https://drive.google.com/file/d/0BxCROf9mcytrWDVjQ25EYmxTSlE/view?usp=sharing Se crearon también nueve (9) cursos virtuales: Inducción al SGSST, Gestión Documental, Gestión Ambiental, Inducción al MEN, Sistema Integrado de Gestión SIG, Cultura del servicio, Escuela TIC docentes innovadores 2017 Andes G01, Escuela TIC docentes innovadores 2017 Andes G01, los cuales puede ser consultado en los siguientes link: http://application.colombiaaprende.edu.co/mod/scorm/view.php?id=285956 http://application.colombiaaprende.edu.co/mod/scorm/view.php?id=285957 http://application.colombiaaprende.edu.co/mod/scorm/view.php?id=285958 http://application.colombiaaprende.edu.co/mod/scorm/view.php?id=285959 http://application.colombiaaprende.edu.co/mod/scorm/view.php?id=285960 http://application.colombiaaprende.edu.co/course/view.php?id=3695 http://application.colombiaaprende.edu.co/course/view.php?id=3643 http://application.colombiaaprende.edu.co/course/view.php?id=4356</t>
  </si>
  <si>
    <t>ICFES                                                                                                                                                                     ICFES                                                                                                                                                                                  ICFES</t>
  </si>
  <si>
    <t>POLÍTICA</t>
  </si>
  <si>
    <t>Fuente Financiación (Proyecto Inversión)</t>
  </si>
  <si>
    <t>Valor de  la fuente</t>
  </si>
  <si>
    <t>Entidad Responsable</t>
  </si>
  <si>
    <t>Área Responsable</t>
  </si>
  <si>
    <t>Responsable</t>
  </si>
  <si>
    <t>Actividades Principales</t>
  </si>
  <si>
    <t>Indicador</t>
  </si>
  <si>
    <t>Meta después de la modificación</t>
  </si>
  <si>
    <t>CALIDAD</t>
  </si>
  <si>
    <t>ICFES</t>
  </si>
  <si>
    <t>PRUEBAS</t>
  </si>
  <si>
    <t>OFICINA ASESORA DE PLANEACIÓN</t>
  </si>
  <si>
    <t>Esquema tarifario para las pruebas SABER del estado</t>
  </si>
  <si>
    <t>% de actividades ejecutadas en la vigencia/ % de actividades programadas para la vigencia</t>
  </si>
  <si>
    <t>Contar con un  10%  de avance del esquema tarifario que incorpore análisis de costos de la cadena de valor y el punto de equilibrio</t>
  </si>
  <si>
    <t>Se ha venido trabajando en la revisión y ajuste de la cadena de valor y desarrollo del ERP para lograr un costeo por etapas.</t>
  </si>
  <si>
    <t>Se está ajustó la metodología del proyecto, se socializó con los integrantes del equipo de proyecto y se realizó un primer análisis de ítems.</t>
  </si>
  <si>
    <t>Archivos institucionales</t>
  </si>
  <si>
    <t>SUBDIRECCIÓN DE DISEÑO DE INSTRUMENTOS</t>
  </si>
  <si>
    <t xml:space="preserve">Gestión del conocimiento como insumo para la estabilización de pruebas </t>
  </si>
  <si>
    <t>Sumatoria de protocolos y/o procedimientos elaborados en el proceso de diseño de pruebas para la reducción de tiempo de las mismas</t>
  </si>
  <si>
    <t>Un documento (protocolo/procedimiento) elaborado</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</si>
  <si>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</si>
  <si>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Durante el segundo trimeste de la vigencia 2017, se están realizando los ajustes a los procedimientos de la SDI, de acuerdo a la auditoria interna, por lo que se incluira dicha información en los ajustes mencionados. Lo que debe reflejar el trabajo conjunto de la SDI para el mejoramiento de las pruebas de evaluación</t>
  </si>
  <si>
    <t>SUBDIRECCIÓN DE PRODUCCIÓN DE INSTRUMENTOS</t>
  </si>
  <si>
    <t>Pruebas adaptativas y pruebas por computador</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</si>
  <si>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</si>
  <si>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</si>
  <si>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</si>
  <si>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Se ha venido trabajando junto con la dirección de tecnología en el desarrollo de un prototipo inicial (piloto) con un número limitado de ítems y pruebas fijas, en orden a evaluar el desempeño del prototipo inicial y básico desarrollado.
En la dirección de tecnología se está llevando a cabo la construcción de PLEXI (Plataforma de presentación de examenes del ICFES). El objetivo principal de esta plataforma es permitir la presentación de examenes por computador de una manera ágil y efectiva para el usuario. La plataforma se diseñó de tal manera que permitirá la presentación de pruebas estandarizadas y adaptativas.
Se está realizando inicialmente un diagnóstico de la plataforma de implementación de pruebas adpatativas para la posterior selección de ítems disponibles para utilizar en las mismas.
Se inció una evaluación frente a la necesidad de realizar un estudio de mercado, por el momento se inició una revisión de diferentes estudios y experiencias en el marco de análisis de pruebas adaptativas y evaluar el escenario de aplicación de las mismas.
Para llevar a cabo la realización de los principales conceptos que contienen los test adaptativos, se viene trabajando en la modificación de una librería desarrollada en Python, que contiene los módulos que responden a las tres preguntas principales de investigación en el campo de test adaptativos que son: ¿Cómo empezar?, ¿Cómo continuar? y ¿Cómo parar?. Esta librería se ha ido modificando para integrar las ideas que involucran directamente al Instituto.
Se están evaluando las diferentes posibilidades de implementación y alcance de un assessment center para la aplicación de las pruebas, analizando las diferentes aletrnativas, ventajas y desventajas de la implementación del mismo. 
En la presente vigencia por parte de la Dirección de Evaluación se adelantaron visitas técnicas internacionales de diferentes Ministerios de Educación en el marco del desarrollo e intercambio de experiencias relacionadas a las diferentes metodologías de evaluación de la educación y logros y experiencias alcanzadas en implementación de pruebas tantao nacionales como ineternacionales.  Se contó con la visita de directivos del Ministerio de Educación (MINERD) República Dominicana, Centro Nacional de Proyectos PISA - Centro Nacional (Ministerio de Educación de Panamá), Oficina de Medición de la Calidad de los Aprendizajes (Ministerio de Educación de Perú), principalmente.</t>
  </si>
  <si>
    <t>Se modificó el porcentaje de avance en el primer trimestre debido a que la actividad cambio de responsable y realizando el análisis de la actividad se decidió ajustar el cumplimiento de avance (también se modificó el responsable)</t>
  </si>
  <si>
    <t>DIRECCIÓN DE EVALUACIÓN</t>
  </si>
  <si>
    <t>Implementación de metodologia SAE para la calificación de las pruebas SABER</t>
  </si>
  <si>
    <t xml:space="preserve">Número de establecimientos con resultados de pruebas metodologia SAE/Número de establecimientos proyectados  con aplicación de prueba 3579.  </t>
  </si>
  <si>
    <t>100% de la implementación de la metodologia</t>
  </si>
  <si>
    <t>No se reporta avance en esta actividad teniendo en cuenta que no hay acciones programadas para el primer trimestre</t>
  </si>
  <si>
    <t xml:space="preserve">Se consolidó el informe técnico de la metodología SAE. Se incluyó un anexo con los resultados de la aplicación de la metodología con la muestra piloto generada para grado 7 en 2015, y se incluyó el tema necesario para la estimación del error en cada establecimiento, así como el tratamiento de benchmarking para SAE. 
Se realizó la generación de calificaciones para la prueba Saber 7 según la muestra piloto recolectada en 2015 y la metodología SAE desarrollada, para lo cual se tomó la información de la muestra piloto recolectada en 2015 para el grado séptimo y se aplicó la metodología SAE para estimar el resultado obtenido por los establecimietos educativos, seleccionados o no en la muestra. Adicionalmente, se cuantificó el error de pronóstico para cada establecimiento utilizando la metodología SAE.
</t>
  </si>
  <si>
    <t>SUBDIRECCIÓN DE ESTADÍSTICAS</t>
  </si>
  <si>
    <t xml:space="preserve">Actualización de la metodología de calificación de las pruebas de estado al modelo 3PL </t>
  </si>
  <si>
    <t>Número de individuos con resultados 3PL / Número de individuos proyectados  con aplicación de pruebas de estado</t>
  </si>
  <si>
    <t>100% de la implementacion de la metodologia de acuerdo a las actividades planteadas</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</si>
  <si>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</si>
  <si>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Se llevó a cabo el proceso de calificación del examen Saber Pro y TyT con el moldeo de 3PL. 
Se realizó la comparación del examen Saber 11 calendario A, y se espera continuar realizando la equiparación para este examen. 
Al primer trimestre de 2017, se informa que la calificación de los exámenes aplicados (de estado), se ha realizado con el modelo de 3PL. 
</t>
  </si>
  <si>
    <t>SUBDIRECCIÓN DE ANALISIS Y DIVULGACIÓN</t>
  </si>
  <si>
    <t>RETROALIMENTACIÓN DE PRUEBAS Y RESULTADOS (INFORMACIÓN MEN)</t>
  </si>
  <si>
    <t>% de actividades realizadas /actividades planeadas para la vigencia</t>
  </si>
  <si>
    <t xml:space="preserve">Ejecución del 30% de las actividades del proyecto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</si>
  <si>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</si>
  <si>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NUEVOS NEGOCIOS</t>
  </si>
  <si>
    <t>Nuevos negocios para la generación de Ingresos</t>
  </si>
  <si>
    <t>Ingresos corrientes 2015+disponibilidad inicial-excedentes financieros de vigencias anteriores- menos cuentas por cobrar de 2014</t>
  </si>
  <si>
    <t>$6997850000 para la vigencia</t>
  </si>
  <si>
    <t>Durante el primer trimestre del año se suscribieron  2 contratos, uno con la SED y otro con el MEN.</t>
  </si>
  <si>
    <t>INVESTIGACIÓN</t>
  </si>
  <si>
    <t>OFICINA DE GESTIÓN DE PROYECTOS DE INVESTIGACIÓN</t>
  </si>
  <si>
    <t>Agenda de investigación</t>
  </si>
  <si>
    <t># de personas en el equipo de trabajo con maestria</t>
  </si>
  <si>
    <t>Finalizar la vigencia con 5 documentos de trabajo resultado de las investigaciones que adelanta la oficina</t>
  </si>
  <si>
    <t>Para el primer trimestre, el equipo de trabajo está conformado por 8 personas con maestria</t>
  </si>
  <si>
    <t>La meta se logró en el primer trimestre, en el cual se contrataron 8 profesionales con título de maestría</t>
  </si>
  <si>
    <t xml:space="preserve"># de documentos de trabajo </t>
  </si>
  <si>
    <t xml:space="preserve">No aplica </t>
  </si>
  <si>
    <t>Actualmente se tienen 14 proyectos de investigación en desarrollo.</t>
  </si>
  <si>
    <t>ETITC                                                                                                                                                                                       ETITC                                                                                                                                                   ETITC</t>
  </si>
  <si>
    <t>Recursos propios</t>
  </si>
  <si>
    <t>ETITC</t>
  </si>
  <si>
    <t>Viceacadémica y
Oficina de Planeación</t>
  </si>
  <si>
    <t>Acreditar los programas de Educación Superior de la ETITC o al menos obtener la visita de pares</t>
  </si>
  <si>
    <t>Programas de Educación Superior acreditados o con visita de pares/ Programas de Educación Superior de la Escuela</t>
  </si>
  <si>
    <t xml:space="preserve">Se ha recibido la visita de pares amigos para la revisión de acreditación de los programas de educación superior. Teniendo la visita de </t>
  </si>
  <si>
    <t>Se ha recibido la visita de pares amigos para la revisión de acreditación de los programas de educación superior. Teniendo la visita de certificación de Icontec, contribuye al fortalecimiento de los documentos maestros de cada una las áreas</t>
  </si>
  <si>
    <t>INFOTEP SAN JUAN DEL CESAR                                                                                                                                                       INFOTEP SAN JUAN DEL CESAR                                                                                             INFOTEP SAN JUAN DEL CESAR</t>
  </si>
  <si>
    <t>CIERRE DE BRECHAS</t>
  </si>
  <si>
    <t>INFOTEP SAN JUAN DEL CESAR</t>
  </si>
  <si>
    <t>Académica</t>
  </si>
  <si>
    <t>Realizar los estudios  y diseños de los nuevos programas</t>
  </si>
  <si>
    <t>Nº de programas nuevos con solicitud de registro calificado</t>
  </si>
  <si>
    <t>Diseñar nueves (9)  nuevos programas académicos para solicitud de registro calificado en el CONACES</t>
  </si>
  <si>
    <t>Este avance del 25% está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</si>
  <si>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75% esta representado en los avances  que se han tenido  en las acciones que se realizaron para construción de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</si>
  <si>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</si>
  <si>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</si>
  <si>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</si>
  <si>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Este avance del 33% está representado  en el diseño de la estrategia y el programa radial y publicidad que se hizo en el mes de enero y febrero.</t>
  </si>
  <si>
    <t>Este avance del 66% esta representado  en el diseño de la estrategia y el programa radial y publicidad que se hizo en el mes mayo y junio para las inscripciones y matriculas del II semestre</t>
  </si>
  <si>
    <t>Docentes en formación en maestrias y doctorados</t>
  </si>
  <si>
    <t>Docentes formados en maestria y doctorados</t>
  </si>
  <si>
    <t>Apoyar la formación de tres (3) docentes en maetrías</t>
  </si>
  <si>
    <t>En este avance el 25% está representado en el apoyo que se dio a dos docentes para continuar con sus estudios de maestria el cual se puede evidenciar mediante las resoluciones de apoyo n° 016 del 23 de enero y n° 18 del 24 de enero.</t>
  </si>
  <si>
    <t>Este avance del 80% esta representado en el apoyo que se dio a dos docentes para continuar con sus estudios de maestria en  el segundo semestre , el cual se puede evidenciar mediante las resoluciones de apoyo n° 159 del 27 de junio y n° 179 del 10 de julio.</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</si>
  <si>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</si>
  <si>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</si>
  <si>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</si>
  <si>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t>Este avance del 80% esta representado  en las acciones que se han realizado para alcanzar la meta propuesta: 1) En el analisis de los reesultados de las pruebas saber pro individual 2016 se evidenciaron avances importantes: se incremento en 6.72  el promedio general de la prueba a nivel institucional  entre periodo  16-I y 16-2 ; 2) Se realizo capacitación sobre competencias genericas; 3) se socializó el calendario interno Saber Pro.</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</si>
  <si>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</si>
  <si>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</si>
  <si>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</si>
  <si>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</si>
  <si>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</si>
  <si>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</si>
  <si>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Este avance del 25% está representado en acciones que llevaron acabo con los estudiantes de articulación: una jornada de indución y un taller sobre inteligencia emocional</t>
  </si>
  <si>
    <t>Este avance del 75% esta representado en acciones que llevaron acabo con los estudiantes de articulación: 1) el 8 de junio un encuentro de padres de familia; 2) el 25 de mayo un taller sobre técnicas de estudios.</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</si>
  <si>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</si>
  <si>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</si>
  <si>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</si>
  <si>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</si>
  <si>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Este avance está representado en dos capacitaciones que se relalizaron para fortalecer los grupos de investigaciones en  administración de la investigación en los grupos de investigación y Técnicas y métodos de  investigativas , los dias 25 de enero y 8 de febrero respectivamente.</t>
  </si>
  <si>
    <t>INSTITUTO TOLIMENSE DE FORMACION TECNICA PROFESIONAL ITFIP                                                                                                                     INSTITUTO TOLIMENSE DE FORMACION TECNICA PROFESIONAL ITFIP</t>
  </si>
  <si>
    <t xml:space="preserve">CALIDAD </t>
  </si>
  <si>
    <t>NACIÓN</t>
  </si>
  <si>
    <t>ITIFP TOLIMA</t>
  </si>
  <si>
    <t>Direccionamiento Estratégico y Coordinación Grupo Interno de trabajo de Autoevaluación con fines de acreditación.</t>
  </si>
  <si>
    <t>Ruth Erica Morales Lugo</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</si>
  <si>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</si>
  <si>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Actividades ejecutadas / Actividades programadas</t>
  </si>
  <si>
    <t>10 actividades</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</si>
  <si>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</si>
  <si>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Inicialmente se debe hacer enfasis en que el proceso de Acreditación como tal no depende directamente de la institución ya que es un juicio de valor que entrega un tercero, en este caso el CNA y Ministerio de Educación. Por lo tanto el indicador que se deriva de estas actividades se debe entender especificamente como el desarrollo del Proceso de AUTOEVALUACION con fines de acreditación de un programa académico. Lo cual es validado y formalizado una vez se obtinene el ingreso al SNA y se aseguren las Condiciones Iniciales. Una vez aclarado este enfoque y contexto interno del proceso de  acreditación se desarrollaron las siguientes actividades al 30 de junio de 2017 de acuerdo al cronograma de trabajo establecido por el proceso para la vigencia 2017 el cual esta distribuido en 5 actividades encaminadas a la solicitud de condiciones iniales y apropiación del proceso, de las cuales se ha desarrollado 3 como son: Ingreso de información Plataforma CNA para Solicitud de Condiciones Iniciales (Institucionales), Socialización y sensibilización permanente,  Capacitación contexto y acompañamiento programas. 
Nota: El Indicador no aplica al proceso que se adelanta debido a que la acreditación en si depende no de la institución sino de un concepto externo en este caso concepto del CNA, es por ello que se deben encaminar y direccionar las actividades solamente al proceso de Autoevaliación con fines de acreditación.</t>
  </si>
  <si>
    <t>Registro de condiciones iniciales  en la plataforma del CNA, Boletines informativos y registro de asistencia y presentaciones .</t>
  </si>
  <si>
    <t>Lider SGC</t>
  </si>
  <si>
    <t>INTENALCO                                                                                                                                                   INTENALCO                                                                                                                                               INTENALCO</t>
  </si>
  <si>
    <t>Mejorar la Calidad de la educación en todos los niveles</t>
  </si>
  <si>
    <t xml:space="preserve">Propios </t>
  </si>
  <si>
    <t>INTENALCO</t>
  </si>
  <si>
    <t>Vicerrectoría Académica</t>
  </si>
  <si>
    <t>Toda la Institución</t>
  </si>
  <si>
    <t xml:space="preserve">Recibir visita institucional para la reedición por ciclos propedéuticos </t>
  </si>
  <si>
    <t>N° de visitas atendidas</t>
  </si>
  <si>
    <t>Redefinición Institucional por ciclos propedéuticos</t>
  </si>
  <si>
    <t>Se esta a la espera de la visita de los pares académicos para la redefinición institucional, se ajusto el auto que envió el Ministerio de Educación Nacional.</t>
  </si>
  <si>
    <t>Se recibió visita institucional en el mes de mayo para verificación del recurso de reposición. La institución esta a la espera de la decisión definitiva de la sala CONACES del MEN</t>
  </si>
  <si>
    <t>Informes PARES académicos en SACES</t>
  </si>
  <si>
    <t>Comité de autoevaluación institucional</t>
  </si>
  <si>
    <t>Realizar revisiones, ajustes y validaciones de los instrumentos a aplicar</t>
  </si>
  <si>
    <t>% de programas académicos con la implementación de factores del modelo de autoevaluación</t>
  </si>
  <si>
    <t>Implementación del 100% de los instrumentos de autoevaluación en los programas Técnicos profesionales</t>
  </si>
  <si>
    <t xml:space="preserve">Se culmino primera etapa de ajustes de políticas, e instrumentos de encuestas. Adicional se avanzo en 70% en la medición de indicadores </t>
  </si>
  <si>
    <t>Sigue en proceso de implementación el Plan de trabajo para realizar proceso de autoevaluación institucional a 5 programas académicos. Estamos en el proceso de recolección de información la cual contempla entre otros la aplicación de encuestas y medición de indicadores</t>
  </si>
  <si>
    <t>Información recolectada de Autoevaluación</t>
  </si>
  <si>
    <t>Oficina de planeación</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</si>
  <si>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</si>
  <si>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</si>
  <si>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</si>
  <si>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</si>
  <si>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</si>
  <si>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</si>
  <si>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</si>
  <si>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 xml:space="preserve">Al 31 de marzo de 2017 no se han recaudado ingresos por concepto de cursos de extensión y educación continua, se proyecta empezar la ofertas de educación continua en el mes de  mayo.  </t>
  </si>
  <si>
    <t>A la fecha se ha recaudado el 25% de lo estimado en proyectos y/o cursos de educación continuada</t>
  </si>
  <si>
    <t>Informes de gestión</t>
  </si>
  <si>
    <t>Dirección de Unidad de Extensión y proyección social</t>
  </si>
  <si>
    <t>Ofertar a la comunidad cursos de extensión de acuerdo a necesidades identificadas</t>
  </si>
  <si>
    <t xml:space="preserve">                                                                                                                                                      </t>
  </si>
  <si>
    <t>Mercadeo</t>
  </si>
  <si>
    <t>Ejecutar actividades y estrategias de mercadeo para matricular y mantener estudiantes en  de educación para el trabajo y el desarrollo humano</t>
  </si>
  <si>
    <t>N° total de estudiantes matriculados en las los dos periodos académicos de la vigencia</t>
  </si>
  <si>
    <t>400 estudiantes matriculados en programas de educación para el trabajo y el desarrollo humano</t>
  </si>
  <si>
    <t>A la fecha la institución cuenta con 219 estudiantes matriculados en los programas de educación para el trabajo y desarrollo humano.</t>
  </si>
  <si>
    <t>Resultado de acuerdo al primer semestre del la vigencia. La institución se encuentra en procesos de inscripciones y matriculas para el segundo semestre de la vigencia.</t>
  </si>
  <si>
    <t>informe de matriculas</t>
  </si>
  <si>
    <t>Registro y control Académico</t>
  </si>
  <si>
    <t>Nación (BPIN 2013011000074)</t>
  </si>
  <si>
    <t>Elaborar y ejecutar del plan de inversión para la vigencia</t>
  </si>
  <si>
    <t>% de ejecución del plan de inversiones</t>
  </si>
  <si>
    <t>% ejecución del plan de inversiones de dotación de la nueva sede construida</t>
  </si>
  <si>
    <t>A la fecha el avance físico y financiero de recursos de inversión de la vigencia 2017 es 0%</t>
  </si>
  <si>
    <t xml:space="preserve">A la fecha no se ha ejecutado el plan de inversiones par dotación debido a retraso en la obra física. </t>
  </si>
  <si>
    <t>Informes proyectos de inversión</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</si>
  <si>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</si>
  <si>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</si>
  <si>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</si>
  <si>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A la fecha la institución cuenta con 1355 estudiantes en los programas técnicos profesionales en las jornadas de mañana, tarde y noche.</t>
  </si>
  <si>
    <t>N° total de estudiantes nuevos matriculados en las los dos periodos académicos de la vigencia</t>
  </si>
  <si>
    <t>1000 Estudiantes nuevos matriculados en los dos periodos académicos de la vigencia</t>
  </si>
  <si>
    <t>Al 31 de marzo de 2017 se cuenta con 422 estudiantes nuevos en los diferentes programas técnicos profesionales que ofrece la institución.</t>
  </si>
  <si>
    <t>Coordinador de articulación académica</t>
  </si>
  <si>
    <t>N° total de estudiantes matriculados en articulación académica</t>
  </si>
  <si>
    <t>200 Estudiantes nuevos matriculados en articulación académica</t>
  </si>
  <si>
    <t>Al 31 de marzo se han matriculado 53 estudiantes en articulación académica, en los programas de Costos y Contabilidad, Procesos de Importación  y Exportación y Procesos Administrativos de Seguridad y Salud en el Trabajo.</t>
  </si>
  <si>
    <t>Educar con pertinencia e incorporar innovación en la educación</t>
  </si>
  <si>
    <t>Oficina de Relaciones Interinstitucionales (ORI)</t>
  </si>
  <si>
    <t>Elaborar Plan trabajo</t>
  </si>
  <si>
    <t>N° de planes estratégicos formulados</t>
  </si>
  <si>
    <t>Formular plan estratégico de internacionalización para la vigencia del plan estratégico institucional</t>
  </si>
  <si>
    <t>Se cuenta con el documento del plan estratégico de internacionalización en su fase de elaboración, esta a la espera de su revisión y aprobación por parte del comité de desarrollo administrativo.</t>
  </si>
  <si>
    <t>Avance acumulado del plan de acción de la vigencia de la ORI</t>
  </si>
  <si>
    <t>Informe de Gestión</t>
  </si>
  <si>
    <t>Oficina de ORI</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</si>
  <si>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</si>
  <si>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</si>
  <si>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</si>
  <si>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</si>
  <si>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ICETEX</t>
  </si>
  <si>
    <t xml:space="preserve">Adjudicar subsidios:
Subsidios de matrícula adjudicados a Mejores Bachilleres - Ley 1546 de 2012
</t>
  </si>
  <si>
    <t>Número de  Nuevos créditos condonables adjudicados</t>
  </si>
  <si>
    <t>Al mes de marzo se han desembolsado 132 nuevos créditos a los mejores bachilleres.</t>
  </si>
  <si>
    <t>Al mes de junio se han desembolsado 141 nuevos créditos a los mejores bachilleres.</t>
  </si>
  <si>
    <t>Base de Giros de Fondos, acumulada desde el 1 de enero hasta el 30 de junio.</t>
  </si>
  <si>
    <t xml:space="preserve">Plataformas de Administración ICETEX: Reporteador </t>
  </si>
  <si>
    <t>Esta actividad se encuentra sujeta a la demanda y recursos asignados</t>
  </si>
  <si>
    <t>Renovar Subsidios:
Subsidios de sostenimiento a los mejores bachilleres - Ley 1546 de 2012</t>
  </si>
  <si>
    <t>Número de  Renovaciones realizadas</t>
  </si>
  <si>
    <t>Al mes de marzo se han renovado 57 subsidios a los mejores bachilleres.</t>
  </si>
  <si>
    <t>Al mes de junio se han renovado 58 subsidios a los mejores bachilleres.</t>
  </si>
  <si>
    <t xml:space="preserve">Sujeto a la demanda </t>
  </si>
  <si>
    <t>Renovar Créditos.
Renovación de créditos educativos a los mejores bachilleres (Decreto 644 Art. 6)</t>
  </si>
  <si>
    <t>Al mes de marzo se han renovado 91 créditos a los mejores bachilleres.</t>
  </si>
  <si>
    <t>Base de Renovaciones de crédito educativo, acumulados desde el 1 de enero hasta el 30 de junio.</t>
  </si>
  <si>
    <t>Sujeto a la demanda</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</si>
  <si>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</si>
  <si>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</si>
  <si>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</si>
  <si>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No se han desembolsado recursos para adjudicar subsidios de sostenimiento de beneficiarios nuevos por cuanto se encuentran en proceso de retiro de las tarjetas recargables o activando el mecanismo de giro.</t>
  </si>
  <si>
    <t>Base de Giros (ajudicaciones) de crédito educativo, acumulados desde el 1 de enero hasta el 30 de junio.</t>
  </si>
  <si>
    <t>Renovar Subsidios:
Subsidios de sostenimiento renovados a grupos focalizados por Sisbén  - Condonación del 25% sobre el crédito educativo</t>
  </si>
  <si>
    <t xml:space="preserve">Número de  Renovaciones de
subsidios de sostenimiento </t>
  </si>
  <si>
    <t>Al mes de marzo se han desembolsado 45.623 giros de subsidio de sostenimiento.</t>
  </si>
  <si>
    <t>Condonar el 25% de la matricula a los estudiantes de educacion superior desde 2011</t>
  </si>
  <si>
    <t>Número de  Condonaciones del 25%</t>
  </si>
  <si>
    <t>Estas condonaciones se realizan durante todo el año, una vez verificado el cumplimiento de los requisitos. A la fecha se han realizado 447 solicitudes de condonación.</t>
  </si>
  <si>
    <t>Estas condonaciones se realizan durante todo el año, una vez verificado el cumplimiento de los requisitos. Al mes de junio se han realizado 2.706 solicitudes de condonación.</t>
  </si>
  <si>
    <t>Base remitida por el Grupo de Administración de Cartera con las condonaciones efectuadas en el año 2017.</t>
  </si>
  <si>
    <t>Z:\Planeacion(\\ictxrvfs)\CV\2017</t>
  </si>
  <si>
    <t>Estas condonaciones se realizan durante todo el año, una vez verificado el cumplimiento de los requisitos.</t>
  </si>
  <si>
    <t xml:space="preserve">Adjudicar créditos condonables: 
Créditos condonables adjudicados a poblacion en condición de discapacidad </t>
  </si>
  <si>
    <t xml:space="preserve">Número de  Adjudicaciones créditos condonables
</t>
  </si>
  <si>
    <t>Al cierre de marzo no se ha suscrito el convenio respectivo y la adjudicación de estos créditos se realizará en el segundo semestre.</t>
  </si>
  <si>
    <t>Correo remitido por la Vicepresidencia de Fondos jueves 6/07/2017 11:07 a. m.</t>
  </si>
  <si>
    <t>La adjudicación de estos créditos se realizará en el segundo semestre</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</si>
  <si>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</si>
  <si>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</si>
  <si>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</si>
  <si>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</si>
  <si>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Al mes de marzo se han efectuado 1.558 renovaciones.</t>
  </si>
  <si>
    <t xml:space="preserve">Se ha ejecutado el 34% de la meta. Estas renovaciones se efectúan durante el año. </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</si>
  <si>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</si>
  <si>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</si>
  <si>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</si>
  <si>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</si>
  <si>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Al mes de marzo se han efectuado 7.686 renovaciones.</t>
  </si>
  <si>
    <t xml:space="preserve">Se ha ejecutado el 47% de la meta. Estas renovaciones se efectúan durante el año.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</si>
  <si>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</si>
  <si>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</si>
  <si>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</si>
  <si>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</si>
  <si>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</si>
  <si>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</si>
  <si>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</si>
  <si>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No aplica, teniendo en cuenta que no se apropiaron recursos en 2017 para nuevas adjudicaciones en el presupuesto del sector educación.</t>
  </si>
  <si>
    <t>Renovar Créditos:
Créditos educativos renovados a Médicos para realizar especializaciones en salud</t>
  </si>
  <si>
    <t>Al mes de marzo se han efectuado 3.142 renovaciones.
Las renovaciones de este Fondo se realizan durante todo el semestre.</t>
  </si>
  <si>
    <t>Al mes de junio se han efectuado 5.804 renovaciones.
Las renovaciones de este Fondo se realizan durante todo el semestre.</t>
  </si>
  <si>
    <t xml:space="preserve">Se ha ejecutado el 126% de la meta </t>
  </si>
  <si>
    <t>Incrementar el acceso a la educación superior de posgrados</t>
  </si>
  <si>
    <t>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</si>
  <si>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</si>
  <si>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</si>
  <si>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</si>
  <si>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La adjudicación de esta beca se realizará en el segundo semestre.</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</si>
  <si>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</si>
  <si>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</si>
  <si>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</si>
  <si>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 xml:space="preserve">Al mes de marzo se han efectuado 14.301 giros. 
</t>
  </si>
  <si>
    <t xml:space="preserve">Al mes de junio se encuentran 19.839 giros, con estado en firme. Con respecto a mayo se presenta una reducción de 10 giros teniendo en cuenta que cambiaron de estado "en firme" a "reversión  total". </t>
  </si>
  <si>
    <t xml:space="preserve">Se ha ejecutado el 92% de la meta </t>
  </si>
  <si>
    <t>Renovar Subsidios de sostenimiento Ser Pilo Paga 2015 - 2016</t>
  </si>
  <si>
    <t>Número de  Renovaciones de  Subsidios de sostenimiento Ser Pilo Paga 2015 - 2016</t>
  </si>
  <si>
    <t xml:space="preserve">Al mes de marzo se han efectuado 19.917 giros.
</t>
  </si>
  <si>
    <t>Al mes de junio se han efectuado 20.222 giros.</t>
  </si>
  <si>
    <t xml:space="preserve">Se ha ejecutado el 94% de la meta </t>
  </si>
  <si>
    <t>Adjudicar nuevos créditos para Ser Pilo Paga 2017</t>
  </si>
  <si>
    <t>Número de  Adjudicaciones de nuevos créditos para Ser Pilo Paga 2017</t>
  </si>
  <si>
    <t xml:space="preserve">Al mes de marzo se han efectuado 1.017 giros. </t>
  </si>
  <si>
    <t xml:space="preserve">Al mes de junio se encuentran 8.142 giros, con estado en firme. Con respecto a mayo se presenta una reducción de 15 giros teniendo en cuenta que cambiaron de estado "en firme" a "reversión  total". </t>
  </si>
  <si>
    <t xml:space="preserve">Se ha ejecutado el 114% de la meta </t>
  </si>
  <si>
    <t>Adjudicar nuevos subsidios para Ser Pilo Paga 2017</t>
  </si>
  <si>
    <t>Número de  Adjudicaciones de nuevos subsidios para Ser Pilo Paga 2017</t>
  </si>
  <si>
    <t xml:space="preserve">Al mes de marzo se han efectuado 8.220 giros. </t>
  </si>
  <si>
    <t xml:space="preserve">Al mes de junio se han efectuado 8.459 giros. </t>
  </si>
  <si>
    <t xml:space="preserve">Se ha ejecutado el 118% de la meta </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</si>
  <si>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</si>
  <si>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</si>
  <si>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</si>
  <si>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Hasta el mes de marzo se desembolsaron 7.392 créditos con subsidio de tasa.</t>
  </si>
  <si>
    <t>Renovar Créditos en todas las líneas de financiación</t>
  </si>
  <si>
    <t>Número de  Renovaciones de Créditos en todas las líneas de financiación</t>
  </si>
  <si>
    <t>Al mes de marzo se han renovado 87.423 créditos con subsidio de tasa.</t>
  </si>
  <si>
    <t>Ajustar tasas de interés de créditos en amortización</t>
  </si>
  <si>
    <t>Ajustar tasas de interés de créditos en amortización:
Recursos invertidos para disminución de tasa de interés de créditos en etapa de amortización de beneficiarios de estratos 1, 2 y 3</t>
  </si>
  <si>
    <t>Se han situado a través del PAC $64.551.907.730 para disminución de la tasa de interes de los créditos adjudicados antes de 2016 y que se encuentran en etapa de amortización.</t>
  </si>
  <si>
    <t>Ejecución Presupuestal junio 2017</t>
  </si>
  <si>
    <t>http://www.icetex.gov.co/dnnpro5/Default.aspx?tabid=169</t>
  </si>
  <si>
    <t>Se ejecuta de acuerdo a los giros de la Nación</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</si>
  <si>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</si>
  <si>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</si>
  <si>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</si>
  <si>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</si>
  <si>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</si>
  <si>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Al mes de marzo se han renovado 36 créditos para maestros</t>
  </si>
  <si>
    <t xml:space="preserve">Se ha ejecutado el 26% de la meta. Estas renovaciones se efectúan durante el año. </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</si>
  <si>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</si>
  <si>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</si>
  <si>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</si>
  <si>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Estas condonaciones se realizan durante todo el año, una vez verificado el cumplimiento de los requisitos. A la fecha se han realizado 24 solicitudes de condonación.</t>
  </si>
  <si>
    <t>FODESEP                                                                                                                                                                    FODESEP                                                                                                                                                                                  FODESEP</t>
  </si>
  <si>
    <t>Gestión Misional y de Gobierno</t>
  </si>
  <si>
    <t xml:space="preserve">FODESEP  </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</si>
  <si>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</si>
  <si>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</si>
  <si>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</si>
  <si>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</si>
  <si>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Esta actividad se programó para inició en el segundo trimestre del año.</t>
  </si>
  <si>
    <t xml:space="preserve">Se inició la elaboración del diagnótico de las IES afiliadas al FODESEP.  </t>
  </si>
  <si>
    <t xml:space="preserve">Diagnóstico de las IES afiliadas </t>
  </si>
  <si>
    <t xml:space="preserve">Subgerencia de Proyectos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</si>
  <si>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</si>
  <si>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</si>
  <si>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</si>
  <si>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</si>
  <si>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Se inició una campaña de créditos preaprobados </t>
  </si>
  <si>
    <t xml:space="preserve">Contratos de Mutuo de los créditos </t>
  </si>
  <si>
    <t>Subgerencia Financiera</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</si>
  <si>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</si>
  <si>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</si>
  <si>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</si>
  <si>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</si>
  <si>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Esta estructuración está definida para realizarla en el segundo semestre de 2017.</t>
  </si>
  <si>
    <t xml:space="preserve">Instructivo de la modalidad del crédito </t>
  </si>
  <si>
    <t>Subgerencia Comercial</t>
  </si>
  <si>
    <t xml:space="preserve">Creación, estructuración e implementación de nuevos productos financieros </t>
  </si>
  <si>
    <t>No. productos implementados/No. de productos proyectados</t>
  </si>
  <si>
    <t xml:space="preserve">2 productos financieros nuevos </t>
  </si>
  <si>
    <t>El FODESEP cuenta con la vacante de la Subgerencia Comercial, una vez ésta se provea se adelantará el plan de acción.</t>
  </si>
  <si>
    <t xml:space="preserve">Documento de los nuevos productos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</si>
  <si>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</si>
  <si>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</si>
  <si>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</si>
  <si>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Alianza Estratégica suscrita </t>
  </si>
  <si>
    <t xml:space="preserve">Estructuración e implementación de nuevos productos no financieros </t>
  </si>
  <si>
    <t xml:space="preserve">1 producto no financiero nuevo </t>
  </si>
  <si>
    <t>Documento del nuevo producto</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</si>
  <si>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</si>
  <si>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</si>
  <si>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</si>
  <si>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Programa de asesorias estructurado</t>
  </si>
  <si>
    <t xml:space="preserve">Asesorar a las IES afiliadas al FODESEP en la acreditación de programas y acreditación institucional. </t>
  </si>
  <si>
    <t>No. de IES asesoradas/No. de IES afiliadas</t>
  </si>
  <si>
    <t>35% de las 115 IES afiliadas al Fondo con corte diciembre de 2016</t>
  </si>
  <si>
    <t>Para el segundo semestre de 2017, la Subgerencia de Proyectos realizará con el apoyo de los Comités Sociales del Fondo, asesorías especializadas.</t>
  </si>
  <si>
    <t xml:space="preserve">Listados de asistencia a las capacitaciones o asesorías especializadas </t>
  </si>
  <si>
    <t>Suscripción de Convenio de Cooperación Nacional enmarcado en proyectos de Educación que beneficien a las instituciones de Educación Superior - IES</t>
  </si>
  <si>
    <t xml:space="preserve">1  Convenio de Cooperación Nacional suscrito </t>
  </si>
  <si>
    <t xml:space="preserve">Convenio de Cooperación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</si>
  <si>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</si>
  <si>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</si>
  <si>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</si>
  <si>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</si>
  <si>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</si>
  <si>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</si>
  <si>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La Subgerencia de Proyectos realizará a partir del segundo semestre de 2017, eventos con los aliados estratégicos del FODESEP para incentivar el uso de las alianzas estratégicas.</t>
  </si>
  <si>
    <t xml:space="preserve">Alianzas o convenios suscritos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</si>
  <si>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</si>
  <si>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</si>
  <si>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</si>
  <si>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Se suscribió acuerdo de voluntades con ACIESCA </t>
  </si>
  <si>
    <t xml:space="preserve">Acuerdo de Voluntades suscrito </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</si>
  <si>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</si>
  <si>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</si>
  <si>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</si>
  <si>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Acuerdo de voluntades suscrito </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</si>
  <si>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</si>
  <si>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</si>
  <si>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</si>
  <si>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Membresía </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</si>
  <si>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</si>
  <si>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</si>
  <si>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</si>
  <si>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</si>
  <si>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Se participo activamente en la construcción del Plan Decenal de Educación como miembros de la Comisión Gestora. </t>
  </si>
  <si>
    <t xml:space="preserve">Registro de asistencia </t>
  </si>
  <si>
    <t>Asistente de Gerencia</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</si>
  <si>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</si>
  <si>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</si>
  <si>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 xml:space="preserve">Se acompaño a las IES afiliadas </t>
  </si>
  <si>
    <t>INSOR                                                                                                                                                                                   INSOR                                                                                                                                                  INSOR</t>
  </si>
  <si>
    <t>2203-0700-1 / 
propios 20 - 21</t>
  </si>
  <si>
    <t>INSOR</t>
  </si>
  <si>
    <t>SUBDIRECCION DE GESTION EDUCATIVA</t>
  </si>
  <si>
    <t>INSOR / 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</si>
  <si>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</si>
  <si>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Una estrategia integral para el mejoramiento de la cobertura y  calidad de la educación de la población sorda implementada</t>
  </si>
  <si>
    <t>Se elabora el Plan General de Asesorías para las nuevas entidades territoriales. Se adelantan procesos de Asesoría en la ciudad de Popayán por medio de su operador Distribuidora Asiri; en la ciudad de Tunja y Ciénaga</t>
  </si>
  <si>
    <t xml:space="preserve">Se adelantan procesos de asesoría en la secretaría de Educación de Montería,  Secretaría de Educación Municipal de Armenia, Secretaría de Educación del Quindío, Secretaría de Educación de Risaralda, Secretaría de Educación de Putumayo. Debe resaltarse que durante el mes de mayo y junio se adelantó el paro de educadores a niel nacional, situación que afectó el plan de asesorías programado por el INSOR, pues fueron canceladas la mayoría de las que se encontraban programadas para el mes  </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</si>
  <si>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</si>
  <si>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</si>
  <si>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</si>
  <si>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</si>
  <si>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</si>
  <si>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Durante el período se realizó la cualificación de los siguientes agentes educativos: Universidad de Cafam en Bogotá: 12 Agentes; Entidad territorial cienaga Magdalena: 35 agentes; entidad terrirorial Tunja: 75 agentes; universidad sergio arboleda: 12 agentes; uniminuto sede principal: 90 agentes; corporación educativa las Mercedes: 6 agentes; uniminuto sede soacha: 40 estudiantes, Cauca: 23 rectores, SEM Monteria: 63 agentes, SEM Armenia: 36, SED Quindio: 29, SENA: 7 agentes.</t>
  </si>
  <si>
    <t>2203-0700-1
nación 10</t>
  </si>
  <si>
    <t xml:space="preserve">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</si>
  <si>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</si>
  <si>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</si>
  <si>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realiza revisión y ajuste de planes de mejoramiento y rutas de reorganización de la oferta de las ciudades de: Cartagena, Baranquilla,  Bucaramanga, Villavicencio, Neiva, Ibague y Medellín.
Los ajustes se realizan conforme observaciones realizadas en territorio luego de la socialización realizada en cada ciudad focalizada. La ciudad de Bogotá está a la espera de la formalizacición del convenio administrativo, con la SED para poder llevar a cabo las acciones respectivas para a vigencia</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</si>
  <si>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</si>
  <si>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</si>
  <si>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</si>
  <si>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Se diseña y se estructura el plan curricular de las áreas de matemáticas, ciencias, lenguaje y sociales. Adicionalmente se elabora el guión 1 de materiales educativos.</t>
  </si>
  <si>
    <t>Elaborada en lengua de señas la prueba SABER 11 2017 para sordos; en las áreas de ciencias naturales, sociales y ciudadanas y matemáticas. 
 Elaborados 64 guiones multimedia correspondientes a las cuatro áreas (ciencias, matemáticas, sociales y lenguaje).
 Video grabados 4 clases (una por cada área)</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</si>
  <si>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</si>
  <si>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</si>
  <si>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</si>
  <si>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</si>
  <si>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</si>
  <si>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</si>
  <si>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 xml:space="preserve">A. Realizar asesoría técnica al SENA para la construcción del programa de formación tecnológica de intérpretes de lengua de señas Colombiana: Se realizaron cuatro mesas de verificación del diseño curricular en las ciudades de Bogotá, Cali, Medellín y Barranquilla, a las que asistieron 46 persona sordas y 105 personas oyentes para un total de 201, personas representantes de asociaciones de sordos, asociaciones de intérpretes. 
B. Implementar la evaluación de competencias de intérpretes empíricos de LSC – español -ENILSCE: (a) Elaboración de la guía de la ENILSCE; (b) Revisión y ajustes del aplicativo. c) Ampliación del banco de discursos de los componentes de la evaluación;(d) inicio de formación de comité evaluador del componente de producción del componente de LSC. 
C. Diseñar el aplicativo Registro Nacional de Intérpretes -RENI: (a) Elaboración de propuesta de Resolución del RENI; (b) Bosquejo de mapa de navegación del aplicativo constituido por tres campos: Información de interés, aspirante al RENI y consulte el RENI; (c) Desarrollo web del aplicativo que consiste en diseño y programación de base de datos, formulario de inscripción, campos del RENI, entre otros.  </t>
  </si>
  <si>
    <t>2203-0700-1
nacion 10</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</si>
  <si>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</si>
  <si>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</si>
  <si>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</si>
  <si>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</si>
  <si>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</si>
  <si>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COORDINACIÓN ACADÉMICA</t>
  </si>
  <si>
    <t>Aumentar la cobertura estudiantil de programas regulares de INFOTEP</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</si>
  <si>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</si>
  <si>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</si>
  <si>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</si>
  <si>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</si>
  <si>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</si>
  <si>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COORDINACIÓN DE INVESTIGACIÓN</t>
  </si>
  <si>
    <t>Implementar estrategias para el fomento y la apropiación de la investigación en el INFOTEP.</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</si>
  <si>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</si>
  <si>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</si>
  <si>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 xml:space="preserve">1. Asistencia al evento http://www.visionlatinoamericana.com/ Mayo 3 y 4 (Barranquilla)
2. Cursos ACAC: FORTALECIMIENTO DE LA CULTURA INVESTIGATIVA (16 A 19DE MAYO); 
3. ACTIVIDADES DEL CONVENIO NANCYLAND (capacitaciones, formulación de Proyectos)
4. Asistencia por parte del grupo y semillero de investigación a virtual educa (13 a 16 de junio)
5. Asistencia por parte del grupo de investigación y semillero  a Curso de la ACAC (Como mejorar el impacto de los jóvenes investigadores) (13 a 16 de junio)
</t>
  </si>
  <si>
    <t>EXTENSION Y PROYECCION SOCIAL</t>
  </si>
  <si>
    <t>COORDINACIÓN DE EXTENSIÓN Y PROYECCION SOCIAL</t>
  </si>
  <si>
    <t>Vincular estudiantes a programas de educación contínua del INFOTEP</t>
  </si>
  <si>
    <t>Número de estudiantes vinculados  en programas de educacion continua</t>
  </si>
  <si>
    <t>Actualmente se encuentran matriculados 30 estudiantes en programas de educación continua</t>
  </si>
  <si>
    <t>Actualmente se encuentran matrículados 71 estudiantes en educación continua, de los cuales 39 son de idiomas, 17 de Tecnico laboral en Atención integral a la primera infancia y 15 del curso procesos logísticos en comercio exterior.</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</si>
  <si>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</si>
  <si>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</si>
  <si>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</si>
  <si>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</si>
  <si>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</si>
  <si>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</si>
  <si>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</si>
  <si>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</si>
  <si>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Proceso # 1 se promocionó la inmersión del centro de lenguas en el mes de Abril en el congreso nacional de municipios en cartagena  logrando contactos para una posible inmersion de inglés, de las actividades existen registros fotográficos y certificados de asistencia, en el mes de junio se visitó la universidad sur colombiana en neiva logrando un acercamiento para una posible implementación de un programa de licenciatura en lenguas. Proceso # 2 contratar docentes para el centro de lenguas en el mes abril se contrató un profesor de creole logrando abrir un curso y otro curso de inglés para niños. actualmente siguen en su proceso de formación y se busca abrir mas cursos en el segundo periodo.</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</si>
  <si>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</si>
  <si>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</si>
  <si>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</si>
  <si>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Se llevara a cabo un encuentro con los egreesados para determinar los insumos necesarios para la creación dela política de egresados a incluir en el PEI (Proyecto Educativo Institucional)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</si>
  <si>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</si>
  <si>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</si>
  <si>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</si>
  <si>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</si>
  <si>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 xml:space="preserve">Se desarrolló una charla de sensibilización hacia el emprendimiento a las estudiantes de atención integral a la primera infancia </t>
  </si>
  <si>
    <t>Realizar actividades para el fortalecimiento de la internacionalización de nuestra institución</t>
  </si>
  <si>
    <t>Procesos para el fortalecimiento de la internacionalización de la institución implementados</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</si>
  <si>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</si>
  <si>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Asistencia y participación en la 3ra Reunión de la red de internacionalización en la que se socializó el Congreso del Pacto Global Red Colombia (ODS). Conversatorio “El aporte de la Internacionalización y Extensión de las IES a los ODS” (Miembros N.Caribe), Asistencia al evento internacional Investigación científica para el desarrollo sostenible realizado en Barranquilla de 6 funcionarios del área misional y un contratista , en el cual se Fortalece el pensamiento investigativo en temas de desarrollo sostenible del grupo de investigación que provean de insumos para la creación de la cultura e innovación investigativa de los participantes. Asistencia al XVIII Encuentro internacional Virtual Educa Colombia 2017 en la ciudad de Bogotá, por parte de 9 estudiantes, 2 docentes y 5 profesionales de procesos misionales. Participación de 18 docentes en el  III CONGRESO INTERNACIONAL VIRTUAL DE EDUCACIÓN INCLUSIVA Y TIC  el cual permitió reflexión y socialización de docentes e investigadores a través de la trasformación cultural con tecnologías de la información y las comunicaciones en espacios educativos entorno a la  inclusión y el aprendizaje desde la diversidad. 3 procesos</t>
  </si>
  <si>
    <t>BIENESTAR UNIVERSITARIO</t>
  </si>
  <si>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</si>
  <si>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</si>
  <si>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</si>
  <si>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 xml:space="preserve">Se esta dando cumplimiento a lo establecido en el plan operativo del área , realización de campaña de carnetización para la comunidad educativa,; Realización de dos live on Friday en promoción y prevención de la salud y habilidades ciudadanas para la paz ; realización de campeonatos deportivos (recreativo) ofeciendo varias alternativa para la comunidad educativa; realización de taller de danza; realización de charlas ted (cine foro) .  Al igual que el trimestre pasado </t>
  </si>
  <si>
    <t>INCI                                                                                                                                                                     INCI                                                                                                                                                  INCI</t>
  </si>
  <si>
    <t>GESTION MISIONAL</t>
  </si>
  <si>
    <t>Presupuesto de inversión</t>
  </si>
  <si>
    <t>NA</t>
  </si>
  <si>
    <t>Subdirección Técnica</t>
  </si>
  <si>
    <t>Subdirección  Técnica</t>
  </si>
  <si>
    <t>Ejecutar la fase II del nuevo modelo de asistencia técnica</t>
  </si>
  <si>
    <t>100% de la fase II del nuevo modelo de asistencia técnica ejecutado</t>
  </si>
  <si>
    <t>Se inició la ejecución la fase II del nuevo modelo de asistencia técnica, para lo cual se ha elaborado el nuevo modelo de datos.</t>
  </si>
  <si>
    <t>Se avanza en la definición de los municipios, la revisión del modelo de datos y de la metodología de la estrategia. En el mes de agosto se inician las comisiones para la recolección de la información con las secretarías de educación y las instituciones educativas. Se elaboró modelo de datos para el registro de la información</t>
  </si>
  <si>
    <t>Cronograma de viajes, modelo de datos</t>
  </si>
  <si>
    <t>Subdirección General</t>
  </si>
  <si>
    <t xml:space="preserve">Producir libros y textos escolares en formatos accesibles de braille, relieve, macrotipo y digitales y otras ayudas técnicas para la población con discapacidad visual </t>
  </si>
  <si>
    <t xml:space="preserve">Se han producido 12210 libros y textos escolares en formatos accesibles de braille, relieve, macrotipo y digitales y otras ayudas técnicas para la población con discapacidad visual </t>
  </si>
  <si>
    <t>A la fecha se han producido 22663  libros y textos escolares en formatos accesibles de braille, relieve y macrotipo para la población con discapacidad visual producidas</t>
  </si>
  <si>
    <t>Sistema de seguimiento de proyectos del departamento nacional de planeación</t>
  </si>
  <si>
    <t xml:space="preserve">Producir libros y textos escolares producidos  en formato digital accesible para las personas con discapacidad visual </t>
  </si>
  <si>
    <t xml:space="preserve">Se han producido 1168 libros y textos escolares producidos  en formato digital accesible para las personas con discapacidad visual </t>
  </si>
  <si>
    <t>A la fecha se cuenta con 3117 libros y textos escolares producidos  en formato digital accesible para las personas con discapacidad visual</t>
  </si>
  <si>
    <t xml:space="preserve">Promover las descargas de libros digitales accesibles de la biblioteca virtual para personas con discapacidad visual </t>
  </si>
  <si>
    <t xml:space="preserve">Se han producido 983 descargas de libros digitales accesibles de la biblioteca virtual para personas con discapacidad visual </t>
  </si>
  <si>
    <t>A la fecha se han realizado 1735 descargas de libros y textos escolares producidos  en formato digital accesible para las personas con discapacidad visual</t>
  </si>
  <si>
    <t>MINISTERIO DE EDUCACIÓN NACIONAL</t>
  </si>
  <si>
    <t>ENTIDADES ADSCRITAS Y VINCULADAS AL MINISTERIO DE EDUCACION NACIONAL                                                                                                                                                                                  ENTIDADES ADSCRITAS Y VINCULDAS AL MINISTERIO DE EDUCACION NACIONAL</t>
  </si>
  <si>
    <r>
      <t xml:space="preserve">Raciones alimentarias contratadas, para la atención a beneficiarios a través de los complementos alimentarios del PAE </t>
    </r>
    <r>
      <rPr>
        <sz val="9"/>
        <color theme="0"/>
        <rFont val="Calibri"/>
        <family val="2"/>
        <scheme val="minor"/>
      </rPr>
      <t>3.5.1.1</t>
    </r>
  </si>
  <si>
    <r>
      <t xml:space="preserve">Informe de asistencia técnica por Entidad Territorial Certificada consolidado </t>
    </r>
    <r>
      <rPr>
        <sz val="9"/>
        <color theme="0"/>
        <rFont val="Calibri"/>
        <family val="2"/>
        <scheme val="minor"/>
      </rPr>
      <t>3.5.2.1</t>
    </r>
  </si>
  <si>
    <r>
      <t>Plan estratégico de comunicaciones y actividades de promoción y divulgación del PAE ejecutado.</t>
    </r>
    <r>
      <rPr>
        <sz val="9"/>
        <color theme="0"/>
        <rFont val="Calibri"/>
        <family val="2"/>
        <scheme val="minor"/>
      </rPr>
      <t>3.5.3.1</t>
    </r>
  </si>
  <si>
    <r>
      <t xml:space="preserve">Servicios de asistencia técnica y monitoreo a Secretarías de Educación de Entidades Territoriales  Certificadas, en estrategias de acceso y permanencia realizadas. </t>
    </r>
    <r>
      <rPr>
        <sz val="9"/>
        <color theme="0"/>
        <rFont val="Calibri"/>
        <family val="2"/>
        <scheme val="minor"/>
      </rPr>
      <t>3.1.1</t>
    </r>
  </si>
  <si>
    <r>
      <t xml:space="preserve">Servicios de asistencia técnica a las Secretarías de Educación para la formulación de Planes de Acción que permitan la atención  educativa a población vulnerable y víctima del conflicto armado. </t>
    </r>
    <r>
      <rPr>
        <sz val="9"/>
        <color theme="0"/>
        <rFont val="Calibri"/>
        <family val="2"/>
        <scheme val="minor"/>
      </rPr>
      <t>3.2.1.1</t>
    </r>
  </si>
  <si>
    <r>
      <t xml:space="preserve">Servicios de asistencia técnica a Entidades territoriales certificadas para la implementación de planes de educación, que permiten la atención de la población del medio rural y víctima  </t>
    </r>
    <r>
      <rPr>
        <sz val="9"/>
        <color theme="0"/>
        <rFont val="Calibri"/>
        <family val="2"/>
        <scheme val="minor"/>
      </rPr>
      <t>3.2.1.2</t>
    </r>
    <r>
      <rPr>
        <sz val="9"/>
        <rFont val="Calibri"/>
        <family val="2"/>
        <scheme val="minor"/>
      </rPr>
      <t xml:space="preserve">
</t>
    </r>
  </si>
  <si>
    <r>
      <t xml:space="preserve">Niños, niñas, adolescentes y jóvenes víctimas atendidos con Modelos Educativos Flexibles  </t>
    </r>
    <r>
      <rPr>
        <sz val="9"/>
        <color theme="0"/>
        <rFont val="Calibri"/>
        <family val="2"/>
        <scheme val="minor"/>
      </rPr>
      <t>3.2.2.1</t>
    </r>
    <r>
      <rPr>
        <sz val="9"/>
        <rFont val="Calibri"/>
        <family val="2"/>
        <scheme val="minor"/>
      </rPr>
      <t xml:space="preserve"> </t>
    </r>
  </si>
  <si>
    <r>
      <t xml:space="preserve">Nuevos jóvenes y adultos mayores de 15 años alfabetizados </t>
    </r>
    <r>
      <rPr>
        <sz val="9"/>
        <color theme="0"/>
        <rFont val="Calibri"/>
        <family val="2"/>
        <scheme val="minor"/>
      </rPr>
      <t>3.2.3.1</t>
    </r>
    <r>
      <rPr>
        <sz val="9"/>
        <rFont val="Calibri"/>
        <family val="2"/>
        <scheme val="minor"/>
      </rPr>
      <t xml:space="preserve"> </t>
    </r>
  </si>
  <si>
    <r>
      <t xml:space="preserve">Proyectos de infraestructura educativa desarrollados </t>
    </r>
    <r>
      <rPr>
        <sz val="9"/>
        <color theme="0"/>
        <rFont val="Calibri"/>
        <family val="2"/>
        <scheme val="minor"/>
      </rPr>
      <t>3.3.1.1</t>
    </r>
    <r>
      <rPr>
        <sz val="9"/>
        <rFont val="Calibri"/>
        <family val="2"/>
        <scheme val="minor"/>
      </rPr>
      <t xml:space="preserve">                                                                                                                                                                                                                                                                                                                           </t>
    </r>
  </si>
  <si>
    <r>
      <t xml:space="preserve">Aulas nuevas construidas en zonas urbanas o rurales </t>
    </r>
    <r>
      <rPr>
        <sz val="9"/>
        <color theme="0"/>
        <rFont val="Calibri"/>
        <family val="2"/>
        <scheme val="minor"/>
      </rPr>
      <t>3.3.2.2</t>
    </r>
  </si>
  <si>
    <r>
      <t xml:space="preserve">Aulas ampliadas o mejoradas en zonas urbanas o rurales </t>
    </r>
    <r>
      <rPr>
        <sz val="9"/>
        <color theme="0"/>
        <rFont val="Calibri"/>
        <family val="2"/>
        <scheme val="minor"/>
      </rPr>
      <t>3.3.2.1</t>
    </r>
  </si>
  <si>
    <r>
      <t xml:space="preserve">Capacitaciones a Formadores y Tutores para acompañar a los Establecimientos Educativos (EE) de bajo desempeño </t>
    </r>
    <r>
      <rPr>
        <sz val="9"/>
        <color theme="0"/>
        <rFont val="Calibri"/>
        <family val="2"/>
        <scheme val="minor"/>
      </rPr>
      <t>2.1.1.1</t>
    </r>
  </si>
  <si>
    <r>
      <t xml:space="preserve">Formación a docentes de Establecimientos Educativos (EE) de bajo desempeño </t>
    </r>
    <r>
      <rPr>
        <sz val="9"/>
        <color theme="0"/>
        <rFont val="Calibri"/>
        <family val="2"/>
        <scheme val="minor"/>
      </rPr>
      <t>2.1.1.3</t>
    </r>
  </si>
  <si>
    <r>
      <t xml:space="preserve">Entrega de Materiales para mejorar practicas de Aula de los Establecimientos Educativos (EE) de bajo desempeño </t>
    </r>
    <r>
      <rPr>
        <sz val="9"/>
        <color theme="0"/>
        <rFont val="Calibri"/>
        <family val="2"/>
        <scheme val="minor"/>
      </rPr>
      <t>2.1.1.2</t>
    </r>
  </si>
  <si>
    <r>
      <t xml:space="preserve">Educadores formados con competencias comunicativas </t>
    </r>
    <r>
      <rPr>
        <sz val="9"/>
        <color theme="0"/>
        <rFont val="Calibri"/>
        <family val="2"/>
        <scheme val="minor"/>
      </rPr>
      <t>2.1.2.1</t>
    </r>
  </si>
  <si>
    <r>
      <t xml:space="preserve">Estudiantes que participan en las campañas e iniciativas para el fomento de competencias comunicativas </t>
    </r>
    <r>
      <rPr>
        <sz val="9"/>
        <color theme="0"/>
        <rFont val="Calibri"/>
        <family val="2"/>
        <scheme val="minor"/>
      </rPr>
      <t>2.1.2.2</t>
    </r>
  </si>
  <si>
    <r>
      <t xml:space="preserve">Estudiantes que participan de estrategias de seguimiento periódico de los aprendizajes </t>
    </r>
    <r>
      <rPr>
        <sz val="9"/>
        <color theme="0"/>
        <rFont val="Calibri"/>
        <family val="2"/>
        <scheme val="minor"/>
      </rPr>
      <t>2.1.4.5</t>
    </r>
  </si>
  <si>
    <r>
      <t xml:space="preserve">Elaboración y publicación de referentes de calidad educativa </t>
    </r>
    <r>
      <rPr>
        <sz val="9"/>
        <color theme="0"/>
        <rFont val="Calibri"/>
        <family val="2"/>
        <scheme val="minor"/>
      </rPr>
      <t>2.1.5.3</t>
    </r>
  </si>
  <si>
    <r>
      <t xml:space="preserve">Formación a Docentes de Preescolar, básica y media </t>
    </r>
    <r>
      <rPr>
        <sz val="9"/>
        <color theme="0"/>
        <rFont val="Calibri"/>
        <family val="2"/>
        <scheme val="minor"/>
      </rPr>
      <t>2.1.5.6</t>
    </r>
  </si>
  <si>
    <r>
      <t xml:space="preserve">Realización del Foro Educativo Nacional FEN </t>
    </r>
    <r>
      <rPr>
        <sz val="9"/>
        <color theme="0"/>
        <rFont val="Calibri"/>
        <family val="2"/>
        <scheme val="minor"/>
      </rPr>
      <t>2.1.5.7</t>
    </r>
  </si>
  <si>
    <r>
      <t xml:space="preserve">Acompañar a las Secretarías de Educación Certificadas en el seguimiento pedagógico a sus Establecimientos Educativos </t>
    </r>
    <r>
      <rPr>
        <sz val="9"/>
        <color theme="0"/>
        <rFont val="Calibri"/>
        <family val="2"/>
        <scheme val="minor"/>
      </rPr>
      <t>2.1.5.2</t>
    </r>
  </si>
  <si>
    <r>
      <t xml:space="preserve">Establecimientos Educativos con materiales  pedagógicos entregados para el fortalecimiento de la Jornada Única  </t>
    </r>
    <r>
      <rPr>
        <sz val="9"/>
        <color theme="0"/>
        <rFont val="Calibri"/>
        <family val="2"/>
        <scheme val="minor"/>
      </rPr>
      <t>2.1.5.5</t>
    </r>
  </si>
  <si>
    <r>
      <t xml:space="preserve">Asistentes nativos extranjeros en procesos de co-enseñanza con docentes de inglés del sector oficial </t>
    </r>
    <r>
      <rPr>
        <sz val="9"/>
        <color theme="0"/>
        <rFont val="Calibri"/>
        <family val="2"/>
        <scheme val="minor"/>
      </rPr>
      <t>2.1.6.1</t>
    </r>
  </si>
  <si>
    <r>
      <t xml:space="preserve">Establecimientos Educativos con materiales de inglés distribuidos </t>
    </r>
    <r>
      <rPr>
        <sz val="9"/>
        <color theme="0"/>
        <rFont val="Calibri"/>
        <family val="2"/>
        <scheme val="minor"/>
      </rPr>
      <t>2.1.6.2</t>
    </r>
  </si>
  <si>
    <r>
      <t xml:space="preserve">Secretarias de Educación que conocen y desarrollan la estrategia nacional para la excelencia del talento humano </t>
    </r>
    <r>
      <rPr>
        <sz val="9"/>
        <color theme="0"/>
        <rFont val="Calibri"/>
        <family val="2"/>
        <scheme val="minor"/>
      </rPr>
      <t>1.1.1.1</t>
    </r>
  </si>
  <si>
    <r>
      <t xml:space="preserve">Modelo de prestación oficial del servicio implementado en entidades territoriales </t>
    </r>
    <r>
      <rPr>
        <sz val="9"/>
        <color theme="0"/>
        <rFont val="Calibri"/>
        <family val="2"/>
        <scheme val="minor"/>
      </rPr>
      <t>1.1.2.1</t>
    </r>
  </si>
  <si>
    <r>
      <t xml:space="preserve">Sistema de gestión de la calidad parametrizado para Entidades Territoriales </t>
    </r>
    <r>
      <rPr>
        <sz val="9"/>
        <color theme="0"/>
        <rFont val="Calibri"/>
        <family val="2"/>
        <scheme val="minor"/>
      </rPr>
      <t>1.1.3.1</t>
    </r>
  </si>
  <si>
    <r>
      <t xml:space="preserve">Componentes ejecutados del Plan de Asistencia Técnica de la Subdirección de Fortalecimiento, en relación con las 95 ETC. </t>
    </r>
    <r>
      <rPr>
        <sz val="9"/>
        <color theme="0"/>
        <rFont val="Calibri"/>
        <family val="2"/>
        <scheme val="minor"/>
      </rPr>
      <t>6.1.1.1</t>
    </r>
  </si>
  <si>
    <r>
      <t xml:space="preserve">ETC  acompañadas en la implementación de los lineamientos de Inspección, vigilancia y control del servicio educativo para el mejoramiento de la gestión educativa. </t>
    </r>
    <r>
      <rPr>
        <sz val="9"/>
        <color theme="0"/>
        <rFont val="Calibri"/>
        <family val="2"/>
        <scheme val="minor"/>
      </rPr>
      <t>6.1.1.2</t>
    </r>
  </si>
  <si>
    <r>
      <t xml:space="preserve">Entidades territoriales certificadas que han implementado la política de bienestar </t>
    </r>
    <r>
      <rPr>
        <sz val="9"/>
        <color theme="0"/>
        <rFont val="Calibri"/>
        <family val="2"/>
        <scheme val="minor"/>
      </rPr>
      <t>6.1.3.1</t>
    </r>
  </si>
  <si>
    <r>
      <t xml:space="preserve">Índice Sintético de Calidad construido y reportes escolares para las IE y las SE producidos y divulgados  </t>
    </r>
    <r>
      <rPr>
        <sz val="9"/>
        <color theme="0"/>
        <rFont val="Calibri"/>
        <family val="2"/>
        <scheme val="minor"/>
      </rPr>
      <t>6.2.3.2</t>
    </r>
  </si>
  <si>
    <r>
      <t xml:space="preserve">Solicitudes de Acreditación atendidas </t>
    </r>
    <r>
      <rPr>
        <sz val="9"/>
        <color theme="0"/>
        <rFont val="Calibri"/>
        <family val="2"/>
        <scheme val="minor"/>
      </rPr>
      <t>4.1.1.2</t>
    </r>
  </si>
  <si>
    <r>
      <t xml:space="preserve">Servicios de acompañamiento a las IES en los procesos de aseguramiento y mejoramiento de la calidad para la Educación Superior. </t>
    </r>
    <r>
      <rPr>
        <sz val="9"/>
        <color theme="0"/>
        <rFont val="Calibri"/>
        <family val="2"/>
        <scheme val="minor"/>
      </rPr>
      <t>4.1.1.4</t>
    </r>
  </si>
  <si>
    <r>
      <t xml:space="preserve">Créditos educativos para  población afrodescendiente asignados </t>
    </r>
    <r>
      <rPr>
        <sz val="9"/>
        <color theme="0"/>
        <rFont val="Calibri"/>
        <family val="2"/>
        <scheme val="minor"/>
      </rPr>
      <t>5.4.2.8</t>
    </r>
  </si>
  <si>
    <r>
      <t xml:space="preserve">Estrategia de acompañamiento a IES para el mejoramiento de sus condiciones de calidad implementada </t>
    </r>
    <r>
      <rPr>
        <sz val="9"/>
        <color theme="0"/>
        <rFont val="Calibri"/>
        <family val="2"/>
        <scheme val="minor"/>
      </rPr>
      <t>5.1.2.1</t>
    </r>
  </si>
  <si>
    <r>
      <t xml:space="preserve">Estrategias para la formulación, monitoreo y evaluación de la información de educación superior y su articulación con otros sectores implementadas </t>
    </r>
    <r>
      <rPr>
        <sz val="9"/>
        <color theme="0"/>
        <rFont val="Calibri"/>
        <family val="2"/>
        <scheme val="minor"/>
      </rPr>
      <t>5.1.4.2</t>
    </r>
  </si>
  <si>
    <r>
      <t xml:space="preserve">Servicio de asistencia técnica a las IES públicas que ofrecen Educación Técnica Profesional  y Tecnológica prestados </t>
    </r>
    <r>
      <rPr>
        <sz val="9"/>
        <color theme="0"/>
        <rFont val="Calibri"/>
        <family val="2"/>
        <scheme val="minor"/>
      </rPr>
      <t>5.3.1.1</t>
    </r>
  </si>
  <si>
    <r>
      <t xml:space="preserve">Renovación de créditos educativos a los mejores bachilleres (Decreto 644 Art. 6) </t>
    </r>
    <r>
      <rPr>
        <sz val="9"/>
        <color theme="0"/>
        <rFont val="Calibri"/>
        <family val="2"/>
        <scheme val="minor"/>
      </rPr>
      <t>5.4.1.3</t>
    </r>
    <r>
      <rPr>
        <sz val="9"/>
        <rFont val="Calibri"/>
        <family val="2"/>
        <scheme val="minor"/>
      </rPr>
      <t xml:space="preserve"> </t>
    </r>
  </si>
  <si>
    <r>
      <t xml:space="preserve">Subsidios de sostenimiento adjudicados a grupos focalizados por SISBEN </t>
    </r>
    <r>
      <rPr>
        <sz val="9"/>
        <color theme="0"/>
        <rFont val="Calibri"/>
        <family val="2"/>
        <scheme val="minor"/>
      </rPr>
      <t>5.4.2.1</t>
    </r>
  </si>
  <si>
    <r>
      <t xml:space="preserve">Subsidios de sostenimiento renovados a grupos focalizados por Sisbén  - Condonación del 25% sobre el crédito educativo </t>
    </r>
    <r>
      <rPr>
        <sz val="9"/>
        <color theme="0"/>
        <rFont val="Calibri"/>
        <family val="2"/>
        <scheme val="minor"/>
      </rPr>
      <t>5.4.2.3</t>
    </r>
  </si>
  <si>
    <r>
      <t xml:space="preserve">Créditos condonables adjudicados a poblacion en condición de discapacidad </t>
    </r>
    <r>
      <rPr>
        <sz val="9"/>
        <color theme="0"/>
        <rFont val="Calibri"/>
        <family val="2"/>
        <scheme val="minor"/>
      </rPr>
      <t>5.4.2.5</t>
    </r>
  </si>
  <si>
    <r>
      <t xml:space="preserve">Adjudicación de nuevos créditos condonables a población indígena </t>
    </r>
    <r>
      <rPr>
        <sz val="9"/>
        <color theme="0"/>
        <rFont val="Calibri"/>
        <family val="2"/>
        <scheme val="minor"/>
      </rPr>
      <t>5.4.2.6</t>
    </r>
  </si>
  <si>
    <r>
      <t xml:space="preserve">Renovar créditos condonables a la población indígena </t>
    </r>
    <r>
      <rPr>
        <sz val="9"/>
        <color theme="0"/>
        <rFont val="Calibri"/>
        <family val="2"/>
        <scheme val="minor"/>
      </rPr>
      <t>5.4.2.7</t>
    </r>
  </si>
  <si>
    <r>
      <rPr>
        <sz val="9"/>
        <rFont val="Calibri"/>
        <family val="2"/>
        <scheme val="minor"/>
      </rPr>
      <t xml:space="preserve">Créditos condonables adjudicados para población afrodescendiente </t>
    </r>
    <r>
      <rPr>
        <sz val="9"/>
        <color theme="0"/>
        <rFont val="Calibri"/>
        <family val="2"/>
        <scheme val="minor"/>
      </rPr>
      <t>5.4.2.8</t>
    </r>
  </si>
  <si>
    <r>
      <rPr>
        <sz val="9"/>
        <rFont val="Calibri"/>
        <family val="2"/>
        <scheme val="minor"/>
      </rPr>
      <t>Créditos condonables renovados a afrosdescendientes</t>
    </r>
    <r>
      <rPr>
        <sz val="9"/>
        <color theme="3"/>
        <rFont val="Calibri"/>
        <family val="2"/>
        <scheme val="minor"/>
      </rPr>
      <t xml:space="preserve">  </t>
    </r>
    <r>
      <rPr>
        <sz val="9"/>
        <color theme="0"/>
        <rFont val="Calibri"/>
        <family val="2"/>
        <scheme val="minor"/>
      </rPr>
      <t>5.4.2.9</t>
    </r>
  </si>
  <si>
    <r>
      <rPr>
        <sz val="9"/>
        <rFont val="Calibri"/>
        <family val="2"/>
        <scheme val="minor"/>
      </rPr>
      <t xml:space="preserve">Créditos condonables para población ROM </t>
    </r>
    <r>
      <rPr>
        <sz val="9"/>
        <color theme="0"/>
        <rFont val="Calibri"/>
        <family val="2"/>
        <scheme val="minor"/>
      </rPr>
      <t>5.4.2.10</t>
    </r>
  </si>
  <si>
    <r>
      <rPr>
        <sz val="9"/>
        <rFont val="Calibri"/>
        <family val="2"/>
        <scheme val="minor"/>
      </rPr>
      <t xml:space="preserve">Adjudicar nuevos créditos a población víctima (Matrícula, sostenimiento y permanencia) </t>
    </r>
    <r>
      <rPr>
        <sz val="9"/>
        <color theme="0"/>
        <rFont val="Calibri"/>
        <family val="2"/>
        <scheme val="minor"/>
      </rPr>
      <t>5.4.3.1</t>
    </r>
  </si>
  <si>
    <r>
      <rPr>
        <sz val="9"/>
        <rFont val="Calibri"/>
        <family val="2"/>
        <scheme val="minor"/>
      </rPr>
      <t xml:space="preserve">Créditos educativos adjudicados a Médicos para realizar especializaciones en salud </t>
    </r>
    <r>
      <rPr>
        <sz val="9"/>
        <color theme="0"/>
        <rFont val="Calibri"/>
        <family val="2"/>
        <scheme val="minor"/>
      </rPr>
      <t>5.4.4.1</t>
    </r>
  </si>
  <si>
    <r>
      <rPr>
        <sz val="9"/>
        <rFont val="Calibri"/>
        <family val="2"/>
        <scheme val="minor"/>
      </rPr>
      <t xml:space="preserve">Créditos educativos renovados a Médicos para realizar especializaciones en salud </t>
    </r>
    <r>
      <rPr>
        <sz val="9"/>
        <color theme="0"/>
        <rFont val="Calibri"/>
        <family val="2"/>
        <scheme val="minor"/>
      </rPr>
      <t>5.4.4.2</t>
    </r>
  </si>
  <si>
    <r>
      <t xml:space="preserve">Nuevas becas de la convocatoria del 0,1% de los mejores Saber Pro </t>
    </r>
    <r>
      <rPr>
        <sz val="9"/>
        <color theme="0"/>
        <rFont val="Arial"/>
        <family val="2"/>
      </rPr>
      <t>5.4.5.1</t>
    </r>
  </si>
  <si>
    <r>
      <t xml:space="preserve">Adjudicación de crédito educativo para Posgrado en Derecho Internacional Humanitario - Alfonso López Michelsen. </t>
    </r>
    <r>
      <rPr>
        <sz val="9"/>
        <color theme="0"/>
        <rFont val="Arial"/>
        <family val="2"/>
      </rPr>
      <t>5.4.5.2</t>
    </r>
  </si>
  <si>
    <r>
      <rPr>
        <sz val="9"/>
        <rFont val="Calibri"/>
        <family val="2"/>
        <scheme val="minor"/>
      </rPr>
      <t xml:space="preserve">Créditos-Beca "Ser Pilo Paga" educativos renovados  pregrado </t>
    </r>
    <r>
      <rPr>
        <sz val="9"/>
        <color theme="0"/>
        <rFont val="Calibri"/>
        <family val="2"/>
        <scheme val="minor"/>
      </rPr>
      <t>5.4.6.1</t>
    </r>
  </si>
  <si>
    <r>
      <rPr>
        <sz val="9"/>
        <rFont val="Calibri"/>
        <family val="2"/>
        <scheme val="minor"/>
      </rPr>
      <t xml:space="preserve">Créditos-Beca "Ser Pilo Paga" educativos adjudicados pregrado </t>
    </r>
    <r>
      <rPr>
        <sz val="9"/>
        <color theme="0"/>
        <rFont val="Calibri"/>
        <family val="2"/>
        <scheme val="minor"/>
      </rPr>
      <t>5.4.6.2</t>
    </r>
  </si>
  <si>
    <r>
      <t xml:space="preserve">Créditos adjudicados en todas las lìneas </t>
    </r>
    <r>
      <rPr>
        <sz val="9"/>
        <color theme="0"/>
        <rFont val="Arial"/>
        <family val="2"/>
      </rPr>
      <t>5.4.7.1</t>
    </r>
  </si>
  <si>
    <r>
      <t xml:space="preserve">Créditos educativos renovados en todas las lìneas </t>
    </r>
    <r>
      <rPr>
        <sz val="9"/>
        <color theme="0"/>
        <rFont val="Arial"/>
        <family val="2"/>
      </rPr>
      <t>5.4.7.2</t>
    </r>
  </si>
  <si>
    <r>
      <rPr>
        <sz val="9"/>
        <rFont val="Calibri"/>
        <family val="2"/>
        <scheme val="minor"/>
      </rPr>
      <t>Recursos invertidos para disminución de tasa de interés de créditos en etapa de amortización de beneficiarios de estratos 1, 2 y 3 revisar si el compromiso está en cantidad de recursos y no en número o % de créditos a los que se les reduce la tasa de interés-</t>
    </r>
    <r>
      <rPr>
        <sz val="9"/>
        <color theme="3"/>
        <rFont val="Calibri"/>
        <family val="2"/>
        <scheme val="minor"/>
      </rPr>
      <t xml:space="preserve"> </t>
    </r>
    <r>
      <rPr>
        <sz val="9"/>
        <color theme="0"/>
        <rFont val="Calibri"/>
        <family val="2"/>
        <scheme val="minor"/>
      </rPr>
      <t>5.4.7.3</t>
    </r>
  </si>
  <si>
    <r>
      <t xml:space="preserve">Créditos educativos adjudicados posgrado para maestros </t>
    </r>
    <r>
      <rPr>
        <sz val="9"/>
        <color theme="0"/>
        <rFont val="Arial"/>
        <family val="2"/>
      </rPr>
      <t>5.4.8.1</t>
    </r>
  </si>
  <si>
    <r>
      <t xml:space="preserve">Créditos educativos renovados posgrado para maestros </t>
    </r>
    <r>
      <rPr>
        <sz val="9"/>
        <color theme="0"/>
        <rFont val="Arial"/>
        <family val="2"/>
      </rPr>
      <t>5.4.8.2</t>
    </r>
  </si>
  <si>
    <r>
      <t xml:space="preserve">Créditos educativos condonados por buenos resultados en las pruebas Saber Pro </t>
    </r>
    <r>
      <rPr>
        <sz val="9"/>
        <color theme="0"/>
        <rFont val="Arial"/>
        <family val="2"/>
      </rPr>
      <t>5.4.9.1</t>
    </r>
  </si>
  <si>
    <r>
      <t xml:space="preserve">Reporte anual  del observatorio de Innovación Educativa con Uso de TIC  Versión 2.0 elaborado </t>
    </r>
    <r>
      <rPr>
        <sz val="9"/>
        <color theme="0"/>
        <rFont val="Calibri"/>
        <family val="2"/>
        <scheme val="minor"/>
      </rPr>
      <t>6.3.3.3</t>
    </r>
  </si>
  <si>
    <r>
      <t xml:space="preserve">Contenidos educativos digitales, plataformas educativas y servicios del Portal consultados  </t>
    </r>
    <r>
      <rPr>
        <sz val="9"/>
        <color theme="0"/>
        <rFont val="Calibri"/>
        <family val="2"/>
        <scheme val="minor"/>
      </rPr>
      <t>6.3.3.2</t>
    </r>
  </si>
  <si>
    <r>
      <t>Este avance del 40% está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9"/>
        <rFont val="Calibri"/>
        <family val="2"/>
        <scheme val="minor"/>
      </rPr>
      <t>el fortalecimiento Saber Pro"</t>
    </r>
  </si>
  <si>
    <r>
      <t xml:space="preserve">Este avance del 50% esta representado en </t>
    </r>
    <r>
      <rPr>
        <b/>
        <i/>
        <sz val="9"/>
        <rFont val="Calibri"/>
        <family val="2"/>
        <scheme val="minor"/>
      </rPr>
      <t xml:space="preserve">"una jornada pedagogica sobre  toeria sobre estilos de aprendizaje"(contrato004 del 25 de marzo 2017)" </t>
    </r>
    <r>
      <rPr>
        <sz val="9"/>
        <rFont val="Calibri"/>
        <family val="2"/>
        <scheme val="minor"/>
      </rPr>
      <t>a cuarenta docentes.</t>
    </r>
  </si>
  <si>
    <r>
      <t xml:space="preserve">Este avance del 75% esta representado en </t>
    </r>
    <r>
      <rPr>
        <b/>
        <i/>
        <sz val="9"/>
        <rFont val="Calibri"/>
        <family val="2"/>
      </rPr>
      <t xml:space="preserve">"una jornada pedagogica sobre  toeria sobre estilos de aprendizaje"(contrato004 del 25 de marzo 2017)" </t>
    </r>
    <r>
      <rPr>
        <sz val="9"/>
        <rFont val="Calibri"/>
        <family val="2"/>
      </rPr>
      <t>a cuarenta docentes, con sesiones de capacitación en el mes de mayo y abril</t>
    </r>
  </si>
  <si>
    <r>
      <t xml:space="preserve">Este avance del 40% esta representado  en las acciones que se han realizado para alcanzar la meta propuesta: 1)Los docentes de los diferentes grupos de investigación actualizaron el </t>
    </r>
    <r>
      <rPr>
        <b/>
        <sz val="9"/>
        <rFont val="Calibri"/>
        <family val="2"/>
      </rPr>
      <t xml:space="preserve">curriculo vitae de latinoamerica y el caribe-CV-LAC; 2) Se </t>
    </r>
    <r>
      <rPr>
        <sz val="9"/>
        <rFont val="Calibri"/>
        <family val="2"/>
      </rPr>
      <t>participo en el encuentro departamental de semilleros de investigación</t>
    </r>
    <r>
      <rPr>
        <b/>
        <sz val="9"/>
        <rFont val="Calibri"/>
        <family val="2"/>
      </rPr>
      <t>-</t>
    </r>
    <r>
      <rPr>
        <sz val="9"/>
        <rFont val="Calibri"/>
        <family val="2"/>
      </rPr>
      <t>, se presentarón 52 proyectos de investigación, de los cuales clasificaron 13 para el encuentro nacional, a desarrollarse en barranquilla.</t>
    </r>
  </si>
  <si>
    <r>
      <t xml:space="preserve">30 entidades territoriales fortalecidas para ofrecer educación pertinente para las personas sordas </t>
    </r>
    <r>
      <rPr>
        <sz val="9"/>
        <rFont val="Verdana"/>
        <family val="2"/>
      </rPr>
      <t xml:space="preserve">e insitituciones educativas asesoradas para la organización de la oferta educativa y acceso a la educación para la Población Sorda
</t>
    </r>
  </si>
  <si>
    <r>
      <t xml:space="preserve">El `proceso de Articulaciòn continua aunque con una baja sensible dada la no disponibilidad del laboratorio de cocina. Asi las cosas el total de estudiantes para este segundo trimestre disminuyó a </t>
    </r>
    <r>
      <rPr>
        <b/>
        <sz val="9"/>
        <color theme="1"/>
        <rFont val="Calibri"/>
        <family val="2"/>
        <scheme val="minor"/>
      </rPr>
      <t xml:space="preserve">162, </t>
    </r>
    <r>
      <rPr>
        <sz val="9"/>
        <color theme="1"/>
        <rFont val="Calibri"/>
        <family val="2"/>
        <scheme val="minor"/>
      </rPr>
      <t xml:space="preserve">esto descontando los estudiantes de las Instituciones Educativas </t>
    </r>
    <r>
      <rPr>
        <b/>
        <sz val="9"/>
        <color theme="1"/>
        <rFont val="Calibri"/>
        <family val="2"/>
        <scheme val="minor"/>
      </rPr>
      <t>Sagrada Familia y Bolivariano.</t>
    </r>
  </si>
  <si>
    <r>
      <t xml:space="preserve">NACIÓN - PROYECTO DE INVERSIÓN (FORTALECIMIENTO AL DEPARTAMENTO DE BIENESTAR UNIVERSITARIO DEL INFOTEP DE SAN ANDRES ISLA - 2016011000054 </t>
    </r>
    <r>
      <rPr>
        <b/>
        <sz val="9"/>
        <rFont val="Arial"/>
        <family val="2"/>
      </rPr>
      <t>+</t>
    </r>
    <r>
      <rPr>
        <sz val="9"/>
        <rFont val="Arial"/>
        <family val="2"/>
      </rPr>
      <t xml:space="preserve"> CONSOLIDACIÓN DEL PROCESO DE ARTICULACION DE LA ED. MEDIA CON LA ED. SUPERIOR EN TODO EL DEPARTAMENTO, SAN ANDRÉS, CARIBE - Código CBPIN 2016011000060</t>
    </r>
    <r>
      <rPr>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</si>
</sst>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164" formatCode="_(* #,##0_);_(* \(#,##0\);_(* &quot;-&quot;_);_(@_)"/>
    <numFmt numFmtId="165" formatCode="_(&quot;$&quot;\ * #,##0.00_);_(&quot;$&quot;\ * \(#,##0.00\);_(&quot;$&quot;\ * &quot;-&quot;??_);_(@_)"/>
    <numFmt numFmtId="166" formatCode="_(* #,##0.00_);_(* \(#,##0.00\);_(* &quot;-&quot;??_);_(@_)"/>
    <numFmt numFmtId="167" formatCode="_-&quot;$&quot;* #,##0_-;\-&quot;$&quot;* #,##0_-;_-&quot;$&quot;* &quot;-&quot;_-;_-@_-"/>
    <numFmt numFmtId="168" formatCode="[$$-240A]\ #,##0.00"/>
    <numFmt numFmtId="169" formatCode="0.0%"/>
    <numFmt numFmtId="170" formatCode="[$$-240A]\ #,##0"/>
    <numFmt numFmtId="171" formatCode="_ * #,##0_ ;_ * \-#,##0_ ;_ * &quot;-&quot;??_ ;_ @_ "/>
    <numFmt numFmtId="172" formatCode="_-* #,##0_-;\-* #,##0_-;_-* &quot;-&quot;??_-;_-@_-"/>
    <numFmt numFmtId="173" formatCode="_([$$-240A]\ * #,##0.00_);_([$$-240A]\ * \(#,##0.00\);_([$$-240A]\ * &quot;-&quot;??_);_(@_)"/>
    <numFmt numFmtId="174" formatCode="_-&quot;$&quot;* #,##0.00_-;\-&quot;$&quot;* #,##0.00_-;_-&quot;$&quot;* &quot;-&quot;??_-;_-@_-"/>
    <numFmt numFmtId="175" formatCode="dd/mm/yy;@"/>
    <numFmt numFmtId="176" formatCode="dd/mm/yyyy;@"/>
    <numFmt numFmtId="177" formatCode="0.0"/>
    <numFmt numFmtId="178" formatCode="#,##0_ ;\-#,##0\ "/>
    <numFmt numFmtId="184" formatCode="_(* #,##0_);_(* \(#,##0\);_(* &quot;-&quot;??_);_(@_)"/>
    <numFmt numFmtId="185" formatCode="&quot;$&quot;\ #,##0;[Red]&quot;$&quot;\ #,##0"/>
    <numFmt numFmtId="186" formatCode="_(&quot;$&quot;\ * #,##0_);_(&quot;$&quot;\ * \(#,##0\);_(&quot;$&quot;\ * &quot;-&quot;??_);_(@_)"/>
    <numFmt numFmtId="187" formatCode="_-&quot;$&quot;* #,##0_-;\-&quot;$&quot;* #,##0_-;_-&quot;$&quot;* &quot;-&quot;??_-;_-@_-"/>
  </numFmts>
  <fonts count="97" x14ac:knownFonts="1">
    <font>
      <sz val="10"/>
      <color rgb="FF000000"/>
      <name val="Arial"/>
      <family val="2"/>
    </font>
    <font>
      <sz val="11"/>
      <color theme="1"/>
      <name val="Calibri"/>
      <family val="2"/>
      <scheme val="minor"/>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9"/>
      <color indexed="81"/>
      <name val="Tahoma"/>
      <family val="2"/>
    </font>
    <font>
      <sz val="9"/>
      <color indexed="81"/>
      <name val="Tahoma"/>
      <family val="2"/>
    </font>
    <font>
      <sz val="10"/>
      <color theme="1"/>
      <name val="Arial"/>
      <family val="2"/>
    </font>
    <font>
      <b/>
      <sz val="12"/>
      <name val="Arial"/>
      <family val="2"/>
    </font>
    <font>
      <b/>
      <sz val="12"/>
      <color theme="0"/>
      <name val="Arial"/>
      <family val="2"/>
    </font>
    <font>
      <sz val="12"/>
      <color theme="1"/>
      <name val="Calibri"/>
      <family val="2"/>
      <scheme val="minor"/>
    </font>
    <font>
      <b/>
      <sz val="24"/>
      <name val="Arial"/>
      <family val="2"/>
    </font>
    <font>
      <b/>
      <sz val="9"/>
      <color theme="0" tint="-0.249977111117893"/>
      <name val="Arial"/>
      <family val="2"/>
    </font>
    <font>
      <b/>
      <sz val="8"/>
      <name val="Arial"/>
      <family val="2"/>
    </font>
    <font>
      <b/>
      <sz val="9"/>
      <name val="Arial"/>
      <family val="2"/>
    </font>
    <font>
      <sz val="10"/>
      <color theme="0" tint="-0.14999847407452621"/>
      <name val="Arial"/>
      <family val="2"/>
    </font>
    <font>
      <sz val="8"/>
      <color rgb="FFFF0000"/>
      <name val="Arial"/>
      <family val="2"/>
    </font>
    <font>
      <sz val="9"/>
      <color rgb="FFFF0000"/>
      <name val="Arial"/>
      <family val="2"/>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10"/>
      <color theme="0" tint="-0.249977111117893"/>
      <name val="Arial"/>
      <family val="2"/>
    </font>
    <font>
      <b/>
      <sz val="9"/>
      <name val="Arial"/>
      <family val="2"/>
    </font>
    <font>
      <b/>
      <sz val="9"/>
      <color theme="0" tint="-0.249977111117893"/>
      <name val="Arial"/>
      <family val="2"/>
    </font>
    <font>
      <b/>
      <sz val="10"/>
      <color theme="0" tint="-0.14999847407452621"/>
      <name val="Arial"/>
      <family val="2"/>
    </font>
    <font>
      <b/>
      <sz val="8"/>
      <color theme="0" tint="-0.249977111117893"/>
      <name val="Arial"/>
      <family val="2"/>
    </font>
    <font>
      <b/>
      <sz val="8"/>
      <color theme="0"/>
      <name val="Arial"/>
      <family val="2"/>
    </font>
    <font>
      <sz val="8"/>
      <color rgb="FF000000"/>
      <name val="Arial"/>
      <family val="2"/>
    </font>
    <font>
      <sz val="9"/>
      <name val="Arial"/>
      <family val="2"/>
    </font>
    <font>
      <b/>
      <sz val="11"/>
      <name val="Arial"/>
      <family val="2"/>
    </font>
    <font>
      <b/>
      <sz val="12"/>
      <color theme="0"/>
      <name val="Arial"/>
      <family val="2"/>
    </font>
    <font>
      <b/>
      <sz val="11"/>
      <name val="Arial"/>
      <family val="2"/>
    </font>
    <font>
      <b/>
      <sz val="16"/>
      <name val="Arial"/>
      <family val="2"/>
    </font>
    <font>
      <b/>
      <sz val="12"/>
      <name val="Arial"/>
      <family val="2"/>
    </font>
    <font>
      <b/>
      <sz val="16"/>
      <name val="Arial"/>
      <family val="2"/>
    </font>
    <font>
      <sz val="9"/>
      <color rgb="FF000000"/>
      <name val="Arial"/>
      <family val="2"/>
    </font>
    <font>
      <sz val="9"/>
      <color theme="1"/>
      <name val="Arial"/>
      <family val="2"/>
    </font>
    <font>
      <i/>
      <sz val="10"/>
      <name val="Arial"/>
      <family val="2"/>
    </font>
    <font>
      <u/>
      <sz val="10"/>
      <name val="Arial"/>
      <family val="2"/>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9"/>
      <color theme="0" tint="-0.249977111117893"/>
      <name val="Arial"/>
      <family val="2"/>
    </font>
    <font>
      <b/>
      <sz val="8"/>
      <color theme="0" tint="-0.249977111117893"/>
      <name val="Arial"/>
      <family val="2"/>
    </font>
    <font>
      <b/>
      <sz val="8"/>
      <color theme="0"/>
      <name val="Arial"/>
      <family val="2"/>
    </font>
    <font>
      <b/>
      <sz val="12"/>
      <color theme="0"/>
      <name val="Arial"/>
      <family val="2"/>
    </font>
    <font>
      <b/>
      <sz val="10"/>
      <color theme="0"/>
      <name val="Arial"/>
      <family val="2"/>
    </font>
    <font>
      <sz val="8"/>
      <color rgb="FF000000"/>
      <name val="Arial"/>
      <family val="2"/>
    </font>
    <font>
      <b/>
      <sz val="12"/>
      <name val="Arial"/>
      <family val="2"/>
    </font>
    <font>
      <b/>
      <sz val="16"/>
      <name val="Arial"/>
      <family val="2"/>
    </font>
    <font>
      <b/>
      <sz val="9"/>
      <name val="Arial"/>
      <family val="2"/>
    </font>
    <font>
      <sz val="9"/>
      <name val="Arial"/>
      <family val="2"/>
    </font>
    <font>
      <sz val="9"/>
      <color rgb="FF000000"/>
      <name val="Arial"/>
      <family val="2"/>
    </font>
    <font>
      <i/>
      <sz val="9"/>
      <color rgb="FF000000"/>
      <name val="Arial"/>
      <family val="2"/>
    </font>
    <font>
      <u/>
      <sz val="10"/>
      <color theme="10"/>
      <name val="Arial"/>
      <family val="2"/>
    </font>
    <font>
      <sz val="9"/>
      <name val="Times New Roman"/>
      <family val="1"/>
    </font>
    <font>
      <b/>
      <sz val="9"/>
      <color theme="0"/>
      <name val="Arial"/>
      <family val="2"/>
    </font>
    <font>
      <sz val="9"/>
      <color theme="0"/>
      <name val="Arial"/>
      <family val="2"/>
    </font>
    <font>
      <b/>
      <sz val="9"/>
      <color theme="1"/>
      <name val="Arial"/>
      <family val="2"/>
    </font>
    <font>
      <sz val="9"/>
      <name val="Calibri"/>
      <family val="2"/>
      <scheme val="minor"/>
    </font>
    <font>
      <sz val="9"/>
      <color theme="0"/>
      <name val="Calibri"/>
      <family val="2"/>
      <scheme val="minor"/>
    </font>
    <font>
      <sz val="9"/>
      <color theme="1"/>
      <name val="Calibri"/>
      <family val="2"/>
      <scheme val="minor"/>
    </font>
    <font>
      <sz val="9"/>
      <color rgb="FF333333"/>
      <name val="Verdana"/>
      <family val="2"/>
    </font>
    <font>
      <sz val="9"/>
      <color theme="3"/>
      <name val="Calibri"/>
      <family val="2"/>
      <scheme val="minor"/>
    </font>
    <font>
      <sz val="9"/>
      <color rgb="FFFF0000"/>
      <name val="Calibri"/>
      <family val="2"/>
      <scheme val="minor"/>
    </font>
    <font>
      <b/>
      <sz val="9"/>
      <color theme="1"/>
      <name val="Calibri"/>
      <family val="2"/>
      <scheme val="minor"/>
    </font>
    <font>
      <sz val="9"/>
      <color theme="3"/>
      <name val="Arial"/>
      <family val="2"/>
    </font>
    <font>
      <sz val="9"/>
      <color indexed="8"/>
      <name val="Arial"/>
      <family val="2"/>
    </font>
    <font>
      <sz val="9"/>
      <name val="Calibri"/>
      <family val="2"/>
    </font>
    <font>
      <b/>
      <i/>
      <sz val="9"/>
      <name val="Calibri"/>
      <family val="2"/>
      <scheme val="minor"/>
    </font>
    <font>
      <b/>
      <i/>
      <sz val="9"/>
      <name val="Calibri"/>
      <family val="2"/>
    </font>
    <font>
      <b/>
      <sz val="9"/>
      <name val="Calibri"/>
      <family val="2"/>
    </font>
    <font>
      <u/>
      <sz val="9"/>
      <color theme="10"/>
      <name val="Arial"/>
      <family val="2"/>
    </font>
    <font>
      <sz val="9"/>
      <color theme="1"/>
      <name val="Verdana"/>
      <family val="2"/>
    </font>
    <font>
      <b/>
      <sz val="9"/>
      <name val="Verdana"/>
      <family val="2"/>
    </font>
    <font>
      <sz val="9"/>
      <name val="Verdana"/>
      <family val="2"/>
    </font>
    <font>
      <sz val="9"/>
      <color indexed="8"/>
      <name val="Calibri"/>
      <family val="2"/>
      <scheme val="minor"/>
    </font>
    <font>
      <sz val="9"/>
      <color rgb="FF000000"/>
      <name val="Calibri"/>
      <family val="2"/>
      <scheme val="minor"/>
    </font>
  </fonts>
  <fills count="18">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0"/>
        <bgColor rgb="FFFFFFFF"/>
      </patternFill>
    </fill>
    <fill>
      <patternFill patternType="solid">
        <fgColor rgb="FFCCFFCC"/>
        <bgColor rgb="FFC0C0C0"/>
      </patternFill>
    </fill>
    <fill>
      <patternFill patternType="solid">
        <fgColor rgb="FFCCFFCC"/>
        <bgColor indexed="64"/>
      </patternFill>
    </fill>
    <fill>
      <patternFill patternType="solid">
        <fgColor rgb="FFFFC5C6"/>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249977111117893"/>
        <bgColor indexed="64"/>
      </patternFill>
    </fill>
  </fills>
  <borders count="71">
    <border>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bottom style="thin">
        <color indexed="64"/>
      </bottom>
      <diagonal/>
    </border>
  </borders>
  <cellStyleXfs count="16">
    <xf numFmtId="0" fontId="0" fillId="0" borderId="0"/>
    <xf numFmtId="166" fontId="2"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15" fillId="0" borderId="0"/>
    <xf numFmtId="0" fontId="5" fillId="0" borderId="0"/>
    <xf numFmtId="164" fontId="1" fillId="0" borderId="0" applyFont="0" applyFill="0" applyBorder="0" applyAlignment="0" applyProtection="0"/>
    <xf numFmtId="174" fontId="21" fillId="0" borderId="0" applyFont="0" applyFill="0" applyBorder="0" applyAlignment="0" applyProtection="0"/>
    <xf numFmtId="165" fontId="1" fillId="0" borderId="0" applyFont="0" applyFill="0" applyBorder="0" applyAlignment="0" applyProtection="0"/>
    <xf numFmtId="9" fontId="5" fillId="0" borderId="0" applyFont="0" applyFill="0" applyBorder="0" applyAlignment="0" applyProtection="0"/>
    <xf numFmtId="0" fontId="73" fillId="0" borderId="0" applyNumberFormat="0" applyFill="0" applyBorder="0" applyAlignment="0" applyProtection="0"/>
    <xf numFmtId="0" fontId="5" fillId="0" borderId="0"/>
  </cellStyleXfs>
  <cellXfs count="1524">
    <xf numFmtId="0" fontId="0" fillId="0" borderId="0" xfId="0"/>
    <xf numFmtId="0" fontId="5" fillId="0" borderId="0" xfId="0" applyFont="1"/>
    <xf numFmtId="0" fontId="0" fillId="0" borderId="0" xfId="0" applyFont="1" applyAlignment="1"/>
    <xf numFmtId="0" fontId="6" fillId="2" borderId="1" xfId="0" applyFont="1" applyFill="1" applyBorder="1" applyAlignment="1">
      <alignment horizontal="left" vertical="center" wrapText="1"/>
    </xf>
    <xf numFmtId="0" fontId="6" fillId="2" borderId="1" xfId="0" applyFont="1" applyFill="1" applyBorder="1"/>
    <xf numFmtId="0" fontId="6" fillId="2" borderId="0" xfId="0" applyFont="1" applyFill="1" applyBorder="1"/>
    <xf numFmtId="0" fontId="7" fillId="2" borderId="0" xfId="0" applyFont="1" applyFill="1" applyBorder="1" applyAlignment="1">
      <alignment vertical="center"/>
    </xf>
    <xf numFmtId="0" fontId="7" fillId="2" borderId="0" xfId="0" applyFont="1" applyFill="1" applyBorder="1"/>
    <xf numFmtId="9" fontId="7" fillId="2" borderId="0" xfId="0" applyNumberFormat="1" applyFont="1" applyFill="1" applyBorder="1"/>
    <xf numFmtId="0" fontId="7" fillId="0" borderId="0" xfId="0" applyFont="1"/>
    <xf numFmtId="0" fontId="6" fillId="3" borderId="9" xfId="0"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0" fontId="6" fillId="4" borderId="0"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9" xfId="0" applyNumberFormat="1" applyFont="1" applyFill="1" applyBorder="1" applyAlignment="1">
      <alignment horizontal="center" vertical="center"/>
    </xf>
    <xf numFmtId="168" fontId="7" fillId="0" borderId="9" xfId="0" applyNumberFormat="1" applyFont="1" applyFill="1" applyBorder="1" applyAlignment="1">
      <alignment horizontal="center" vertical="center" wrapText="1"/>
    </xf>
    <xf numFmtId="0" fontId="7" fillId="0" borderId="0" xfId="0" applyFont="1" applyFill="1"/>
    <xf numFmtId="9" fontId="7" fillId="0" borderId="9" xfId="0" applyNumberFormat="1" applyFont="1" applyFill="1" applyBorder="1" applyAlignment="1">
      <alignment horizontal="center" vertical="center" wrapText="1"/>
    </xf>
    <xf numFmtId="168" fontId="8" fillId="0" borderId="0" xfId="0" applyNumberFormat="1" applyFont="1" applyFill="1" applyAlignment="1">
      <alignment horizontal="center" vertical="center"/>
    </xf>
    <xf numFmtId="9" fontId="7" fillId="0" borderId="0" xfId="0" applyNumberFormat="1" applyFont="1" applyFill="1"/>
    <xf numFmtId="10" fontId="7" fillId="0" borderId="0" xfId="0" applyNumberFormat="1" applyFont="1" applyFill="1"/>
    <xf numFmtId="0" fontId="6" fillId="2" borderId="1" xfId="0" applyFont="1" applyFill="1" applyBorder="1" applyAlignment="1">
      <alignment horizontal="right" vertical="center" wrapText="1"/>
    </xf>
    <xf numFmtId="0" fontId="8" fillId="0" borderId="0" xfId="0" applyFont="1" applyFill="1" applyAlignment="1">
      <alignment horizontal="center" vertical="center" wrapText="1"/>
    </xf>
    <xf numFmtId="0" fontId="0" fillId="0" borderId="0" xfId="0" applyFont="1" applyFill="1" applyAlignment="1"/>
    <xf numFmtId="0" fontId="6" fillId="3" borderId="5" xfId="0" applyFont="1" applyFill="1" applyBorder="1" applyAlignment="1">
      <alignment horizontal="center"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5" fillId="0" borderId="0" xfId="0" applyFont="1" applyFill="1"/>
    <xf numFmtId="0" fontId="11" fillId="6" borderId="13" xfId="6" applyFont="1" applyFill="1" applyBorder="1" applyAlignment="1">
      <alignment horizontal="justify" vertical="center" wrapText="1"/>
    </xf>
    <xf numFmtId="14" fontId="14" fillId="7" borderId="13" xfId="0" applyNumberFormat="1" applyFont="1" applyFill="1" applyBorder="1" applyAlignment="1">
      <alignment horizontal="center" vertical="center"/>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4" fillId="0" borderId="13" xfId="0" applyNumberFormat="1" applyFont="1" applyFill="1" applyBorder="1" applyAlignment="1">
      <alignment horizontal="center" vertical="center"/>
    </xf>
    <xf numFmtId="165" fontId="14" fillId="7" borderId="13" xfId="4" applyFont="1" applyFill="1" applyBorder="1" applyAlignment="1">
      <alignment horizontal="center" vertical="center" wrapText="1"/>
    </xf>
    <xf numFmtId="168" fontId="14" fillId="7" borderId="13" xfId="0"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3" fontId="6" fillId="3" borderId="5" xfId="0" applyNumberFormat="1" applyFont="1" applyFill="1" applyBorder="1" applyAlignment="1">
      <alignment horizontal="center" vertical="center" wrapText="1"/>
    </xf>
    <xf numFmtId="1" fontId="14" fillId="7" borderId="13" xfId="5"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14" fontId="14" fillId="0" borderId="13"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0" fontId="7" fillId="7" borderId="13" xfId="0" applyFont="1" applyFill="1" applyBorder="1" applyAlignment="1">
      <alignment vertical="center" wrapText="1"/>
    </xf>
    <xf numFmtId="0" fontId="8" fillId="0" borderId="0" xfId="0" applyFont="1" applyAlignment="1"/>
    <xf numFmtId="0" fontId="8" fillId="0" borderId="0" xfId="0" applyFont="1" applyFill="1" applyAlignment="1"/>
    <xf numFmtId="14" fontId="7" fillId="0" borderId="13" xfId="0" applyNumberFormat="1" applyFont="1" applyFill="1" applyBorder="1" applyAlignment="1">
      <alignment horizontal="center" vertical="center" wrapText="1"/>
    </xf>
    <xf numFmtId="9" fontId="7" fillId="0" borderId="0" xfId="0" applyNumberFormat="1" applyFont="1"/>
    <xf numFmtId="169" fontId="14" fillId="7" borderId="13" xfId="0" applyNumberFormat="1" applyFont="1" applyFill="1" applyBorder="1" applyAlignment="1">
      <alignment horizontal="center" vertical="center"/>
    </xf>
    <xf numFmtId="10" fontId="7" fillId="0" borderId="0" xfId="0" applyNumberFormat="1" applyFont="1"/>
    <xf numFmtId="0" fontId="11" fillId="0" borderId="0" xfId="6" applyFont="1" applyFill="1" applyBorder="1" applyAlignment="1">
      <alignment horizontal="left" vertical="center" wrapText="1"/>
    </xf>
    <xf numFmtId="0" fontId="7" fillId="0" borderId="13" xfId="0" applyFont="1" applyBorder="1" applyAlignment="1">
      <alignment wrapText="1"/>
    </xf>
    <xf numFmtId="0" fontId="8" fillId="0" borderId="13" xfId="0" applyFont="1" applyBorder="1" applyAlignment="1"/>
    <xf numFmtId="0" fontId="6" fillId="2" borderId="0" xfId="0" applyFont="1" applyFill="1" applyBorder="1" applyAlignment="1">
      <alignment horizontal="right" vertical="center" wrapText="1"/>
    </xf>
    <xf numFmtId="0" fontId="5" fillId="0" borderId="0" xfId="0" applyFont="1" applyBorder="1" applyAlignment="1">
      <alignment horizontal="right"/>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9" fontId="7" fillId="0" borderId="13" xfId="5"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7" borderId="0" xfId="0" applyFont="1" applyFill="1" applyBorder="1" applyAlignment="1">
      <alignment vertical="center" wrapText="1"/>
    </xf>
    <xf numFmtId="0" fontId="5" fillId="7" borderId="0" xfId="0" applyFont="1" applyFill="1" applyBorder="1"/>
    <xf numFmtId="0" fontId="0" fillId="7" borderId="0" xfId="0" applyFont="1" applyFill="1" applyBorder="1" applyAlignment="1"/>
    <xf numFmtId="0" fontId="0" fillId="7" borderId="0" xfId="0" applyFont="1" applyFill="1" applyAlignment="1"/>
    <xf numFmtId="0" fontId="5" fillId="7" borderId="0" xfId="0" applyFont="1" applyFill="1"/>
    <xf numFmtId="0" fontId="9" fillId="8" borderId="0" xfId="0" applyFont="1" applyFill="1" applyBorder="1" applyAlignment="1">
      <alignment horizontal="center" vertical="center" wrapText="1"/>
    </xf>
    <xf numFmtId="0" fontId="7" fillId="8" borderId="0" xfId="0" applyFont="1" applyFill="1" applyBorder="1" applyAlignment="1">
      <alignment vertical="center" wrapText="1"/>
    </xf>
    <xf numFmtId="0" fontId="5" fillId="7" borderId="0" xfId="0" applyFont="1" applyFill="1" applyBorder="1" applyAlignment="1"/>
    <xf numFmtId="0" fontId="13" fillId="2" borderId="0" xfId="0" applyFont="1" applyFill="1" applyBorder="1" applyAlignment="1">
      <alignment horizontal="right" vertical="center" wrapText="1"/>
    </xf>
    <xf numFmtId="0" fontId="13" fillId="2" borderId="1" xfId="0" applyFont="1" applyFill="1" applyBorder="1" applyAlignment="1">
      <alignment horizontal="right" vertical="center" wrapText="1"/>
    </xf>
    <xf numFmtId="0" fontId="7" fillId="8" borderId="0" xfId="0" applyFont="1" applyFill="1" applyBorder="1" applyAlignment="1">
      <alignment horizontal="left" vertical="center" wrapText="1"/>
    </xf>
    <xf numFmtId="0" fontId="6" fillId="8" borderId="1" xfId="0" applyFont="1" applyFill="1" applyBorder="1" applyAlignment="1">
      <alignment horizontal="right" vertical="center" wrapText="1"/>
    </xf>
    <xf numFmtId="0" fontId="6" fillId="8" borderId="0" xfId="0" applyFont="1" applyFill="1" applyBorder="1" applyAlignment="1">
      <alignment horizontal="center" vertical="center" wrapText="1"/>
    </xf>
    <xf numFmtId="0" fontId="6" fillId="8" borderId="0" xfId="0" applyFont="1" applyFill="1" applyBorder="1" applyAlignment="1">
      <alignment horizontal="right" vertical="center" wrapText="1"/>
    </xf>
    <xf numFmtId="0" fontId="5" fillId="7" borderId="0" xfId="0" applyFont="1" applyFill="1" applyBorder="1" applyAlignment="1">
      <alignment horizontal="right"/>
    </xf>
    <xf numFmtId="0" fontId="7" fillId="8" borderId="0" xfId="0" applyFont="1" applyFill="1" applyBorder="1" applyAlignment="1">
      <alignment horizontal="center" vertical="center" wrapText="1"/>
    </xf>
    <xf numFmtId="0" fontId="22" fillId="7" borderId="0" xfId="0" applyFont="1" applyFill="1" applyBorder="1" applyAlignment="1">
      <alignment vertical="center" wrapText="1"/>
    </xf>
    <xf numFmtId="0" fontId="13" fillId="2" borderId="0" xfId="0" applyFont="1" applyFill="1" applyBorder="1" applyAlignment="1">
      <alignment vertical="top" wrapText="1"/>
    </xf>
    <xf numFmtId="14" fontId="23" fillId="0" borderId="13" xfId="0" applyNumberFormat="1" applyFont="1" applyFill="1" applyBorder="1" applyAlignment="1">
      <alignment horizontal="center" vertical="center" wrapText="1"/>
    </xf>
    <xf numFmtId="0" fontId="23" fillId="2" borderId="0" xfId="0" applyFont="1" applyFill="1" applyBorder="1" applyAlignment="1">
      <alignment horizontal="left" vertical="center" wrapText="1"/>
    </xf>
    <xf numFmtId="0" fontId="23" fillId="2" borderId="0" xfId="0" applyFont="1" applyFill="1" applyBorder="1" applyAlignment="1">
      <alignment vertical="center" wrapText="1"/>
    </xf>
    <xf numFmtId="0" fontId="11" fillId="6" borderId="17" xfId="6" applyFont="1" applyFill="1" applyBorder="1" applyAlignment="1">
      <alignment vertical="center" wrapText="1"/>
    </xf>
    <xf numFmtId="0" fontId="25" fillId="9" borderId="13"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6" fillId="7" borderId="0" xfId="0" applyFont="1" applyFill="1" applyBorder="1" applyAlignment="1">
      <alignment horizontal="left" vertical="center"/>
    </xf>
    <xf numFmtId="0" fontId="0" fillId="0" borderId="13" xfId="0" applyFont="1" applyBorder="1" applyAlignment="1"/>
    <xf numFmtId="0" fontId="0" fillId="0" borderId="0" xfId="0" applyBorder="1"/>
    <xf numFmtId="1" fontId="7" fillId="0" borderId="13" xfId="13" applyNumberFormat="1" applyFont="1" applyBorder="1" applyAlignment="1">
      <alignment horizontal="justify" vertical="center" wrapText="1"/>
    </xf>
    <xf numFmtId="1" fontId="7"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wrapText="1"/>
    </xf>
    <xf numFmtId="0" fontId="7" fillId="7" borderId="17" xfId="0" applyFont="1" applyFill="1" applyBorder="1" applyAlignment="1">
      <alignment horizontal="left" vertical="center" wrapText="1"/>
    </xf>
    <xf numFmtId="0" fontId="7" fillId="0" borderId="13" xfId="0" applyFont="1" applyBorder="1" applyAlignment="1">
      <alignment vertical="top" wrapText="1"/>
    </xf>
    <xf numFmtId="1" fontId="5" fillId="0" borderId="13" xfId="13" applyNumberFormat="1" applyFont="1" applyBorder="1" applyAlignment="1">
      <alignment horizontal="justify" vertical="center" wrapText="1"/>
    </xf>
    <xf numFmtId="1" fontId="0" fillId="0" borderId="13" xfId="13" applyNumberFormat="1" applyFont="1" applyBorder="1" applyAlignment="1">
      <alignment horizontal="center" vertical="center"/>
    </xf>
    <xf numFmtId="0" fontId="14" fillId="7" borderId="17" xfId="0" applyFont="1" applyFill="1" applyBorder="1" applyAlignment="1">
      <alignment horizontal="justify" vertical="center" wrapText="1"/>
    </xf>
    <xf numFmtId="0" fontId="0" fillId="0" borderId="0" xfId="0" applyFont="1" applyFill="1" applyBorder="1" applyAlignment="1"/>
    <xf numFmtId="0" fontId="14" fillId="0" borderId="14" xfId="0" applyFont="1" applyFill="1" applyBorder="1" applyAlignment="1" applyProtection="1">
      <alignment horizontal="justify" vertical="top" wrapText="1"/>
      <protection locked="0"/>
    </xf>
    <xf numFmtId="0" fontId="14" fillId="0" borderId="13" xfId="0" applyFont="1" applyFill="1" applyBorder="1" applyAlignment="1" applyProtection="1">
      <alignment horizontal="justify" vertical="top" wrapText="1"/>
      <protection locked="0"/>
    </xf>
    <xf numFmtId="0" fontId="14" fillId="0" borderId="13" xfId="0" applyFont="1" applyBorder="1" applyAlignment="1">
      <alignment horizontal="justify" vertical="top" wrapText="1"/>
    </xf>
    <xf numFmtId="0" fontId="14" fillId="0" borderId="13" xfId="0" applyFont="1" applyBorder="1" applyAlignment="1">
      <alignment horizontal="center" vertical="center" wrapText="1"/>
    </xf>
    <xf numFmtId="1" fontId="0" fillId="0" borderId="13" xfId="13" applyNumberFormat="1" applyFont="1" applyBorder="1" applyAlignment="1">
      <alignment horizontal="center" vertical="center" wrapText="1"/>
    </xf>
    <xf numFmtId="0" fontId="25" fillId="9" borderId="13" xfId="0" applyFont="1" applyFill="1" applyBorder="1" applyAlignment="1">
      <alignment horizontal="center" vertical="center" wrapText="1"/>
    </xf>
    <xf numFmtId="0" fontId="25" fillId="2" borderId="0" xfId="0" applyFont="1" applyFill="1" applyBorder="1" applyAlignment="1">
      <alignment horizontal="left" vertical="center" wrapText="1"/>
    </xf>
    <xf numFmtId="175" fontId="14" fillId="0" borderId="17" xfId="0" applyNumberFormat="1" applyFont="1" applyFill="1" applyBorder="1" applyAlignment="1" applyProtection="1">
      <alignment horizontal="left" vertical="top" wrapText="1"/>
      <protection locked="0"/>
    </xf>
    <xf numFmtId="175" fontId="14" fillId="0" borderId="13" xfId="0" applyNumberFormat="1" applyFont="1" applyFill="1" applyBorder="1" applyAlignment="1" applyProtection="1">
      <alignment horizontal="left" vertical="top" wrapText="1"/>
      <protection locked="0"/>
    </xf>
    <xf numFmtId="1" fontId="27" fillId="0" borderId="13" xfId="13" applyNumberFormat="1" applyFont="1" applyBorder="1" applyAlignment="1">
      <alignment horizontal="justify" vertical="center" wrapText="1"/>
    </xf>
    <xf numFmtId="0" fontId="25" fillId="9" borderId="17" xfId="0" applyFont="1" applyFill="1" applyBorder="1" applyAlignment="1">
      <alignment horizontal="center" vertical="center" wrapText="1"/>
    </xf>
    <xf numFmtId="0" fontId="24" fillId="9" borderId="17" xfId="0" applyFont="1" applyFill="1" applyBorder="1" applyAlignment="1">
      <alignment horizontal="center" vertical="center" wrapText="1"/>
    </xf>
    <xf numFmtId="1" fontId="5" fillId="0" borderId="13" xfId="13" applyNumberFormat="1" applyFont="1" applyFill="1" applyBorder="1" applyAlignment="1">
      <alignment horizontal="left" vertical="center" wrapText="1"/>
    </xf>
    <xf numFmtId="1" fontId="0" fillId="0" borderId="13" xfId="13" applyNumberFormat="1" applyFont="1" applyFill="1" applyBorder="1" applyAlignment="1">
      <alignment horizontal="left" vertical="center"/>
    </xf>
    <xf numFmtId="1" fontId="0" fillId="0" borderId="13" xfId="13" applyNumberFormat="1" applyFont="1" applyFill="1" applyBorder="1" applyAlignment="1">
      <alignment horizontal="left" vertical="center" wrapText="1"/>
    </xf>
    <xf numFmtId="1" fontId="5" fillId="0" borderId="13" xfId="13" applyNumberFormat="1" applyFont="1" applyFill="1" applyBorder="1" applyAlignment="1">
      <alignment horizontal="justify" vertical="top" wrapText="1"/>
    </xf>
    <xf numFmtId="1" fontId="14" fillId="0" borderId="13" xfId="13" applyNumberFormat="1" applyFont="1" applyFill="1" applyBorder="1" applyAlignment="1">
      <alignment horizontal="justify" vertical="center" wrapText="1"/>
    </xf>
    <xf numFmtId="1" fontId="5" fillId="0" borderId="13" xfId="13" applyNumberFormat="1" applyFont="1" applyFill="1" applyBorder="1" applyAlignment="1">
      <alignment horizontal="left" vertical="top" wrapText="1"/>
    </xf>
    <xf numFmtId="1" fontId="5" fillId="0" borderId="13" xfId="13" applyNumberFormat="1" applyFont="1" applyBorder="1" applyAlignment="1">
      <alignment horizontal="left" vertical="top" wrapText="1"/>
    </xf>
    <xf numFmtId="1" fontId="0" fillId="0" borderId="13" xfId="13" applyNumberFormat="1" applyFont="1" applyBorder="1" applyAlignment="1">
      <alignment horizontal="left" vertical="top" wrapText="1"/>
    </xf>
    <xf numFmtId="0" fontId="7" fillId="0" borderId="13" xfId="0"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0" fontId="25" fillId="9" borderId="13" xfId="0" applyFont="1" applyFill="1" applyBorder="1" applyAlignment="1">
      <alignment horizontal="center" vertical="center" wrapText="1"/>
    </xf>
    <xf numFmtId="168" fontId="14" fillId="0" borderId="17" xfId="0" applyNumberFormat="1" applyFont="1" applyFill="1" applyBorder="1" applyAlignment="1">
      <alignment horizontal="center" vertical="center" wrapText="1"/>
    </xf>
    <xf numFmtId="168" fontId="14" fillId="0" borderId="13" xfId="0" applyNumberFormat="1" applyFont="1" applyFill="1" applyBorder="1" applyAlignment="1">
      <alignment horizontal="center" vertical="center" wrapText="1"/>
    </xf>
    <xf numFmtId="168" fontId="14" fillId="7" borderId="13" xfId="0" applyNumberFormat="1"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0" fontId="14" fillId="0" borderId="13" xfId="0" applyFont="1" applyFill="1" applyBorder="1" applyAlignment="1">
      <alignment horizontal="justify" vertical="center" wrapText="1"/>
    </xf>
    <xf numFmtId="9" fontId="14" fillId="7" borderId="13" xfId="5"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1" fontId="14" fillId="0" borderId="13" xfId="0" applyNumberFormat="1"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14" fontId="14" fillId="0" borderId="17"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4" fillId="0" borderId="13" xfId="0"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168" fontId="14" fillId="0" borderId="13" xfId="0" applyNumberFormat="1" applyFont="1" applyFill="1" applyBorder="1" applyAlignment="1">
      <alignment horizontal="center" vertical="center" wrapText="1"/>
    </xf>
    <xf numFmtId="0" fontId="14" fillId="0" borderId="13" xfId="0" applyFont="1" applyFill="1" applyBorder="1" applyAlignment="1">
      <alignment horizontal="justify" vertical="center" wrapText="1"/>
    </xf>
    <xf numFmtId="0" fontId="29" fillId="7" borderId="0" xfId="0" applyFont="1" applyFill="1" applyBorder="1" applyAlignment="1">
      <alignment vertical="center" wrapText="1"/>
    </xf>
    <xf numFmtId="0" fontId="30" fillId="7" borderId="0" xfId="0" applyFont="1" applyFill="1" applyBorder="1"/>
    <xf numFmtId="0" fontId="31" fillId="7" borderId="0" xfId="0" applyFont="1" applyFill="1" applyBorder="1" applyAlignment="1"/>
    <xf numFmtId="0" fontId="31" fillId="0" borderId="0" xfId="0" applyFont="1" applyFill="1" applyBorder="1" applyAlignment="1"/>
    <xf numFmtId="0" fontId="29" fillId="0" borderId="0" xfId="0" applyFont="1" applyFill="1" applyBorder="1" applyAlignment="1">
      <alignment vertical="center" wrapText="1"/>
    </xf>
    <xf numFmtId="0" fontId="32" fillId="7" borderId="0" xfId="0" applyFont="1" applyFill="1" applyBorder="1" applyAlignment="1">
      <alignment vertical="center" wrapText="1"/>
    </xf>
    <xf numFmtId="0" fontId="31" fillId="0" borderId="0" xfId="0" applyFont="1" applyFill="1" applyAlignment="1"/>
    <xf numFmtId="0" fontId="31" fillId="0" borderId="0" xfId="0" applyFont="1" applyAlignment="1"/>
    <xf numFmtId="0" fontId="33" fillId="2" borderId="1"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4" fillId="2" borderId="0" xfId="0" applyFont="1" applyFill="1" applyBorder="1" applyAlignment="1">
      <alignment horizontal="left" vertical="center" wrapText="1"/>
    </xf>
    <xf numFmtId="14" fontId="36" fillId="0" borderId="13" xfId="0" applyNumberFormat="1" applyFont="1" applyFill="1" applyBorder="1" applyAlignment="1">
      <alignment horizontal="center" vertical="center" wrapText="1"/>
    </xf>
    <xf numFmtId="0" fontId="35" fillId="2" borderId="0" xfId="0" applyFont="1" applyFill="1" applyBorder="1" applyAlignment="1">
      <alignment vertical="top" wrapText="1"/>
    </xf>
    <xf numFmtId="0" fontId="35" fillId="2" borderId="1" xfId="0" applyFont="1" applyFill="1" applyBorder="1" applyAlignment="1">
      <alignment horizontal="right" vertical="center" wrapText="1"/>
    </xf>
    <xf numFmtId="0" fontId="34" fillId="8" borderId="0" xfId="0" applyFont="1" applyFill="1" applyBorder="1" applyAlignment="1">
      <alignment vertical="center" wrapText="1"/>
    </xf>
    <xf numFmtId="0" fontId="30" fillId="7" borderId="0" xfId="0" applyFont="1" applyFill="1" applyBorder="1" applyAlignment="1"/>
    <xf numFmtId="0" fontId="35" fillId="2" borderId="0" xfId="0" applyFont="1" applyFill="1" applyBorder="1" applyAlignment="1">
      <alignment horizontal="right" vertical="center" wrapText="1"/>
    </xf>
    <xf numFmtId="0" fontId="37" fillId="2" borderId="0" xfId="0" applyFont="1" applyFill="1" applyBorder="1" applyAlignment="1">
      <alignment horizontal="left" vertical="center" wrapText="1"/>
    </xf>
    <xf numFmtId="0" fontId="38" fillId="2" borderId="0" xfId="0" applyFont="1" applyFill="1" applyBorder="1" applyAlignment="1">
      <alignment vertical="center" wrapText="1"/>
    </xf>
    <xf numFmtId="0" fontId="39" fillId="7" borderId="0" xfId="0" applyFont="1" applyFill="1" applyBorder="1" applyAlignment="1">
      <alignment horizontal="left" vertical="center"/>
    </xf>
    <xf numFmtId="0" fontId="33" fillId="2" borderId="1" xfId="0" applyFont="1" applyFill="1" applyBorder="1" applyAlignment="1">
      <alignment horizontal="right" vertical="center" wrapText="1"/>
    </xf>
    <xf numFmtId="0" fontId="33" fillId="2" borderId="0" xfId="0" applyFont="1" applyFill="1" applyBorder="1" applyAlignment="1">
      <alignment horizontal="center" vertical="center" wrapText="1"/>
    </xf>
    <xf numFmtId="0" fontId="33" fillId="2" borderId="0" xfId="0" applyFont="1" applyFill="1" applyBorder="1" applyAlignment="1">
      <alignment horizontal="right" vertical="center" wrapText="1"/>
    </xf>
    <xf numFmtId="0" fontId="30" fillId="0" borderId="0" xfId="0" applyFont="1" applyBorder="1" applyAlignment="1">
      <alignment horizontal="right"/>
    </xf>
    <xf numFmtId="0" fontId="34" fillId="2" borderId="0" xfId="0" applyFont="1" applyFill="1" applyBorder="1" applyAlignment="1">
      <alignment horizontal="center" vertical="center" wrapText="1"/>
    </xf>
    <xf numFmtId="0" fontId="30" fillId="0" borderId="0" xfId="0" applyFont="1" applyBorder="1"/>
    <xf numFmtId="0" fontId="40" fillId="8" borderId="0" xfId="0" applyFont="1" applyFill="1" applyBorder="1" applyAlignment="1">
      <alignment horizontal="center" vertical="center" wrapText="1"/>
    </xf>
    <xf numFmtId="0" fontId="30" fillId="7" borderId="0" xfId="0" applyFont="1" applyFill="1"/>
    <xf numFmtId="0" fontId="31" fillId="7" borderId="0" xfId="0" applyFont="1" applyFill="1" applyAlignment="1"/>
    <xf numFmtId="0" fontId="42" fillId="0" borderId="0" xfId="0" applyFont="1" applyAlignment="1"/>
    <xf numFmtId="0" fontId="33" fillId="2" borderId="1" xfId="0" applyFont="1" applyFill="1" applyBorder="1"/>
    <xf numFmtId="0" fontId="33" fillId="2" borderId="0" xfId="0" applyFont="1" applyFill="1" applyBorder="1"/>
    <xf numFmtId="0" fontId="34" fillId="2" borderId="0" xfId="0" applyFont="1" applyFill="1" applyBorder="1" applyAlignment="1">
      <alignment vertical="center"/>
    </xf>
    <xf numFmtId="0" fontId="34" fillId="2" borderId="0" xfId="0" applyFont="1" applyFill="1" applyBorder="1"/>
    <xf numFmtId="9" fontId="34" fillId="2" borderId="0" xfId="0" applyNumberFormat="1" applyFont="1" applyFill="1" applyBorder="1"/>
    <xf numFmtId="0" fontId="34" fillId="0" borderId="0" xfId="0" applyFont="1"/>
    <xf numFmtId="0" fontId="42" fillId="0" borderId="0" xfId="0" applyFont="1" applyFill="1" applyAlignment="1"/>
    <xf numFmtId="0" fontId="33" fillId="3" borderId="9" xfId="0" applyFont="1" applyFill="1" applyBorder="1" applyAlignment="1">
      <alignment horizontal="center" vertical="center" wrapText="1"/>
    </xf>
    <xf numFmtId="3" fontId="33" fillId="3" borderId="9" xfId="0" applyNumberFormat="1" applyFont="1" applyFill="1" applyBorder="1" applyAlignment="1">
      <alignment horizontal="center" vertical="center" wrapText="1"/>
    </xf>
    <xf numFmtId="0" fontId="33" fillId="4" borderId="0"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4" fillId="0" borderId="13" xfId="0" applyFont="1" applyFill="1" applyBorder="1"/>
    <xf numFmtId="0" fontId="42" fillId="0" borderId="13" xfId="0" applyFont="1" applyFill="1" applyBorder="1" applyAlignment="1"/>
    <xf numFmtId="9" fontId="34" fillId="0" borderId="13" xfId="0" applyNumberFormat="1" applyFont="1" applyFill="1" applyBorder="1" applyAlignment="1">
      <alignment horizontal="center" vertical="center"/>
    </xf>
    <xf numFmtId="0" fontId="34" fillId="0" borderId="13" xfId="0" applyFont="1" applyFill="1" applyBorder="1" applyAlignment="1">
      <alignment horizontal="left" vertical="center" wrapText="1"/>
    </xf>
    <xf numFmtId="14" fontId="34" fillId="0" borderId="13" xfId="0" applyNumberFormat="1" applyFont="1" applyFill="1" applyBorder="1" applyAlignment="1">
      <alignment horizontal="right" vertical="center"/>
    </xf>
    <xf numFmtId="175" fontId="43" fillId="0" borderId="13" xfId="0" applyNumberFormat="1" applyFont="1" applyBorder="1" applyAlignment="1" applyProtection="1">
      <alignment horizontal="left" vertical="top" wrapText="1"/>
      <protection locked="0"/>
    </xf>
    <xf numFmtId="14" fontId="34" fillId="0" borderId="13" xfId="0" applyNumberFormat="1" applyFont="1" applyFill="1" applyBorder="1" applyAlignment="1">
      <alignment horizontal="center" vertical="center"/>
    </xf>
    <xf numFmtId="14" fontId="34" fillId="0" borderId="13" xfId="0" applyNumberFormat="1" applyFont="1" applyFill="1" applyBorder="1" applyAlignment="1">
      <alignment vertical="center"/>
    </xf>
    <xf numFmtId="3" fontId="33" fillId="3" borderId="5" xfId="0" applyNumberFormat="1" applyFont="1" applyFill="1" applyBorder="1" applyAlignment="1">
      <alignment horizontal="center" vertical="center" wrapText="1"/>
    </xf>
    <xf numFmtId="0" fontId="33" fillId="3" borderId="5" xfId="0" applyFont="1" applyFill="1" applyBorder="1" applyAlignment="1">
      <alignment horizontal="center" vertical="center" wrapText="1"/>
    </xf>
    <xf numFmtId="0" fontId="34" fillId="0" borderId="0" xfId="0" applyFont="1" applyFill="1"/>
    <xf numFmtId="1" fontId="30" fillId="0" borderId="0" xfId="5" applyNumberFormat="1" applyFont="1" applyBorder="1" applyAlignment="1">
      <alignment horizontal="left" vertical="center" wrapText="1"/>
    </xf>
    <xf numFmtId="1" fontId="30" fillId="0" borderId="0" xfId="5" applyNumberFormat="1" applyFont="1" applyBorder="1" applyAlignment="1">
      <alignment horizontal="left" vertical="center"/>
    </xf>
    <xf numFmtId="0" fontId="34" fillId="0" borderId="0" xfId="0" applyFont="1" applyFill="1" applyBorder="1"/>
    <xf numFmtId="0" fontId="42" fillId="0" borderId="0" xfId="0" applyFont="1" applyBorder="1" applyAlignment="1"/>
    <xf numFmtId="0" fontId="41" fillId="6" borderId="33" xfId="6" applyFont="1" applyFill="1" applyBorder="1" applyAlignment="1">
      <alignment vertical="center" wrapText="1"/>
    </xf>
    <xf numFmtId="0" fontId="48" fillId="5" borderId="46" xfId="6" applyFont="1" applyFill="1" applyBorder="1" applyAlignment="1">
      <alignment vertical="center" wrapText="1"/>
    </xf>
    <xf numFmtId="1" fontId="7" fillId="0" borderId="17" xfId="13" applyNumberFormat="1" applyFont="1" applyBorder="1" applyAlignment="1">
      <alignment horizontal="justify" vertical="center" wrapText="1"/>
    </xf>
    <xf numFmtId="0" fontId="19" fillId="5" borderId="33" xfId="6" applyFont="1" applyFill="1" applyBorder="1" applyAlignment="1">
      <alignment vertical="center" wrapText="1"/>
    </xf>
    <xf numFmtId="0" fontId="19" fillId="5" borderId="46" xfId="6" applyFont="1" applyFill="1" applyBorder="1" applyAlignment="1">
      <alignment vertical="center" wrapText="1"/>
    </xf>
    <xf numFmtId="49" fontId="14" fillId="0" borderId="14" xfId="0" applyNumberFormat="1" applyFont="1" applyFill="1" applyBorder="1" applyAlignment="1" applyProtection="1">
      <alignment horizontal="justify" vertical="center" wrapText="1"/>
      <protection locked="0"/>
    </xf>
    <xf numFmtId="49" fontId="14" fillId="0" borderId="13" xfId="0" applyNumberFormat="1" applyFont="1" applyFill="1" applyBorder="1" applyAlignment="1" applyProtection="1">
      <alignment horizontal="justify" vertical="center" wrapText="1"/>
      <protection locked="0"/>
    </xf>
    <xf numFmtId="1" fontId="5" fillId="0" borderId="13" xfId="13" applyNumberFormat="1" applyFont="1" applyFill="1" applyBorder="1" applyAlignment="1">
      <alignment vertical="center" wrapText="1"/>
    </xf>
    <xf numFmtId="1" fontId="50" fillId="0" borderId="13" xfId="13" applyNumberFormat="1" applyFont="1" applyBorder="1" applyAlignment="1">
      <alignment horizontal="left" vertical="center" wrapText="1"/>
    </xf>
    <xf numFmtId="1" fontId="14" fillId="0" borderId="13" xfId="13" applyNumberFormat="1" applyFont="1" applyBorder="1" applyAlignment="1">
      <alignment vertical="top" wrapText="1"/>
    </xf>
    <xf numFmtId="1" fontId="14" fillId="0" borderId="13" xfId="13" applyNumberFormat="1" applyFont="1" applyFill="1" applyBorder="1" applyAlignment="1">
      <alignment horizontal="left" vertical="center" wrapText="1"/>
    </xf>
    <xf numFmtId="1" fontId="50" fillId="0" borderId="13" xfId="13" applyNumberFormat="1" applyFont="1" applyBorder="1" applyAlignment="1">
      <alignment horizontal="left" vertical="top" wrapText="1"/>
    </xf>
    <xf numFmtId="1" fontId="14" fillId="0" borderId="13" xfId="13" applyNumberFormat="1" applyFont="1" applyFill="1" applyBorder="1" applyAlignment="1">
      <alignment horizontal="left" vertical="top" wrapText="1"/>
    </xf>
    <xf numFmtId="1" fontId="50" fillId="0" borderId="13" xfId="13" applyNumberFormat="1" applyFont="1" applyBorder="1" applyAlignment="1">
      <alignment horizontal="left" vertical="top"/>
    </xf>
    <xf numFmtId="1" fontId="14" fillId="0" borderId="13" xfId="13" applyNumberFormat="1" applyFont="1" applyFill="1" applyBorder="1" applyAlignment="1">
      <alignment vertical="top" wrapText="1"/>
    </xf>
    <xf numFmtId="1" fontId="14" fillId="0" borderId="13" xfId="13" applyNumberFormat="1" applyFont="1" applyBorder="1" applyAlignment="1">
      <alignment horizontal="left" vertical="top" wrapText="1"/>
    </xf>
    <xf numFmtId="0" fontId="50" fillId="0" borderId="13" xfId="0" applyFont="1" applyBorder="1" applyAlignment="1"/>
    <xf numFmtId="1" fontId="14" fillId="0" borderId="17" xfId="13" applyNumberFormat="1" applyFont="1" applyBorder="1" applyAlignment="1">
      <alignment horizontal="justify" vertical="center" wrapText="1"/>
    </xf>
    <xf numFmtId="1" fontId="14" fillId="0" borderId="13" xfId="13" applyNumberFormat="1" applyFont="1" applyBorder="1" applyAlignment="1">
      <alignment horizontal="justify" vertical="center" wrapText="1"/>
    </xf>
    <xf numFmtId="1" fontId="7" fillId="0" borderId="13" xfId="13" applyNumberFormat="1" applyFont="1" applyBorder="1" applyAlignment="1">
      <alignment horizontal="center" vertical="top" wrapText="1"/>
    </xf>
    <xf numFmtId="9" fontId="14" fillId="7" borderId="13" xfId="0" applyNumberFormat="1" applyFont="1" applyFill="1" applyBorder="1" applyAlignment="1">
      <alignment horizontal="center" vertical="top" wrapText="1"/>
    </xf>
    <xf numFmtId="0" fontId="14" fillId="0" borderId="13" xfId="0" applyFont="1" applyFill="1" applyBorder="1" applyAlignment="1">
      <alignment horizontal="center" vertical="top" wrapText="1"/>
    </xf>
    <xf numFmtId="0" fontId="0" fillId="0" borderId="13" xfId="0" applyFont="1" applyBorder="1" applyAlignment="1">
      <alignment vertical="top"/>
    </xf>
    <xf numFmtId="14" fontId="7" fillId="0" borderId="13" xfId="0" applyNumberFormat="1" applyFont="1" applyFill="1" applyBorder="1" applyAlignment="1">
      <alignment horizontal="justify" vertical="top" wrapText="1"/>
    </xf>
    <xf numFmtId="0" fontId="0" fillId="0" borderId="0" xfId="0" applyFont="1" applyAlignment="1">
      <alignment vertical="top"/>
    </xf>
    <xf numFmtId="1" fontId="7" fillId="0" borderId="13" xfId="13" applyNumberFormat="1" applyFont="1" applyFill="1" applyBorder="1" applyAlignment="1">
      <alignment horizontal="center" vertical="top" wrapText="1"/>
    </xf>
    <xf numFmtId="1" fontId="14" fillId="0" borderId="13" xfId="13" applyNumberFormat="1" applyFont="1" applyFill="1" applyBorder="1" applyAlignment="1">
      <alignment horizontal="center" vertical="top" wrapText="1"/>
    </xf>
    <xf numFmtId="1" fontId="14" fillId="0" borderId="13" xfId="13" applyNumberFormat="1" applyFont="1" applyBorder="1" applyAlignment="1">
      <alignment horizontal="center" vertical="center"/>
    </xf>
    <xf numFmtId="1" fontId="14" fillId="0" borderId="13" xfId="13" applyNumberFormat="1" applyFont="1" applyFill="1" applyBorder="1" applyAlignment="1">
      <alignment horizontal="center" vertical="top"/>
    </xf>
    <xf numFmtId="0" fontId="50" fillId="0" borderId="13" xfId="0" applyFont="1" applyBorder="1" applyAlignment="1">
      <alignment vertical="top"/>
    </xf>
    <xf numFmtId="1" fontId="14" fillId="0" borderId="13" xfId="13" applyNumberFormat="1" applyFont="1" applyBorder="1" applyAlignment="1">
      <alignment horizontal="justify" vertical="top" wrapText="1"/>
    </xf>
    <xf numFmtId="1" fontId="14" fillId="0" borderId="13" xfId="13" applyNumberFormat="1" applyFont="1" applyBorder="1" applyAlignment="1">
      <alignment horizontal="center" vertical="top"/>
    </xf>
    <xf numFmtId="1" fontId="14" fillId="0" borderId="13" xfId="13" applyNumberFormat="1" applyFont="1" applyFill="1" applyBorder="1" applyAlignment="1">
      <alignment horizontal="justify" vertical="top" wrapText="1"/>
    </xf>
    <xf numFmtId="0" fontId="50" fillId="0" borderId="13" xfId="0" applyFont="1" applyFill="1" applyBorder="1" applyAlignment="1"/>
    <xf numFmtId="1" fontId="14" fillId="0" borderId="13" xfId="13" applyNumberFormat="1" applyFont="1" applyBorder="1" applyAlignment="1">
      <alignment horizontal="center" vertical="top" wrapText="1"/>
    </xf>
    <xf numFmtId="1" fontId="14" fillId="0" borderId="13" xfId="13" applyNumberFormat="1" applyFont="1" applyBorder="1" applyAlignment="1">
      <alignment horizontal="center" vertical="center" wrapText="1"/>
    </xf>
    <xf numFmtId="1" fontId="14" fillId="0" borderId="13" xfId="13" applyNumberFormat="1" applyFont="1" applyBorder="1" applyAlignment="1">
      <alignment horizontal="justify" vertical="center"/>
    </xf>
    <xf numFmtId="0" fontId="14" fillId="7" borderId="13" xfId="0" applyFont="1" applyFill="1" applyBorder="1" applyAlignment="1">
      <alignment horizontal="justify" vertical="center" wrapText="1"/>
    </xf>
    <xf numFmtId="9" fontId="14" fillId="0" borderId="13" xfId="5" applyFont="1" applyFill="1" applyBorder="1" applyAlignment="1">
      <alignment horizontal="center" vertical="center"/>
    </xf>
    <xf numFmtId="0" fontId="14" fillId="7" borderId="17" xfId="0" applyFont="1" applyFill="1" applyBorder="1" applyAlignment="1">
      <alignment horizontal="left" vertical="center" wrapText="1"/>
    </xf>
    <xf numFmtId="0" fontId="14" fillId="0" borderId="13" xfId="0" applyFont="1" applyBorder="1" applyAlignment="1">
      <alignment wrapText="1"/>
    </xf>
    <xf numFmtId="0" fontId="14" fillId="0" borderId="13" xfId="0" applyFont="1" applyBorder="1" applyAlignment="1">
      <alignment vertical="top" wrapText="1"/>
    </xf>
    <xf numFmtId="0" fontId="14" fillId="0" borderId="13" xfId="0" applyFont="1" applyBorder="1"/>
    <xf numFmtId="9" fontId="14" fillId="0" borderId="16" xfId="5" applyFont="1" applyFill="1" applyBorder="1" applyAlignment="1">
      <alignment horizontal="center" vertical="center" wrapText="1"/>
    </xf>
    <xf numFmtId="9" fontId="14" fillId="0" borderId="13" xfId="5" applyFont="1" applyFill="1" applyBorder="1" applyAlignment="1">
      <alignment horizontal="center" vertical="center" wrapText="1"/>
    </xf>
    <xf numFmtId="170" fontId="14" fillId="0" borderId="13" xfId="0" applyNumberFormat="1" applyFont="1" applyFill="1" applyBorder="1" applyAlignment="1">
      <alignment horizontal="center" vertical="center" wrapText="1"/>
    </xf>
    <xf numFmtId="1" fontId="50" fillId="0" borderId="13" xfId="13" applyNumberFormat="1" applyFont="1" applyBorder="1" applyAlignment="1">
      <alignment horizontal="justify" vertical="center"/>
    </xf>
    <xf numFmtId="1" fontId="50" fillId="0" borderId="13" xfId="13" applyNumberFormat="1" applyFont="1" applyFill="1" applyBorder="1" applyAlignment="1">
      <alignment horizontal="left" vertical="center"/>
    </xf>
    <xf numFmtId="9" fontId="14" fillId="0" borderId="13" xfId="0" applyNumberFormat="1" applyFont="1" applyFill="1" applyBorder="1" applyAlignment="1">
      <alignment horizontal="center" vertical="center" wrapText="1"/>
    </xf>
    <xf numFmtId="0" fontId="14" fillId="0" borderId="13" xfId="9" applyFont="1" applyFill="1" applyBorder="1" applyAlignment="1">
      <alignment horizontal="center" vertical="center" wrapText="1"/>
    </xf>
    <xf numFmtId="49" fontId="14" fillId="0" borderId="13" xfId="13" applyNumberFormat="1" applyFont="1" applyFill="1" applyBorder="1" applyAlignment="1">
      <alignment horizontal="justify" vertical="center" wrapText="1"/>
    </xf>
    <xf numFmtId="14" fontId="14" fillId="0" borderId="13" xfId="0" applyNumberFormat="1" applyFont="1" applyFill="1" applyBorder="1" applyAlignment="1">
      <alignment horizontal="justify" vertical="center"/>
    </xf>
    <xf numFmtId="49" fontId="14" fillId="0" borderId="13" xfId="0" applyNumberFormat="1" applyFont="1" applyFill="1" applyBorder="1" applyAlignment="1">
      <alignment horizontal="justify" vertical="center" wrapText="1"/>
    </xf>
    <xf numFmtId="14" fontId="14" fillId="0" borderId="13" xfId="0" applyNumberFormat="1" applyFont="1" applyFill="1" applyBorder="1" applyAlignment="1">
      <alignment horizontal="left" vertical="center" wrapText="1"/>
    </xf>
    <xf numFmtId="14" fontId="14" fillId="0" borderId="13" xfId="0" applyNumberFormat="1" applyFont="1" applyFill="1" applyBorder="1" applyAlignment="1">
      <alignment horizontal="justify" vertical="center" wrapText="1"/>
    </xf>
    <xf numFmtId="0" fontId="14" fillId="7" borderId="28" xfId="0" applyFont="1" applyFill="1" applyBorder="1" applyAlignment="1">
      <alignment horizontal="center" vertical="center" wrapText="1"/>
    </xf>
    <xf numFmtId="14" fontId="14" fillId="0" borderId="33" xfId="0" applyNumberFormat="1" applyFont="1" applyFill="1" applyBorder="1" applyAlignment="1">
      <alignment horizontal="center" vertical="center" wrapText="1"/>
    </xf>
    <xf numFmtId="0" fontId="14" fillId="7" borderId="13" xfId="0" applyFont="1" applyFill="1" applyBorder="1" applyAlignment="1">
      <alignment horizontal="left" vertical="center" wrapText="1"/>
    </xf>
    <xf numFmtId="9" fontId="14" fillId="0" borderId="14" xfId="5" applyFont="1" applyFill="1" applyBorder="1" applyAlignment="1">
      <alignment horizontal="center" vertical="center" wrapText="1"/>
    </xf>
    <xf numFmtId="0" fontId="14" fillId="0" borderId="28" xfId="0" applyFont="1" applyFill="1" applyBorder="1" applyAlignment="1">
      <alignment horizontal="center" vertical="center" wrapText="1"/>
    </xf>
    <xf numFmtId="14" fontId="14" fillId="0" borderId="28" xfId="0" applyNumberFormat="1" applyFont="1" applyFill="1" applyBorder="1" applyAlignment="1">
      <alignment horizontal="center" vertical="center" wrapText="1"/>
    </xf>
    <xf numFmtId="168" fontId="14" fillId="0" borderId="14" xfId="0" applyNumberFormat="1" applyFont="1" applyFill="1" applyBorder="1" applyAlignment="1">
      <alignment horizontal="center" vertical="center" wrapText="1"/>
    </xf>
    <xf numFmtId="0" fontId="14" fillId="7" borderId="14" xfId="0" applyFont="1" applyFill="1" applyBorder="1" applyAlignment="1">
      <alignment horizontal="justify" vertical="center" wrapText="1"/>
    </xf>
    <xf numFmtId="49" fontId="14" fillId="7" borderId="14" xfId="0" applyNumberFormat="1" applyFont="1" applyFill="1" applyBorder="1" applyAlignment="1">
      <alignment horizontal="justify" vertical="center" wrapText="1"/>
    </xf>
    <xf numFmtId="0" fontId="14" fillId="0" borderId="13" xfId="0" applyFont="1" applyFill="1" applyBorder="1" applyAlignment="1">
      <alignment horizontal="left" vertical="top" wrapText="1"/>
    </xf>
    <xf numFmtId="168" fontId="14" fillId="0" borderId="33" xfId="0" applyNumberFormat="1" applyFont="1" applyFill="1" applyBorder="1" applyAlignment="1">
      <alignment horizontal="center" vertical="center" wrapText="1"/>
    </xf>
    <xf numFmtId="1" fontId="50" fillId="0" borderId="13" xfId="13" applyNumberFormat="1" applyFont="1" applyBorder="1" applyAlignment="1">
      <alignment horizontal="center" vertical="center"/>
    </xf>
    <xf numFmtId="0" fontId="14" fillId="0" borderId="13" xfId="0" applyFont="1" applyFill="1" applyBorder="1"/>
    <xf numFmtId="1" fontId="50" fillId="0" borderId="13" xfId="13" applyNumberFormat="1" applyFont="1" applyFill="1" applyBorder="1" applyAlignment="1">
      <alignment horizontal="center" vertical="center" wrapText="1"/>
    </xf>
    <xf numFmtId="1" fontId="50" fillId="0" borderId="13" xfId="13" applyNumberFormat="1" applyFont="1" applyBorder="1" applyAlignment="1">
      <alignment horizontal="justify" vertical="center" wrapText="1"/>
    </xf>
    <xf numFmtId="0" fontId="14" fillId="0" borderId="13" xfId="0" applyNumberFormat="1" applyFont="1" applyFill="1" applyBorder="1" applyAlignment="1">
      <alignment horizontal="center" vertical="center" wrapText="1"/>
    </xf>
    <xf numFmtId="1" fontId="50" fillId="0" borderId="13" xfId="13" applyNumberFormat="1" applyFont="1" applyFill="1" applyBorder="1" applyAlignment="1">
      <alignment horizontal="left" vertical="center" wrapText="1"/>
    </xf>
    <xf numFmtId="9" fontId="14" fillId="0" borderId="16" xfId="0" applyNumberFormat="1" applyFont="1" applyFill="1" applyBorder="1" applyAlignment="1">
      <alignment horizontal="center" vertical="center" wrapText="1"/>
    </xf>
    <xf numFmtId="14" fontId="14" fillId="0" borderId="16" xfId="0" applyNumberFormat="1" applyFont="1" applyFill="1" applyBorder="1" applyAlignment="1">
      <alignment horizontal="center" vertical="center" wrapText="1"/>
    </xf>
    <xf numFmtId="0" fontId="14" fillId="7" borderId="14" xfId="0" applyFont="1" applyFill="1" applyBorder="1" applyAlignment="1">
      <alignment vertical="center" wrapText="1"/>
    </xf>
    <xf numFmtId="0" fontId="14" fillId="7" borderId="14" xfId="0" applyFont="1" applyFill="1" applyBorder="1" applyAlignment="1">
      <alignment vertical="center"/>
    </xf>
    <xf numFmtId="0" fontId="51" fillId="0" borderId="13" xfId="0" applyFont="1" applyFill="1" applyBorder="1" applyAlignment="1">
      <alignment horizontal="center" vertical="center" wrapText="1" readingOrder="1"/>
    </xf>
    <xf numFmtId="0" fontId="50" fillId="0" borderId="13" xfId="0" applyFont="1" applyFill="1" applyBorder="1" applyAlignment="1">
      <alignment vertical="center" wrapText="1" readingOrder="1"/>
    </xf>
    <xf numFmtId="0" fontId="14" fillId="0" borderId="13" xfId="0" applyFont="1" applyBorder="1" applyAlignment="1">
      <alignment horizontal="center" vertical="center"/>
    </xf>
    <xf numFmtId="0" fontId="14" fillId="7" borderId="33" xfId="0" applyFont="1" applyFill="1" applyBorder="1" applyAlignment="1">
      <alignment horizontal="center" vertical="center" wrapText="1"/>
    </xf>
    <xf numFmtId="3" fontId="14" fillId="0" borderId="13" xfId="0" applyNumberFormat="1" applyFont="1" applyFill="1" applyBorder="1" applyAlignment="1">
      <alignment horizontal="center" vertical="center" wrapText="1"/>
    </xf>
    <xf numFmtId="9" fontId="14" fillId="0" borderId="13" xfId="5" applyFont="1" applyBorder="1" applyAlignment="1">
      <alignment horizontal="center" vertical="center"/>
    </xf>
    <xf numFmtId="0" fontId="14" fillId="0" borderId="13" xfId="0" applyFont="1" applyFill="1" applyBorder="1" applyAlignment="1">
      <alignment horizontal="center" vertical="center"/>
    </xf>
    <xf numFmtId="169" fontId="14" fillId="7" borderId="13" xfId="5" applyNumberFormat="1" applyFont="1" applyFill="1" applyBorder="1" applyAlignment="1">
      <alignment horizontal="center" vertical="center"/>
    </xf>
    <xf numFmtId="0" fontId="14" fillId="7" borderId="13" xfId="0" applyFont="1" applyFill="1" applyBorder="1" applyAlignment="1">
      <alignment vertical="center" wrapText="1"/>
    </xf>
    <xf numFmtId="0" fontId="14" fillId="7" borderId="13" xfId="0" applyFont="1" applyFill="1" applyBorder="1" applyAlignment="1">
      <alignment vertical="center"/>
    </xf>
    <xf numFmtId="0" fontId="14" fillId="0" borderId="17" xfId="0" applyFont="1" applyBorder="1" applyAlignment="1">
      <alignment horizontal="center" vertical="center"/>
    </xf>
    <xf numFmtId="169" fontId="14" fillId="0" borderId="17" xfId="0" applyNumberFormat="1" applyFont="1" applyFill="1" applyBorder="1" applyAlignment="1">
      <alignment horizontal="center" vertical="center" wrapText="1"/>
    </xf>
    <xf numFmtId="172" fontId="51" fillId="0" borderId="17" xfId="1" applyNumberFormat="1" applyFont="1" applyFill="1" applyBorder="1" applyAlignment="1">
      <alignment vertical="center" wrapText="1"/>
    </xf>
    <xf numFmtId="9" fontId="14" fillId="0" borderId="13" xfId="5" applyFont="1" applyFill="1" applyBorder="1" applyAlignment="1">
      <alignment horizontal="center" vertical="center"/>
    </xf>
    <xf numFmtId="1" fontId="50" fillId="0" borderId="13" xfId="13" applyNumberFormat="1" applyFont="1" applyBorder="1" applyAlignment="1">
      <alignment horizontal="center" vertical="center" wrapText="1"/>
    </xf>
    <xf numFmtId="0" fontId="50" fillId="0" borderId="13" xfId="0" applyFont="1" applyBorder="1" applyAlignment="1">
      <alignment horizontal="justify" vertical="center" wrapText="1"/>
    </xf>
    <xf numFmtId="0" fontId="50" fillId="0" borderId="13" xfId="0" applyFont="1" applyBorder="1" applyAlignment="1">
      <alignment horizontal="justify" vertical="center"/>
    </xf>
    <xf numFmtId="1" fontId="14" fillId="0" borderId="13" xfId="5" applyNumberFormat="1" applyFont="1" applyBorder="1" applyAlignment="1">
      <alignment horizontal="center" vertical="center"/>
    </xf>
    <xf numFmtId="1" fontId="50" fillId="0" borderId="17" xfId="13" applyNumberFormat="1" applyFont="1" applyBorder="1" applyAlignment="1">
      <alignment horizontal="justify" vertical="center" wrapText="1"/>
    </xf>
    <xf numFmtId="1" fontId="50" fillId="0" borderId="17" xfId="13" applyNumberFormat="1" applyFont="1" applyFill="1" applyBorder="1" applyAlignment="1">
      <alignment horizontal="justify" vertical="center" wrapText="1"/>
    </xf>
    <xf numFmtId="0" fontId="14" fillId="0" borderId="14" xfId="0" applyFont="1" applyFill="1" applyBorder="1" applyAlignment="1" applyProtection="1">
      <alignment horizontal="justify" vertical="center" wrapText="1"/>
      <protection locked="0"/>
    </xf>
    <xf numFmtId="14" fontId="7" fillId="0" borderId="13" xfId="0" applyNumberFormat="1" applyFont="1" applyFill="1" applyBorder="1" applyAlignment="1">
      <alignment horizontal="left" vertical="center" wrapText="1"/>
    </xf>
    <xf numFmtId="1" fontId="14" fillId="0" borderId="17" xfId="5" applyNumberFormat="1" applyFont="1" applyBorder="1" applyAlignment="1">
      <alignment horizontal="center" vertical="center"/>
    </xf>
    <xf numFmtId="1" fontId="14" fillId="0" borderId="17" xfId="5" applyNumberFormat="1" applyFont="1" applyFill="1" applyBorder="1" applyAlignment="1">
      <alignment horizontal="center" vertical="center"/>
    </xf>
    <xf numFmtId="0" fontId="50" fillId="11" borderId="13" xfId="0" applyFont="1" applyFill="1" applyBorder="1" applyAlignment="1"/>
    <xf numFmtId="1" fontId="18" fillId="0" borderId="13" xfId="13" applyNumberFormat="1" applyFont="1" applyFill="1" applyBorder="1" applyAlignment="1">
      <alignment horizontal="left" vertical="center" wrapText="1"/>
    </xf>
    <xf numFmtId="0" fontId="25" fillId="0" borderId="13" xfId="0" applyFont="1" applyFill="1" applyBorder="1" applyAlignment="1">
      <alignment horizontal="center" vertical="center" wrapText="1"/>
    </xf>
    <xf numFmtId="169" fontId="14" fillId="0" borderId="13" xfId="5" applyNumberFormat="1" applyFont="1" applyFill="1" applyBorder="1" applyAlignment="1">
      <alignment horizontal="center" vertical="center"/>
    </xf>
    <xf numFmtId="0" fontId="0" fillId="7" borderId="13" xfId="0" applyFill="1" applyBorder="1" applyAlignment="1">
      <alignment vertical="center"/>
    </xf>
    <xf numFmtId="0" fontId="14" fillId="0" borderId="13" xfId="0" applyFont="1" applyFill="1" applyBorder="1"/>
    <xf numFmtId="0" fontId="14" fillId="0" borderId="13" xfId="0" applyFont="1" applyFill="1" applyBorder="1" applyAlignment="1">
      <alignment vertical="center" wrapText="1"/>
    </xf>
    <xf numFmtId="9" fontId="50" fillId="0" borderId="13" xfId="0" applyNumberFormat="1" applyFont="1" applyFill="1" applyBorder="1" applyAlignment="1">
      <alignment horizontal="center" vertical="center"/>
    </xf>
    <xf numFmtId="0" fontId="14" fillId="0" borderId="13" xfId="0" applyFont="1" applyFill="1" applyBorder="1" applyAlignment="1">
      <alignment horizontal="left" vertical="center" wrapText="1"/>
    </xf>
    <xf numFmtId="0" fontId="54" fillId="7" borderId="0" xfId="0" applyFont="1" applyFill="1" applyBorder="1" applyAlignment="1">
      <alignment vertical="center" wrapText="1"/>
    </xf>
    <xf numFmtId="0" fontId="55" fillId="7" borderId="0" xfId="0" applyFont="1" applyFill="1" applyBorder="1"/>
    <xf numFmtId="0" fontId="56" fillId="7" borderId="0" xfId="0" applyFont="1" applyFill="1" applyBorder="1" applyAlignment="1"/>
    <xf numFmtId="0" fontId="56" fillId="0" borderId="0" xfId="0" applyFont="1" applyFill="1" applyBorder="1" applyAlignment="1"/>
    <xf numFmtId="0" fontId="54" fillId="0" borderId="0" xfId="0" applyFont="1" applyFill="1" applyBorder="1" applyAlignment="1">
      <alignment vertical="center" wrapText="1"/>
    </xf>
    <xf numFmtId="0" fontId="57" fillId="7" borderId="0" xfId="0" applyFont="1" applyFill="1" applyBorder="1" applyAlignment="1">
      <alignment vertical="center" wrapText="1"/>
    </xf>
    <xf numFmtId="0" fontId="56" fillId="0" borderId="0" xfId="0" applyFont="1" applyFill="1" applyAlignment="1"/>
    <xf numFmtId="0" fontId="56" fillId="0" borderId="0" xfId="0" applyFont="1" applyAlignment="1"/>
    <xf numFmtId="0" fontId="58" fillId="2" borderId="1" xfId="0" applyFont="1" applyFill="1" applyBorder="1" applyAlignment="1">
      <alignment horizontal="left" vertical="center" wrapText="1"/>
    </xf>
    <xf numFmtId="0" fontId="58" fillId="2" borderId="0" xfId="0" applyFont="1" applyFill="1" applyBorder="1" applyAlignment="1">
      <alignment horizontal="left" vertical="center" wrapText="1"/>
    </xf>
    <xf numFmtId="0" fontId="59" fillId="2" borderId="0" xfId="0" applyFont="1" applyFill="1" applyBorder="1" applyAlignment="1">
      <alignment horizontal="left" vertical="center" wrapText="1"/>
    </xf>
    <xf numFmtId="14" fontId="61" fillId="0" borderId="13" xfId="0" applyNumberFormat="1" applyFont="1" applyFill="1" applyBorder="1" applyAlignment="1">
      <alignment horizontal="center" vertical="center" wrapText="1"/>
    </xf>
    <xf numFmtId="0" fontId="60" fillId="2" borderId="0" xfId="0" applyFont="1" applyFill="1" applyBorder="1" applyAlignment="1">
      <alignment vertical="top" wrapText="1"/>
    </xf>
    <xf numFmtId="0" fontId="60" fillId="2" borderId="1" xfId="0" applyFont="1" applyFill="1" applyBorder="1" applyAlignment="1">
      <alignment horizontal="right" vertical="center" wrapText="1"/>
    </xf>
    <xf numFmtId="0" fontId="59" fillId="8" borderId="0" xfId="0" applyFont="1" applyFill="1" applyBorder="1" applyAlignment="1">
      <alignment vertical="center" wrapText="1"/>
    </xf>
    <xf numFmtId="0" fontId="55" fillId="7" borderId="0" xfId="0" applyFont="1" applyFill="1" applyBorder="1" applyAlignment="1"/>
    <xf numFmtId="0" fontId="60" fillId="2" borderId="0" xfId="0" applyFont="1" applyFill="1" applyBorder="1" applyAlignment="1">
      <alignment horizontal="right" vertical="center" wrapText="1"/>
    </xf>
    <xf numFmtId="0" fontId="61" fillId="2" borderId="0" xfId="0" applyFont="1" applyFill="1" applyBorder="1" applyAlignment="1">
      <alignment horizontal="left" vertical="center" wrapText="1"/>
    </xf>
    <xf numFmtId="0" fontId="61" fillId="2" borderId="0" xfId="0" applyFont="1" applyFill="1" applyBorder="1" applyAlignment="1">
      <alignment vertical="center" wrapText="1"/>
    </xf>
    <xf numFmtId="0" fontId="58" fillId="2" borderId="1" xfId="0" applyFont="1" applyFill="1" applyBorder="1" applyAlignment="1">
      <alignment horizontal="right" vertical="center" wrapText="1"/>
    </xf>
    <xf numFmtId="0" fontId="58" fillId="2" borderId="0" xfId="0" applyFont="1" applyFill="1" applyBorder="1" applyAlignment="1">
      <alignment horizontal="center" vertical="center" wrapText="1"/>
    </xf>
    <xf numFmtId="0" fontId="58" fillId="2" borderId="0" xfId="0" applyFont="1" applyFill="1" applyBorder="1" applyAlignment="1">
      <alignment horizontal="right" vertical="center" wrapText="1"/>
    </xf>
    <xf numFmtId="0" fontId="55" fillId="0" borderId="0" xfId="0" applyFont="1" applyBorder="1" applyAlignment="1">
      <alignment horizontal="right"/>
    </xf>
    <xf numFmtId="0" fontId="59" fillId="2" borderId="0" xfId="0" applyFont="1" applyFill="1" applyBorder="1" applyAlignment="1">
      <alignment horizontal="center" vertical="center" wrapText="1"/>
    </xf>
    <xf numFmtId="0" fontId="55" fillId="0" borderId="0" xfId="0" applyFont="1" applyBorder="1"/>
    <xf numFmtId="0" fontId="62" fillId="8" borderId="0" xfId="0" applyFont="1" applyFill="1" applyBorder="1" applyAlignment="1">
      <alignment horizontal="center" vertical="center" wrapText="1"/>
    </xf>
    <xf numFmtId="0" fontId="55" fillId="7" borderId="0" xfId="0" applyFont="1" applyFill="1"/>
    <xf numFmtId="0" fontId="56" fillId="7" borderId="0" xfId="0" applyFont="1" applyFill="1" applyAlignment="1"/>
    <xf numFmtId="0" fontId="58" fillId="8" borderId="1" xfId="0" applyFont="1" applyFill="1" applyBorder="1" applyAlignment="1">
      <alignment horizontal="right" vertical="center" wrapText="1"/>
    </xf>
    <xf numFmtId="0" fontId="58" fillId="8" borderId="0" xfId="0" applyFont="1" applyFill="1" applyBorder="1" applyAlignment="1">
      <alignment horizontal="center" vertical="center" wrapText="1"/>
    </xf>
    <xf numFmtId="0" fontId="59" fillId="8" borderId="0" xfId="0" applyFont="1" applyFill="1" applyBorder="1" applyAlignment="1">
      <alignment horizontal="left" vertical="center" wrapText="1"/>
    </xf>
    <xf numFmtId="0" fontId="58" fillId="8" borderId="0" xfId="0" applyFont="1" applyFill="1" applyBorder="1" applyAlignment="1">
      <alignment horizontal="right" vertical="center" wrapText="1"/>
    </xf>
    <xf numFmtId="0" fontId="55" fillId="7" borderId="0" xfId="0" applyFont="1" applyFill="1" applyBorder="1" applyAlignment="1">
      <alignment horizontal="right"/>
    </xf>
    <xf numFmtId="0" fontId="59" fillId="8" borderId="0" xfId="0" applyFont="1" applyFill="1" applyBorder="1" applyAlignment="1">
      <alignment horizontal="center" vertical="center" wrapText="1"/>
    </xf>
    <xf numFmtId="0" fontId="63" fillId="6" borderId="46" xfId="6" applyFont="1" applyFill="1" applyBorder="1" applyAlignment="1">
      <alignment vertical="center" wrapText="1"/>
    </xf>
    <xf numFmtId="0" fontId="63" fillId="0" borderId="0" xfId="6" applyFont="1" applyFill="1" applyBorder="1" applyAlignment="1">
      <alignment vertical="center" wrapText="1"/>
    </xf>
    <xf numFmtId="0" fontId="65" fillId="0" borderId="0" xfId="6" applyFont="1" applyFill="1" applyBorder="1" applyAlignment="1">
      <alignment horizontal="left" vertical="center" wrapText="1"/>
    </xf>
    <xf numFmtId="0" fontId="55" fillId="0" borderId="0" xfId="0" applyFont="1" applyFill="1"/>
    <xf numFmtId="0" fontId="59" fillId="0" borderId="0" xfId="0" applyFont="1" applyFill="1" applyBorder="1" applyAlignment="1">
      <alignment vertical="center" wrapText="1"/>
    </xf>
    <xf numFmtId="9" fontId="59" fillId="0" borderId="11" xfId="0" applyNumberFormat="1" applyFont="1" applyFill="1" applyBorder="1" applyAlignment="1">
      <alignment horizontal="center" vertical="center" wrapText="1"/>
    </xf>
    <xf numFmtId="0" fontId="59" fillId="0" borderId="11" xfId="0" applyFont="1" applyFill="1" applyBorder="1" applyAlignment="1">
      <alignment horizontal="center" vertical="center" wrapText="1"/>
    </xf>
    <xf numFmtId="14" fontId="59" fillId="0" borderId="8" xfId="0" applyNumberFormat="1" applyFont="1" applyFill="1" applyBorder="1" applyAlignment="1">
      <alignment horizontal="center" vertical="center"/>
    </xf>
    <xf numFmtId="168" fontId="59" fillId="0" borderId="8" xfId="0" applyNumberFormat="1" applyFont="1" applyFill="1" applyBorder="1" applyAlignment="1">
      <alignment horizontal="center" vertical="center" wrapText="1"/>
    </xf>
    <xf numFmtId="0" fontId="59" fillId="0" borderId="0" xfId="0" applyFont="1" applyFill="1"/>
    <xf numFmtId="9" fontId="59" fillId="0" borderId="3" xfId="0" applyNumberFormat="1" applyFont="1" applyFill="1" applyBorder="1" applyAlignment="1">
      <alignment horizontal="center" vertical="center" wrapText="1"/>
    </xf>
    <xf numFmtId="0" fontId="59" fillId="0" borderId="3" xfId="0" applyFont="1" applyFill="1" applyBorder="1" applyAlignment="1">
      <alignment horizontal="center" vertical="center" wrapText="1"/>
    </xf>
    <xf numFmtId="14" fontId="59" fillId="0" borderId="9" xfId="0" applyNumberFormat="1" applyFont="1" applyFill="1" applyBorder="1" applyAlignment="1">
      <alignment horizontal="center" vertical="center"/>
    </xf>
    <xf numFmtId="168" fontId="59" fillId="0" borderId="9" xfId="0" applyNumberFormat="1" applyFont="1" applyFill="1" applyBorder="1" applyAlignment="1">
      <alignment horizontal="center" vertical="center" wrapText="1"/>
    </xf>
    <xf numFmtId="9" fontId="59" fillId="0" borderId="9" xfId="0" applyNumberFormat="1" applyFont="1" applyFill="1" applyBorder="1" applyAlignment="1">
      <alignment horizontal="center" vertical="center" wrapText="1"/>
    </xf>
    <xf numFmtId="0" fontId="66" fillId="0" borderId="0" xfId="0" applyFont="1" applyFill="1" applyAlignment="1">
      <alignment horizontal="center" vertical="center" wrapText="1"/>
    </xf>
    <xf numFmtId="168" fontId="66" fillId="0" borderId="0" xfId="0" applyNumberFormat="1" applyFont="1" applyFill="1" applyAlignment="1">
      <alignment horizontal="center" vertical="center"/>
    </xf>
    <xf numFmtId="9" fontId="59" fillId="0" borderId="0" xfId="0" applyNumberFormat="1" applyFont="1" applyFill="1"/>
    <xf numFmtId="10" fontId="59" fillId="0" borderId="0" xfId="0" applyNumberFormat="1" applyFont="1" applyFill="1"/>
    <xf numFmtId="0" fontId="59" fillId="0" borderId="0" xfId="0" applyFont="1"/>
    <xf numFmtId="0" fontId="67" fillId="5" borderId="46" xfId="6" applyFont="1" applyFill="1" applyBorder="1" applyAlignment="1">
      <alignment vertical="center" wrapText="1"/>
    </xf>
    <xf numFmtId="0" fontId="66" fillId="0" borderId="0" xfId="0" applyFont="1" applyAlignment="1"/>
    <xf numFmtId="0" fontId="66" fillId="0" borderId="0" xfId="0" applyFont="1" applyFill="1" applyAlignment="1"/>
    <xf numFmtId="0" fontId="58" fillId="3" borderId="5" xfId="0" applyFont="1" applyFill="1" applyBorder="1" applyAlignment="1">
      <alignment horizontal="center" vertical="center" wrapText="1"/>
    </xf>
    <xf numFmtId="3" fontId="58" fillId="3" borderId="5" xfId="0" applyNumberFormat="1" applyFont="1" applyFill="1" applyBorder="1" applyAlignment="1">
      <alignment horizontal="center" vertical="center" wrapText="1"/>
    </xf>
    <xf numFmtId="0" fontId="58" fillId="4" borderId="0" xfId="0" applyFont="1" applyFill="1" applyBorder="1" applyAlignment="1">
      <alignment horizontal="center" vertical="center" wrapText="1"/>
    </xf>
    <xf numFmtId="0" fontId="69" fillId="9" borderId="13" xfId="0" applyFont="1" applyFill="1" applyBorder="1" applyAlignment="1">
      <alignment horizontal="center" vertical="center" wrapText="1"/>
    </xf>
    <xf numFmtId="0" fontId="58" fillId="9" borderId="13" xfId="0" applyFont="1" applyFill="1" applyBorder="1" applyAlignment="1">
      <alignment horizontal="center" vertical="center" wrapText="1"/>
    </xf>
    <xf numFmtId="0" fontId="70" fillId="0" borderId="13" xfId="0" applyFont="1" applyFill="1" applyBorder="1" applyAlignment="1">
      <alignment horizontal="center" vertical="center" wrapText="1"/>
    </xf>
    <xf numFmtId="10" fontId="70" fillId="0" borderId="13" xfId="0" applyNumberFormat="1" applyFont="1" applyFill="1" applyBorder="1" applyAlignment="1">
      <alignment horizontal="center" vertical="center"/>
    </xf>
    <xf numFmtId="0" fontId="70" fillId="0" borderId="13" xfId="3" applyNumberFormat="1" applyFont="1" applyFill="1" applyBorder="1" applyAlignment="1">
      <alignment horizontal="center" vertical="center" wrapText="1"/>
    </xf>
    <xf numFmtId="9" fontId="70" fillId="0" borderId="13" xfId="2" applyNumberFormat="1" applyFont="1" applyFill="1" applyBorder="1" applyAlignment="1">
      <alignment horizontal="center" vertical="center" wrapText="1"/>
    </xf>
    <xf numFmtId="9" fontId="70" fillId="0" borderId="13" xfId="0" applyNumberFormat="1" applyFont="1" applyFill="1" applyBorder="1" applyAlignment="1">
      <alignment horizontal="center" vertical="center" wrapText="1"/>
    </xf>
    <xf numFmtId="14" fontId="70" fillId="7" borderId="13" xfId="0" applyNumberFormat="1" applyFont="1" applyFill="1" applyBorder="1" applyAlignment="1">
      <alignment horizontal="center" vertical="center" wrapText="1"/>
    </xf>
    <xf numFmtId="168" fontId="70" fillId="0" borderId="13" xfId="0" applyNumberFormat="1" applyFont="1" applyFill="1" applyBorder="1" applyAlignment="1">
      <alignment horizontal="center" vertical="center" wrapText="1"/>
    </xf>
    <xf numFmtId="0" fontId="71" fillId="0" borderId="13" xfId="0" applyFont="1" applyBorder="1" applyAlignment="1"/>
    <xf numFmtId="0" fontId="71" fillId="0" borderId="13" xfId="0" applyFont="1" applyBorder="1" applyAlignment="1">
      <alignment horizontal="justify" vertical="center"/>
    </xf>
    <xf numFmtId="1" fontId="70" fillId="0" borderId="13" xfId="13" applyNumberFormat="1" applyFont="1" applyFill="1" applyBorder="1" applyAlignment="1">
      <alignment horizontal="justify" vertical="center"/>
    </xf>
    <xf numFmtId="14" fontId="70" fillId="7" borderId="13" xfId="0" applyNumberFormat="1" applyFont="1" applyFill="1" applyBorder="1" applyAlignment="1">
      <alignment horizontal="center" vertical="center"/>
    </xf>
    <xf numFmtId="0" fontId="70" fillId="0" borderId="13" xfId="0" applyFont="1" applyFill="1" applyBorder="1" applyAlignment="1">
      <alignment vertical="center" wrapText="1"/>
    </xf>
    <xf numFmtId="0" fontId="70" fillId="0" borderId="13" xfId="0" applyFont="1" applyFill="1" applyBorder="1" applyAlignment="1"/>
    <xf numFmtId="1" fontId="70" fillId="0" borderId="13" xfId="13" applyNumberFormat="1" applyFont="1" applyBorder="1" applyAlignment="1">
      <alignment horizontal="center" vertical="top" wrapText="1"/>
    </xf>
    <xf numFmtId="0" fontId="70" fillId="0" borderId="13" xfId="0" applyFont="1" applyBorder="1"/>
    <xf numFmtId="169" fontId="70" fillId="0" borderId="13" xfId="0" applyNumberFormat="1" applyFont="1" applyFill="1" applyBorder="1" applyAlignment="1">
      <alignment horizontal="center" vertical="center" wrapText="1"/>
    </xf>
    <xf numFmtId="0" fontId="70" fillId="0" borderId="13" xfId="0" applyFont="1" applyFill="1" applyBorder="1" applyAlignment="1">
      <alignment horizontal="justify" vertical="center" wrapText="1"/>
    </xf>
    <xf numFmtId="169" fontId="70" fillId="0" borderId="13" xfId="0" applyNumberFormat="1" applyFont="1" applyFill="1" applyBorder="1" applyAlignment="1">
      <alignment vertical="center" wrapText="1"/>
    </xf>
    <xf numFmtId="9" fontId="71" fillId="0" borderId="13" xfId="0" applyNumberFormat="1" applyFont="1" applyFill="1" applyBorder="1" applyAlignment="1">
      <alignment horizontal="center" vertical="center"/>
    </xf>
    <xf numFmtId="14" fontId="70" fillId="0" borderId="13" xfId="0" applyNumberFormat="1" applyFont="1" applyFill="1" applyBorder="1" applyAlignment="1">
      <alignment horizontal="center" vertical="center"/>
    </xf>
    <xf numFmtId="0" fontId="70" fillId="0" borderId="13" xfId="0" applyFont="1" applyFill="1" applyBorder="1"/>
    <xf numFmtId="9" fontId="70" fillId="0" borderId="13" xfId="5" applyFont="1" applyBorder="1" applyAlignment="1">
      <alignment horizontal="center" vertical="center"/>
    </xf>
    <xf numFmtId="9" fontId="70" fillId="0" borderId="17" xfId="5" applyFont="1" applyFill="1" applyBorder="1" applyAlignment="1" applyProtection="1">
      <alignment horizontal="center" vertical="center" wrapText="1"/>
      <protection locked="0"/>
    </xf>
    <xf numFmtId="175" fontId="70" fillId="0" borderId="13" xfId="0" applyNumberFormat="1" applyFont="1" applyFill="1" applyBorder="1" applyAlignment="1" applyProtection="1">
      <alignment horizontal="justify" vertical="top" wrapText="1"/>
      <protection locked="0"/>
    </xf>
    <xf numFmtId="175" fontId="70" fillId="0" borderId="13" xfId="0" applyNumberFormat="1" applyFont="1" applyFill="1" applyBorder="1" applyAlignment="1" applyProtection="1">
      <alignment horizontal="left" vertical="top" wrapText="1"/>
      <protection locked="0"/>
    </xf>
    <xf numFmtId="0" fontId="59" fillId="0" borderId="0" xfId="0" applyFont="1" applyFill="1" applyBorder="1" applyAlignment="1">
      <alignment horizontal="center" vertical="center" wrapText="1"/>
    </xf>
    <xf numFmtId="0" fontId="59" fillId="0" borderId="0" xfId="0" applyFont="1" applyFill="1" applyBorder="1"/>
    <xf numFmtId="0" fontId="59" fillId="0" borderId="0" xfId="3" applyNumberFormat="1" applyFont="1" applyFill="1" applyBorder="1" applyAlignment="1">
      <alignment horizontal="center" vertical="center"/>
    </xf>
    <xf numFmtId="41" fontId="59" fillId="0" borderId="0" xfId="2" applyFont="1" applyFill="1" applyBorder="1" applyAlignment="1">
      <alignment horizontal="center" vertical="center" wrapText="1"/>
    </xf>
    <xf numFmtId="0" fontId="59" fillId="0" borderId="0" xfId="2" applyNumberFormat="1" applyFont="1" applyFill="1" applyBorder="1" applyAlignment="1">
      <alignment horizontal="center" vertical="center" wrapText="1"/>
    </xf>
    <xf numFmtId="0" fontId="59" fillId="0" borderId="0" xfId="0" applyFont="1" applyFill="1" applyBorder="1" applyAlignment="1">
      <alignment horizontal="justify" vertical="center" wrapText="1"/>
    </xf>
    <xf numFmtId="0" fontId="59" fillId="0" borderId="0" xfId="0" applyFont="1" applyFill="1" applyBorder="1" applyAlignment="1">
      <alignment horizontal="justify" vertical="center"/>
    </xf>
    <xf numFmtId="9" fontId="59" fillId="0" borderId="0" xfId="0" applyNumberFormat="1" applyFont="1" applyFill="1" applyBorder="1" applyAlignment="1">
      <alignment horizontal="center" vertical="center" wrapText="1"/>
    </xf>
    <xf numFmtId="14" fontId="59" fillId="7" borderId="0" xfId="0" applyNumberFormat="1" applyFont="1" applyFill="1" applyBorder="1" applyAlignment="1">
      <alignment horizontal="center" vertical="center"/>
    </xf>
    <xf numFmtId="0" fontId="59" fillId="0" borderId="0" xfId="0" applyFont="1" applyBorder="1"/>
    <xf numFmtId="1" fontId="70" fillId="0" borderId="13" xfId="13" applyNumberFormat="1" applyFont="1" applyBorder="1" applyAlignment="1">
      <alignment horizontal="justify" vertical="center"/>
    </xf>
    <xf numFmtId="1" fontId="70" fillId="0" borderId="13" xfId="13" applyNumberFormat="1" applyFont="1" applyBorder="1" applyAlignment="1">
      <alignment horizontal="justify" vertical="center" wrapText="1"/>
    </xf>
    <xf numFmtId="1" fontId="70" fillId="0" borderId="13" xfId="13" applyNumberFormat="1" applyFont="1" applyFill="1" applyBorder="1" applyAlignment="1">
      <alignment horizontal="justify" vertical="center" wrapText="1"/>
    </xf>
    <xf numFmtId="9" fontId="70" fillId="0" borderId="13" xfId="0" applyNumberFormat="1" applyFont="1" applyFill="1" applyBorder="1" applyAlignment="1">
      <alignment horizontal="center" vertical="center"/>
    </xf>
    <xf numFmtId="0" fontId="70" fillId="0" borderId="13" xfId="0" applyFont="1" applyFill="1" applyBorder="1" applyAlignment="1">
      <alignment horizontal="left" vertical="center" wrapText="1"/>
    </xf>
    <xf numFmtId="175" fontId="70" fillId="0" borderId="13" xfId="0" applyNumberFormat="1" applyFont="1" applyBorder="1" applyAlignment="1" applyProtection="1">
      <alignment horizontal="left" vertical="top" wrapText="1"/>
      <protection locked="0"/>
    </xf>
    <xf numFmtId="175" fontId="70" fillId="0" borderId="13" xfId="0" applyNumberFormat="1" applyFont="1" applyBorder="1" applyAlignment="1" applyProtection="1">
      <alignment horizontal="justify" vertical="top" wrapText="1"/>
      <protection locked="0"/>
    </xf>
    <xf numFmtId="175" fontId="70" fillId="0" borderId="17" xfId="0" applyNumberFormat="1" applyFont="1" applyFill="1" applyBorder="1" applyAlignment="1" applyProtection="1">
      <alignment horizontal="left" vertical="top" wrapText="1"/>
      <protection locked="0"/>
    </xf>
    <xf numFmtId="0" fontId="58" fillId="2" borderId="1" xfId="0" applyFont="1" applyFill="1" applyBorder="1"/>
    <xf numFmtId="0" fontId="58" fillId="2" borderId="0" xfId="0" applyFont="1" applyFill="1" applyBorder="1"/>
    <xf numFmtId="0" fontId="59" fillId="2" borderId="0" xfId="0" applyFont="1" applyFill="1" applyBorder="1" applyAlignment="1">
      <alignment vertical="center"/>
    </xf>
    <xf numFmtId="0" fontId="59" fillId="2" borderId="0" xfId="0" applyFont="1" applyFill="1" applyBorder="1"/>
    <xf numFmtId="9" fontId="59" fillId="2" borderId="0" xfId="0" applyNumberFormat="1" applyFont="1" applyFill="1" applyBorder="1"/>
    <xf numFmtId="0" fontId="70" fillId="7" borderId="17" xfId="0" applyFont="1" applyFill="1" applyBorder="1" applyAlignment="1">
      <alignment horizontal="justify" vertical="center" wrapText="1"/>
    </xf>
    <xf numFmtId="0" fontId="70" fillId="0" borderId="17" xfId="0" applyFont="1" applyFill="1" applyBorder="1" applyAlignment="1">
      <alignment horizontal="justify" vertical="center" wrapText="1"/>
    </xf>
    <xf numFmtId="10" fontId="59" fillId="0" borderId="0" xfId="0" applyNumberFormat="1" applyFont="1"/>
    <xf numFmtId="0" fontId="50" fillId="0" borderId="13" xfId="0" applyFont="1" applyFill="1" applyBorder="1" applyAlignment="1">
      <alignment vertical="top" wrapText="1"/>
    </xf>
    <xf numFmtId="9" fontId="14" fillId="0" borderId="3"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69" fontId="51" fillId="0" borderId="13" xfId="0" applyNumberFormat="1" applyFont="1" applyFill="1" applyBorder="1" applyAlignment="1">
      <alignment horizontal="center" vertical="center" wrapText="1"/>
    </xf>
    <xf numFmtId="9" fontId="51" fillId="0" borderId="13" xfId="0" applyNumberFormat="1" applyFont="1" applyFill="1" applyBorder="1" applyAlignment="1">
      <alignment horizontal="center" vertical="center" wrapText="1"/>
    </xf>
    <xf numFmtId="0" fontId="51" fillId="0" borderId="13" xfId="0" applyFont="1" applyFill="1" applyBorder="1" applyAlignment="1">
      <alignment horizontal="justify" vertical="center" wrapText="1"/>
    </xf>
    <xf numFmtId="14" fontId="51" fillId="0" borderId="13" xfId="0" applyNumberFormat="1" applyFont="1" applyFill="1" applyBorder="1" applyAlignment="1">
      <alignment horizontal="center" vertical="center"/>
    </xf>
    <xf numFmtId="168" fontId="14" fillId="0" borderId="5" xfId="0" applyNumberFormat="1" applyFont="1" applyFill="1" applyBorder="1" applyAlignment="1">
      <alignment horizontal="center" vertical="center" wrapText="1"/>
    </xf>
    <xf numFmtId="49" fontId="14" fillId="0" borderId="13" xfId="0" applyNumberFormat="1" applyFont="1" applyFill="1" applyBorder="1" applyAlignment="1">
      <alignment horizontal="justify" vertical="top" wrapText="1"/>
    </xf>
    <xf numFmtId="0" fontId="50" fillId="0" borderId="13" xfId="0" applyFont="1" applyFill="1" applyBorder="1" applyAlignment="1">
      <alignment horizontal="justify" vertical="center" wrapText="1"/>
    </xf>
    <xf numFmtId="0" fontId="50" fillId="0" borderId="13" xfId="0" applyFont="1" applyFill="1" applyBorder="1" applyAlignment="1">
      <alignment horizontal="justify" vertical="top" wrapText="1"/>
    </xf>
    <xf numFmtId="9" fontId="50" fillId="0" borderId="13" xfId="5" applyFont="1" applyFill="1" applyBorder="1" applyAlignment="1">
      <alignment horizontal="center" vertical="center"/>
    </xf>
    <xf numFmtId="9" fontId="14" fillId="0" borderId="13" xfId="0" applyNumberFormat="1" applyFont="1" applyFill="1" applyBorder="1" applyAlignment="1">
      <alignment horizontal="justify" vertical="center" wrapText="1"/>
    </xf>
    <xf numFmtId="1" fontId="14" fillId="0" borderId="13" xfId="5" applyNumberFormat="1" applyFont="1" applyBorder="1" applyAlignment="1">
      <alignment horizontal="justify" vertical="center" wrapText="1"/>
    </xf>
    <xf numFmtId="1" fontId="14" fillId="0" borderId="13" xfId="5" applyNumberFormat="1" applyFont="1" applyBorder="1" applyAlignment="1">
      <alignment horizontal="justify" vertical="center"/>
    </xf>
    <xf numFmtId="0" fontId="14" fillId="0" borderId="13" xfId="0" applyFont="1" applyFill="1" applyBorder="1" applyAlignment="1">
      <alignment wrapText="1"/>
    </xf>
    <xf numFmtId="1" fontId="14" fillId="0" borderId="17" xfId="13" applyNumberFormat="1" applyFont="1" applyBorder="1" applyAlignment="1">
      <alignment horizontal="left" vertical="top" wrapText="1"/>
    </xf>
    <xf numFmtId="1" fontId="14" fillId="0" borderId="13" xfId="13" applyNumberFormat="1" applyFont="1" applyBorder="1" applyAlignment="1">
      <alignment vertical="center" wrapText="1"/>
    </xf>
    <xf numFmtId="1" fontId="14" fillId="0" borderId="13" xfId="13" applyNumberFormat="1" applyFont="1" applyBorder="1" applyAlignment="1">
      <alignment horizontal="left" vertical="center" wrapText="1"/>
    </xf>
    <xf numFmtId="9" fontId="70" fillId="0" borderId="13" xfId="0" applyNumberFormat="1" applyFont="1" applyBorder="1" applyAlignment="1">
      <alignment horizontal="center" vertical="center" wrapText="1"/>
    </xf>
    <xf numFmtId="0" fontId="70" fillId="0" borderId="13" xfId="0" applyFont="1" applyBorder="1" applyAlignment="1">
      <alignment wrapText="1"/>
    </xf>
    <xf numFmtId="14" fontId="70" fillId="0" borderId="13" xfId="0" applyNumberFormat="1" applyFont="1" applyFill="1" applyBorder="1" applyAlignment="1">
      <alignment horizontal="center" vertical="center" wrapText="1"/>
    </xf>
    <xf numFmtId="0" fontId="71" fillId="11" borderId="13" xfId="0" applyFont="1" applyFill="1" applyBorder="1" applyAlignment="1"/>
    <xf numFmtId="0" fontId="71" fillId="11" borderId="13" xfId="0" applyFont="1" applyFill="1" applyBorder="1" applyAlignment="1">
      <alignment vertical="center" wrapText="1"/>
    </xf>
    <xf numFmtId="9" fontId="71" fillId="0" borderId="13" xfId="0" applyNumberFormat="1" applyFont="1" applyBorder="1" applyAlignment="1">
      <alignment horizontal="center" vertical="center"/>
    </xf>
    <xf numFmtId="0" fontId="70" fillId="0" borderId="13" xfId="0" applyFont="1" applyBorder="1" applyAlignment="1">
      <alignment horizontal="center" vertical="center" wrapText="1"/>
    </xf>
    <xf numFmtId="14" fontId="70" fillId="0" borderId="13" xfId="0" applyNumberFormat="1" applyFont="1" applyBorder="1" applyAlignment="1">
      <alignment wrapText="1"/>
    </xf>
    <xf numFmtId="0" fontId="70" fillId="7" borderId="13" xfId="0" applyFont="1" applyFill="1" applyBorder="1" applyAlignment="1">
      <alignment horizontal="center" vertical="center" wrapText="1"/>
    </xf>
    <xf numFmtId="0" fontId="69" fillId="0" borderId="13" xfId="0" applyFont="1" applyFill="1" applyBorder="1" applyAlignment="1">
      <alignment horizontal="center" vertical="center" wrapText="1"/>
    </xf>
    <xf numFmtId="0" fontId="71" fillId="0" borderId="0" xfId="0" applyFont="1" applyAlignment="1"/>
    <xf numFmtId="1" fontId="71" fillId="0" borderId="13" xfId="13" applyNumberFormat="1" applyFont="1" applyBorder="1" applyAlignment="1">
      <alignment horizontal="justify" vertical="center" wrapText="1"/>
    </xf>
    <xf numFmtId="9" fontId="70" fillId="0" borderId="13" xfId="13" applyNumberFormat="1" applyFont="1" applyBorder="1" applyAlignment="1" applyProtection="1">
      <alignment horizontal="center" vertical="center"/>
      <protection locked="0"/>
    </xf>
    <xf numFmtId="9" fontId="71" fillId="0" borderId="13" xfId="13" applyNumberFormat="1" applyFont="1" applyBorder="1" applyAlignment="1" applyProtection="1">
      <alignment horizontal="center" vertical="center"/>
      <protection locked="0"/>
    </xf>
    <xf numFmtId="0" fontId="51" fillId="0" borderId="13"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0" borderId="13" xfId="0" applyFont="1" applyFill="1" applyBorder="1" applyAlignment="1">
      <alignment horizontal="justify" vertical="center" wrapText="1"/>
    </xf>
    <xf numFmtId="9" fontId="14" fillId="0" borderId="13" xfId="0" applyNumberFormat="1" applyFont="1" applyFill="1" applyBorder="1" applyAlignment="1">
      <alignment horizontal="center" vertical="center" wrapText="1"/>
    </xf>
    <xf numFmtId="0" fontId="50" fillId="0" borderId="14" xfId="0" applyFont="1" applyBorder="1" applyAlignment="1">
      <alignment horizontal="center"/>
    </xf>
    <xf numFmtId="0" fontId="70" fillId="0" borderId="13" xfId="0" applyFont="1" applyFill="1" applyBorder="1" applyAlignment="1">
      <alignment horizontal="justify" vertical="center" wrapText="1"/>
    </xf>
    <xf numFmtId="0" fontId="70" fillId="0" borderId="13" xfId="0" applyFont="1" applyFill="1" applyBorder="1" applyAlignment="1">
      <alignment horizontal="center" vertical="center" wrapText="1"/>
    </xf>
    <xf numFmtId="0" fontId="70" fillId="0" borderId="13" xfId="0" applyFont="1" applyFill="1" applyBorder="1"/>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4" xfId="0" applyFont="1" applyFill="1" applyBorder="1" applyAlignment="1">
      <alignment horizontal="center" vertical="center"/>
    </xf>
    <xf numFmtId="0" fontId="14" fillId="0" borderId="14" xfId="0" applyFont="1" applyFill="1" applyBorder="1" applyAlignment="1">
      <alignment horizontal="justify" vertical="top" wrapText="1"/>
    </xf>
    <xf numFmtId="0" fontId="14" fillId="0" borderId="15" xfId="0" applyFont="1" applyFill="1" applyBorder="1" applyAlignment="1">
      <alignment horizontal="justify" vertical="top" wrapText="1"/>
    </xf>
    <xf numFmtId="0" fontId="14" fillId="0" borderId="17" xfId="0" applyFont="1" applyFill="1" applyBorder="1" applyAlignment="1">
      <alignment horizontal="justify" vertical="top" wrapText="1"/>
    </xf>
    <xf numFmtId="0" fontId="45" fillId="6" borderId="42" xfId="6" applyFont="1" applyFill="1" applyBorder="1" applyAlignment="1">
      <alignment horizontal="left" vertical="center" wrapText="1"/>
    </xf>
    <xf numFmtId="0" fontId="45" fillId="6" borderId="43" xfId="6" applyFont="1" applyFill="1" applyBorder="1" applyAlignment="1">
      <alignment horizontal="left" vertical="center" wrapText="1"/>
    </xf>
    <xf numFmtId="0" fontId="45" fillId="6" borderId="44" xfId="6" applyFont="1" applyFill="1" applyBorder="1" applyAlignment="1">
      <alignment horizontal="left" vertical="center" wrapText="1"/>
    </xf>
    <xf numFmtId="0" fontId="47" fillId="5" borderId="42" xfId="6" applyFont="1" applyFill="1" applyBorder="1" applyAlignment="1">
      <alignment horizontal="left" vertical="center" wrapText="1"/>
    </xf>
    <xf numFmtId="0" fontId="47" fillId="5" borderId="43" xfId="6" applyFont="1" applyFill="1" applyBorder="1" applyAlignment="1">
      <alignment horizontal="left" vertical="center" wrapText="1"/>
    </xf>
    <xf numFmtId="0" fontId="47" fillId="5" borderId="44" xfId="6" applyFont="1" applyFill="1" applyBorder="1" applyAlignment="1">
      <alignment horizontal="left" vertical="center" wrapText="1"/>
    </xf>
    <xf numFmtId="49" fontId="50" fillId="0" borderId="14" xfId="0" applyNumberFormat="1" applyFont="1" applyFill="1" applyBorder="1" applyAlignment="1">
      <alignment horizontal="justify" vertical="center"/>
    </xf>
    <xf numFmtId="49" fontId="50" fillId="0" borderId="15" xfId="0" applyNumberFormat="1" applyFont="1" applyFill="1" applyBorder="1" applyAlignment="1">
      <alignment horizontal="justify" vertical="center"/>
    </xf>
    <xf numFmtId="49" fontId="50" fillId="0" borderId="17" xfId="0" applyNumberFormat="1" applyFont="1" applyFill="1" applyBorder="1" applyAlignment="1">
      <alignment horizontal="justify" vertical="center"/>
    </xf>
    <xf numFmtId="0" fontId="44" fillId="9" borderId="13" xfId="0" applyFont="1" applyFill="1" applyBorder="1" applyAlignment="1">
      <alignment horizontal="center" vertical="center" wrapText="1"/>
    </xf>
    <xf numFmtId="0" fontId="49" fillId="5" borderId="42" xfId="6" applyFont="1" applyFill="1" applyBorder="1" applyAlignment="1">
      <alignment horizontal="left" vertical="center" wrapText="1"/>
    </xf>
    <xf numFmtId="0" fontId="49" fillId="5" borderId="43" xfId="6" applyFont="1" applyFill="1" applyBorder="1" applyAlignment="1">
      <alignment horizontal="left" vertical="center" wrapText="1"/>
    </xf>
    <xf numFmtId="0" fontId="49" fillId="5" borderId="44" xfId="6" applyFont="1" applyFill="1" applyBorder="1" applyAlignment="1">
      <alignment horizontal="left" vertical="center" wrapText="1"/>
    </xf>
    <xf numFmtId="9" fontId="14" fillId="0" borderId="14" xfId="5" applyFont="1" applyFill="1" applyBorder="1" applyAlignment="1">
      <alignment horizontal="center" vertical="center"/>
    </xf>
    <xf numFmtId="9" fontId="14" fillId="0" borderId="17" xfId="5" applyFont="1" applyFill="1" applyBorder="1" applyAlignment="1">
      <alignment horizontal="center" vertical="center"/>
    </xf>
    <xf numFmtId="9" fontId="14" fillId="0" borderId="15" xfId="5" applyFont="1" applyFill="1" applyBorder="1" applyAlignment="1">
      <alignment horizontal="center" vertical="center"/>
    </xf>
    <xf numFmtId="0" fontId="33" fillId="3" borderId="2" xfId="0" applyFont="1" applyFill="1" applyBorder="1" applyAlignment="1">
      <alignment horizontal="center" vertical="center"/>
    </xf>
    <xf numFmtId="0" fontId="34" fillId="0" borderId="3" xfId="0" applyFont="1" applyBorder="1"/>
    <xf numFmtId="0" fontId="14" fillId="0" borderId="3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14" fontId="14" fillId="0" borderId="17" xfId="0" applyNumberFormat="1" applyFont="1" applyFill="1" applyBorder="1" applyAlignment="1">
      <alignment horizontal="center" vertical="center"/>
    </xf>
    <xf numFmtId="0" fontId="34" fillId="0" borderId="13" xfId="0" applyFont="1" applyFill="1" applyBorder="1" applyAlignment="1">
      <alignment horizontal="left" vertical="center" wrapText="1"/>
    </xf>
    <xf numFmtId="9" fontId="34" fillId="0" borderId="13" xfId="5" applyFont="1" applyFill="1" applyBorder="1" applyAlignment="1">
      <alignment horizontal="center" vertical="center"/>
    </xf>
    <xf numFmtId="9" fontId="34" fillId="0" borderId="14" xfId="5" applyFont="1" applyFill="1" applyBorder="1" applyAlignment="1">
      <alignment horizontal="center" vertical="center"/>
    </xf>
    <xf numFmtId="9" fontId="34" fillId="0" borderId="17" xfId="5" applyFont="1" applyFill="1" applyBorder="1" applyAlignment="1">
      <alignment horizontal="center" vertical="center"/>
    </xf>
    <xf numFmtId="0" fontId="34" fillId="0" borderId="14" xfId="0" applyFont="1" applyFill="1" applyBorder="1" applyAlignment="1">
      <alignment horizontal="center" vertical="center"/>
    </xf>
    <xf numFmtId="0" fontId="34" fillId="0" borderId="17" xfId="0" applyFont="1" applyFill="1" applyBorder="1" applyAlignment="1">
      <alignment horizontal="center" vertical="center"/>
    </xf>
    <xf numFmtId="0" fontId="33" fillId="2" borderId="33"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51" fillId="0" borderId="13" xfId="0" applyFont="1" applyFill="1" applyBorder="1" applyAlignment="1">
      <alignment horizontal="left" vertical="center" wrapText="1"/>
    </xf>
    <xf numFmtId="0" fontId="31" fillId="7" borderId="33" xfId="0" applyFont="1" applyFill="1" applyBorder="1" applyAlignment="1">
      <alignment horizontal="center"/>
    </xf>
    <xf numFmtId="0" fontId="31" fillId="7" borderId="16" xfId="0" applyFont="1" applyFill="1" applyBorder="1" applyAlignment="1">
      <alignment horizontal="center"/>
    </xf>
    <xf numFmtId="0" fontId="35" fillId="2" borderId="0" xfId="0" applyFont="1" applyFill="1" applyBorder="1" applyAlignment="1">
      <alignment horizontal="right" vertical="top" wrapText="1"/>
    </xf>
    <xf numFmtId="165" fontId="34" fillId="0" borderId="0" xfId="4" applyFont="1" applyFill="1" applyBorder="1" applyAlignment="1">
      <alignment horizontal="center" vertical="center" wrapText="1"/>
    </xf>
    <xf numFmtId="0" fontId="14" fillId="0" borderId="13" xfId="0" applyFont="1" applyFill="1" applyBorder="1" applyAlignment="1">
      <alignment horizontal="center" vertical="center" wrapText="1"/>
    </xf>
    <xf numFmtId="37" fontId="14" fillId="0" borderId="5" xfId="1" applyNumberFormat="1" applyFont="1" applyFill="1" applyBorder="1" applyAlignment="1">
      <alignment horizontal="center" vertical="center" wrapText="1"/>
    </xf>
    <xf numFmtId="37" fontId="14" fillId="0" borderId="12" xfId="1" applyNumberFormat="1" applyFont="1" applyFill="1" applyBorder="1" applyAlignment="1">
      <alignment horizontal="center" vertical="center" wrapText="1"/>
    </xf>
    <xf numFmtId="9" fontId="14" fillId="0" borderId="6" xfId="2" applyNumberFormat="1" applyFont="1" applyFill="1" applyBorder="1" applyAlignment="1">
      <alignment horizontal="center" vertical="center" wrapText="1"/>
    </xf>
    <xf numFmtId="9" fontId="14" fillId="0" borderId="25" xfId="2" applyNumberFormat="1" applyFont="1" applyFill="1" applyBorder="1" applyAlignment="1">
      <alignment horizontal="center" vertical="center" wrapText="1"/>
    </xf>
    <xf numFmtId="165" fontId="14" fillId="0" borderId="13" xfId="4" applyFont="1" applyFill="1" applyBorder="1" applyAlignment="1">
      <alignment horizontal="center" vertical="center" wrapText="1"/>
    </xf>
    <xf numFmtId="168" fontId="34" fillId="0" borderId="14" xfId="0" applyNumberFormat="1" applyFont="1" applyFill="1" applyBorder="1" applyAlignment="1">
      <alignment horizontal="center" vertical="center" wrapText="1"/>
    </xf>
    <xf numFmtId="168" fontId="34" fillId="0" borderId="17" xfId="0" applyNumberFormat="1" applyFont="1" applyFill="1" applyBorder="1" applyAlignment="1">
      <alignment horizontal="center" vertical="center" wrapText="1"/>
    </xf>
    <xf numFmtId="39" fontId="14" fillId="0" borderId="14" xfId="1" applyNumberFormat="1" applyFont="1" applyFill="1" applyBorder="1" applyAlignment="1">
      <alignment horizontal="center" vertical="center"/>
    </xf>
    <xf numFmtId="39" fontId="14" fillId="0" borderId="17" xfId="1" applyNumberFormat="1" applyFont="1" applyFill="1" applyBorder="1" applyAlignment="1">
      <alignment horizontal="center" vertical="center"/>
    </xf>
    <xf numFmtId="0" fontId="14" fillId="0" borderId="13" xfId="0" applyNumberFormat="1" applyFont="1" applyFill="1" applyBorder="1" applyAlignment="1">
      <alignment horizontal="center" vertical="center" wrapText="1"/>
    </xf>
    <xf numFmtId="0" fontId="34" fillId="0" borderId="4" xfId="0" applyFont="1" applyBorder="1"/>
    <xf numFmtId="9" fontId="14" fillId="0" borderId="14" xfId="0" applyNumberFormat="1" applyFont="1" applyFill="1" applyBorder="1" applyAlignment="1">
      <alignment horizontal="center" vertical="center"/>
    </xf>
    <xf numFmtId="9" fontId="14" fillId="0" borderId="15" xfId="0" applyNumberFormat="1" applyFont="1" applyFill="1" applyBorder="1" applyAlignment="1">
      <alignment horizontal="center" vertical="center"/>
    </xf>
    <xf numFmtId="9" fontId="14" fillId="0" borderId="17" xfId="0" applyNumberFormat="1" applyFont="1" applyFill="1" applyBorder="1" applyAlignment="1">
      <alignment horizontal="center" vertical="center"/>
    </xf>
    <xf numFmtId="1" fontId="14" fillId="0" borderId="14" xfId="0" applyNumberFormat="1" applyFont="1" applyFill="1" applyBorder="1" applyAlignment="1">
      <alignment horizontal="center" vertical="center" wrapText="1"/>
    </xf>
    <xf numFmtId="1" fontId="14" fillId="0" borderId="17" xfId="0" applyNumberFormat="1" applyFont="1" applyFill="1" applyBorder="1" applyAlignment="1">
      <alignment horizontal="center" vertical="center" wrapText="1"/>
    </xf>
    <xf numFmtId="9" fontId="14" fillId="0" borderId="14" xfId="5" applyFont="1" applyFill="1" applyBorder="1" applyAlignment="1">
      <alignment horizontal="center" vertical="center" wrapText="1"/>
    </xf>
    <xf numFmtId="9" fontId="14" fillId="0" borderId="17" xfId="5" applyFont="1" applyFill="1" applyBorder="1" applyAlignment="1">
      <alignment horizontal="center" vertical="center" wrapText="1"/>
    </xf>
    <xf numFmtId="169" fontId="14" fillId="0" borderId="14" xfId="0" applyNumberFormat="1" applyFont="1" applyFill="1" applyBorder="1" applyAlignment="1">
      <alignment horizontal="center" vertical="center" wrapText="1"/>
    </xf>
    <xf numFmtId="169" fontId="14" fillId="0" borderId="15" xfId="0" applyNumberFormat="1" applyFont="1" applyFill="1" applyBorder="1" applyAlignment="1">
      <alignment horizontal="center" vertical="center" wrapText="1"/>
    </xf>
    <xf numFmtId="169" fontId="14" fillId="0" borderId="17" xfId="0" applyNumberFormat="1" applyFont="1" applyFill="1" applyBorder="1" applyAlignment="1">
      <alignment horizontal="center" vertical="center" wrapText="1"/>
    </xf>
    <xf numFmtId="9" fontId="14" fillId="0" borderId="15" xfId="5"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7" xfId="0" applyNumberFormat="1" applyFont="1" applyFill="1" applyBorder="1" applyAlignment="1">
      <alignment horizontal="center" vertical="center" wrapText="1"/>
    </xf>
    <xf numFmtId="168" fontId="14" fillId="0" borderId="14" xfId="0" applyNumberFormat="1" applyFont="1" applyFill="1" applyBorder="1" applyAlignment="1">
      <alignment horizontal="center" vertical="center" wrapText="1"/>
    </xf>
    <xf numFmtId="168" fontId="14" fillId="0" borderId="15" xfId="0" applyNumberFormat="1" applyFont="1" applyFill="1" applyBorder="1" applyAlignment="1">
      <alignment horizontal="center" vertical="center" wrapText="1"/>
    </xf>
    <xf numFmtId="168" fontId="14" fillId="0" borderId="17" xfId="0"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8" xfId="0" applyFont="1" applyFill="1" applyBorder="1" applyAlignment="1">
      <alignment horizontal="center" vertical="center" wrapText="1"/>
    </xf>
    <xf numFmtId="9" fontId="14" fillId="0" borderId="5" xfId="2" applyNumberFormat="1" applyFont="1" applyFill="1" applyBorder="1" applyAlignment="1">
      <alignment horizontal="center" vertical="center" wrapText="1"/>
    </xf>
    <xf numFmtId="9" fontId="14" fillId="0" borderId="12" xfId="2" applyNumberFormat="1" applyFont="1" applyFill="1" applyBorder="1" applyAlignment="1">
      <alignment horizontal="center" vertical="center" wrapText="1"/>
    </xf>
    <xf numFmtId="9" fontId="14" fillId="0" borderId="8" xfId="2" applyNumberFormat="1" applyFont="1" applyFill="1" applyBorder="1" applyAlignment="1">
      <alignment horizontal="center" vertical="center" wrapText="1"/>
    </xf>
    <xf numFmtId="9" fontId="14" fillId="0" borderId="5" xfId="3" applyNumberFormat="1" applyFont="1" applyFill="1" applyBorder="1" applyAlignment="1">
      <alignment horizontal="center" vertical="center" wrapText="1"/>
    </xf>
    <xf numFmtId="9" fontId="14" fillId="0" borderId="12" xfId="3" applyNumberFormat="1" applyFont="1" applyFill="1" applyBorder="1" applyAlignment="1">
      <alignment horizontal="center" vertical="center" wrapText="1"/>
    </xf>
    <xf numFmtId="9" fontId="14" fillId="0" borderId="8" xfId="3" applyNumberFormat="1"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4" fillId="0" borderId="8" xfId="0" applyFont="1" applyBorder="1"/>
    <xf numFmtId="0" fontId="33" fillId="3" borderId="5" xfId="0" applyFont="1" applyFill="1" applyBorder="1" applyAlignment="1">
      <alignment horizontal="center" vertical="center"/>
    </xf>
    <xf numFmtId="0" fontId="33" fillId="3" borderId="2"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4" fillId="0" borderId="7" xfId="0" applyFont="1" applyBorder="1"/>
    <xf numFmtId="0" fontId="34" fillId="0" borderId="10" xfId="0" applyFont="1" applyBorder="1"/>
    <xf numFmtId="0" fontId="34" fillId="0" borderId="11" xfId="0" applyFont="1" applyBorder="1"/>
    <xf numFmtId="0" fontId="51" fillId="0" borderId="14" xfId="0" applyFont="1" applyFill="1" applyBorder="1" applyAlignment="1">
      <alignment horizontal="center" vertical="center" wrapText="1" readingOrder="1"/>
    </xf>
    <xf numFmtId="0" fontId="51" fillId="0" borderId="17" xfId="0" applyFont="1" applyFill="1" applyBorder="1" applyAlignment="1">
      <alignment horizontal="center" vertical="center" wrapText="1" readingOrder="1"/>
    </xf>
    <xf numFmtId="0" fontId="51" fillId="0" borderId="15" xfId="0" applyFont="1" applyFill="1" applyBorder="1" applyAlignment="1">
      <alignment horizontal="center" vertical="center" wrapText="1" readingOrder="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5"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10" fontId="34" fillId="0" borderId="14" xfId="0" applyNumberFormat="1" applyFont="1" applyFill="1" applyBorder="1" applyAlignment="1">
      <alignment horizontal="center" vertical="center"/>
    </xf>
    <xf numFmtId="10" fontId="34" fillId="0" borderId="17" xfId="0" applyNumberFormat="1" applyFont="1" applyFill="1" applyBorder="1" applyAlignment="1">
      <alignment horizontal="center" vertical="center"/>
    </xf>
    <xf numFmtId="0" fontId="34" fillId="0" borderId="14" xfId="0" applyFont="1" applyFill="1" applyBorder="1" applyAlignment="1">
      <alignment horizontal="center" vertical="center" wrapText="1"/>
    </xf>
    <xf numFmtId="0" fontId="34" fillId="0" borderId="17" xfId="0" applyFont="1" applyFill="1" applyBorder="1" applyAlignment="1">
      <alignment horizontal="center" vertical="center" wrapText="1"/>
    </xf>
    <xf numFmtId="10" fontId="34" fillId="0" borderId="15" xfId="0" applyNumberFormat="1" applyFont="1" applyFill="1" applyBorder="1" applyAlignment="1">
      <alignment horizontal="center" vertical="center"/>
    </xf>
    <xf numFmtId="10" fontId="14" fillId="0" borderId="14" xfId="0" applyNumberFormat="1" applyFont="1" applyFill="1" applyBorder="1" applyAlignment="1">
      <alignment horizontal="center" vertical="center"/>
    </xf>
    <xf numFmtId="10" fontId="14" fillId="0" borderId="15" xfId="0" applyNumberFormat="1" applyFont="1" applyFill="1" applyBorder="1" applyAlignment="1">
      <alignment horizontal="center" vertical="center"/>
    </xf>
    <xf numFmtId="10" fontId="14" fillId="0" borderId="17" xfId="0" applyNumberFormat="1" applyFont="1" applyFill="1" applyBorder="1" applyAlignment="1">
      <alignment horizontal="center" vertical="center"/>
    </xf>
    <xf numFmtId="0" fontId="14" fillId="0" borderId="13" xfId="0" applyFont="1" applyFill="1" applyBorder="1" applyAlignment="1">
      <alignment horizontal="left" vertical="center" wrapText="1"/>
    </xf>
    <xf numFmtId="0" fontId="14" fillId="0" borderId="14"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4" fillId="0" borderId="17" xfId="0" applyFont="1" applyFill="1" applyBorder="1" applyAlignment="1">
      <alignment horizontal="justify" vertical="center" wrapText="1"/>
    </xf>
    <xf numFmtId="0" fontId="14" fillId="0" borderId="17" xfId="0" applyFont="1" applyFill="1" applyBorder="1" applyAlignment="1">
      <alignment horizontal="center" vertical="center"/>
    </xf>
    <xf numFmtId="9" fontId="14" fillId="0" borderId="13" xfId="5" applyFont="1" applyFill="1" applyBorder="1" applyAlignment="1">
      <alignment horizontal="center" vertical="center"/>
    </xf>
    <xf numFmtId="9" fontId="34" fillId="0" borderId="13" xfId="0" applyNumberFormat="1" applyFont="1" applyFill="1" applyBorder="1" applyAlignment="1">
      <alignment horizontal="center" vertical="center"/>
    </xf>
    <xf numFmtId="0" fontId="34" fillId="0" borderId="13" xfId="0" applyFont="1" applyFill="1" applyBorder="1" applyAlignment="1">
      <alignment horizontal="center" vertical="center"/>
    </xf>
    <xf numFmtId="9" fontId="14" fillId="0" borderId="13" xfId="0" applyNumberFormat="1"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15" xfId="0" applyFont="1" applyFill="1" applyBorder="1" applyAlignment="1">
      <alignment horizontal="center" vertical="center" wrapText="1"/>
    </xf>
    <xf numFmtId="169" fontId="14" fillId="0" borderId="14" xfId="0" applyNumberFormat="1" applyFont="1" applyFill="1" applyBorder="1" applyAlignment="1">
      <alignment horizontal="center" vertical="center"/>
    </xf>
    <xf numFmtId="169" fontId="14" fillId="0" borderId="17" xfId="0" applyNumberFormat="1" applyFont="1" applyFill="1" applyBorder="1" applyAlignment="1">
      <alignment horizontal="center" vertical="center"/>
    </xf>
    <xf numFmtId="0" fontId="42" fillId="0" borderId="14" xfId="0" applyFont="1" applyFill="1" applyBorder="1" applyAlignment="1">
      <alignment horizontal="center" vertical="center"/>
    </xf>
    <xf numFmtId="0" fontId="42" fillId="0" borderId="17" xfId="0" applyFont="1" applyFill="1" applyBorder="1" applyAlignment="1">
      <alignment horizontal="center" vertical="center"/>
    </xf>
    <xf numFmtId="0" fontId="50" fillId="0" borderId="13" xfId="0" applyFont="1" applyFill="1" applyBorder="1" applyAlignment="1">
      <alignment horizontal="justify" vertical="center" wrapText="1"/>
    </xf>
    <xf numFmtId="10" fontId="14" fillId="0" borderId="5" xfId="0" applyNumberFormat="1" applyFont="1" applyFill="1" applyBorder="1" applyAlignment="1">
      <alignment horizontal="center" vertical="center"/>
    </xf>
    <xf numFmtId="10" fontId="14" fillId="0" borderId="12" xfId="0" applyNumberFormat="1" applyFont="1" applyFill="1" applyBorder="1" applyAlignment="1">
      <alignment horizontal="center" vertical="center"/>
    </xf>
    <xf numFmtId="10" fontId="14" fillId="0" borderId="8" xfId="0" applyNumberFormat="1"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xf numFmtId="0" fontId="14" fillId="0" borderId="3" xfId="0" applyFont="1" applyFill="1" applyBorder="1" applyAlignment="1">
      <alignment horizontal="center" vertical="center" wrapText="1"/>
    </xf>
    <xf numFmtId="9" fontId="14" fillId="0" borderId="10" xfId="2"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4" fillId="2" borderId="0" xfId="0" applyFont="1" applyFill="1" applyBorder="1" applyAlignment="1">
      <alignment horizontal="left" vertical="center" wrapText="1"/>
    </xf>
    <xf numFmtId="0" fontId="30" fillId="0" borderId="0" xfId="0" applyFont="1" applyBorder="1"/>
    <xf numFmtId="0" fontId="33" fillId="2" borderId="0" xfId="0" applyFont="1" applyFill="1" applyBorder="1" applyAlignment="1">
      <alignment horizontal="left" vertical="center" wrapText="1"/>
    </xf>
    <xf numFmtId="0" fontId="35" fillId="2" borderId="0" xfId="0" applyFont="1" applyFill="1" applyBorder="1" applyAlignment="1">
      <alignment horizontal="right" vertical="center" wrapText="1"/>
    </xf>
    <xf numFmtId="0" fontId="30" fillId="0" borderId="0" xfId="0" applyFont="1" applyBorder="1" applyAlignment="1">
      <alignment horizontal="right"/>
    </xf>
    <xf numFmtId="168" fontId="14" fillId="0" borderId="5" xfId="0" applyNumberFormat="1" applyFont="1" applyFill="1" applyBorder="1" applyAlignment="1">
      <alignment horizontal="center" vertical="center" wrapText="1"/>
    </xf>
    <xf numFmtId="168" fontId="14" fillId="0" borderId="12" xfId="0" applyNumberFormat="1" applyFont="1" applyFill="1" applyBorder="1" applyAlignment="1">
      <alignment horizontal="center" vertical="center" wrapText="1"/>
    </xf>
    <xf numFmtId="168" fontId="14" fillId="0" borderId="8" xfId="0" applyNumberFormat="1" applyFont="1" applyFill="1" applyBorder="1" applyAlignment="1">
      <alignment horizontal="center" vertical="center" wrapText="1"/>
    </xf>
    <xf numFmtId="1" fontId="14" fillId="0" borderId="14" xfId="13" applyNumberFormat="1" applyFont="1" applyBorder="1" applyAlignment="1">
      <alignment horizontal="center" vertical="center" wrapText="1"/>
    </xf>
    <xf numFmtId="1" fontId="14" fillId="0" borderId="15" xfId="13" applyNumberFormat="1" applyFont="1" applyBorder="1" applyAlignment="1">
      <alignment horizontal="center" vertical="center" wrapText="1"/>
    </xf>
    <xf numFmtId="1" fontId="14" fillId="0" borderId="17" xfId="13" applyNumberFormat="1"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9" fontId="14" fillId="0" borderId="14" xfId="5" applyFont="1" applyBorder="1" applyAlignment="1">
      <alignment horizontal="center" vertical="center"/>
    </xf>
    <xf numFmtId="9" fontId="14" fillId="0" borderId="15" xfId="5" applyFont="1" applyBorder="1" applyAlignment="1">
      <alignment horizontal="center" vertical="center"/>
    </xf>
    <xf numFmtId="9" fontId="14" fillId="0" borderId="17" xfId="5" applyFont="1" applyBorder="1" applyAlignment="1">
      <alignment horizontal="center" vertical="center"/>
    </xf>
    <xf numFmtId="39" fontId="14" fillId="0" borderId="14" xfId="1" applyNumberFormat="1" applyFont="1" applyBorder="1" applyAlignment="1">
      <alignment horizontal="center" vertical="center"/>
    </xf>
    <xf numFmtId="39" fontId="14" fillId="0" borderId="15" xfId="1" applyNumberFormat="1" applyFont="1" applyBorder="1" applyAlignment="1">
      <alignment horizontal="center" vertical="center"/>
    </xf>
    <xf numFmtId="39" fontId="14" fillId="0" borderId="17" xfId="1" applyNumberFormat="1" applyFont="1" applyBorder="1" applyAlignment="1">
      <alignment horizontal="center" vertical="center"/>
    </xf>
    <xf numFmtId="1" fontId="14" fillId="0" borderId="14" xfId="0" applyNumberFormat="1" applyFont="1" applyFill="1" applyBorder="1" applyAlignment="1">
      <alignment horizontal="center" vertical="center"/>
    </xf>
    <xf numFmtId="1" fontId="14" fillId="0" borderId="15" xfId="0" applyNumberFormat="1" applyFont="1" applyFill="1" applyBorder="1" applyAlignment="1">
      <alignment horizontal="center" vertical="center"/>
    </xf>
    <xf numFmtId="1" fontId="14" fillId="0" borderId="17" xfId="0" applyNumberFormat="1" applyFont="1" applyFill="1" applyBorder="1" applyAlignment="1">
      <alignment horizontal="center" vertical="center"/>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46" fillId="9" borderId="13" xfId="0" applyFont="1" applyFill="1" applyBorder="1" applyAlignment="1">
      <alignment horizontal="center" vertical="center" wrapText="1"/>
    </xf>
    <xf numFmtId="14" fontId="7" fillId="0" borderId="1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4" fillId="0" borderId="14"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7" xfId="0" applyFont="1" applyBorder="1" applyAlignment="1">
      <alignment horizontal="justify" vertical="center" wrapText="1"/>
    </xf>
    <xf numFmtId="168" fontId="14" fillId="0" borderId="31" xfId="0" applyNumberFormat="1" applyFont="1" applyFill="1" applyBorder="1" applyAlignment="1">
      <alignment horizontal="center" vertical="center" wrapText="1"/>
    </xf>
    <xf numFmtId="168" fontId="14" fillId="7" borderId="13" xfId="0" applyNumberFormat="1" applyFont="1" applyFill="1" applyBorder="1" applyAlignment="1">
      <alignment horizontal="center" vertical="center" wrapText="1"/>
    </xf>
    <xf numFmtId="0" fontId="14" fillId="0" borderId="19" xfId="0" applyFont="1" applyFill="1" applyBorder="1" applyAlignment="1">
      <alignment horizontal="justify" vertical="center" wrapText="1"/>
    </xf>
    <xf numFmtId="0" fontId="14" fillId="0" borderId="20" xfId="0" applyFont="1" applyFill="1" applyBorder="1" applyAlignment="1">
      <alignment horizontal="justify" vertical="center" wrapText="1"/>
    </xf>
    <xf numFmtId="1" fontId="14" fillId="0" borderId="14" xfId="5" applyNumberFormat="1"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7" xfId="5" applyNumberFormat="1" applyFont="1" applyFill="1" applyBorder="1" applyAlignment="1">
      <alignment horizontal="center" vertical="center" wrapText="1"/>
    </xf>
    <xf numFmtId="165" fontId="14" fillId="0" borderId="31" xfId="4" applyFont="1" applyFill="1" applyBorder="1" applyAlignment="1">
      <alignment horizontal="center" vertical="center" wrapText="1"/>
    </xf>
    <xf numFmtId="165" fontId="14" fillId="0" borderId="15" xfId="4" applyFont="1" applyFill="1" applyBorder="1" applyAlignment="1">
      <alignment horizontal="center" vertical="center" wrapText="1"/>
    </xf>
    <xf numFmtId="165" fontId="14" fillId="0" borderId="17" xfId="4" applyFont="1" applyFill="1" applyBorder="1" applyAlignment="1">
      <alignment horizontal="center" vertical="center" wrapText="1"/>
    </xf>
    <xf numFmtId="165" fontId="14" fillId="7" borderId="13" xfId="4" applyFont="1" applyFill="1" applyBorder="1" applyAlignment="1">
      <alignment horizontal="center" vertical="center" wrapText="1"/>
    </xf>
    <xf numFmtId="0" fontId="14" fillId="0" borderId="13" xfId="0" applyFont="1" applyFill="1" applyBorder="1" applyAlignment="1">
      <alignment horizontal="justify" vertical="center" wrapText="1"/>
    </xf>
    <xf numFmtId="1" fontId="14" fillId="7" borderId="13" xfId="5" applyNumberFormat="1" applyFont="1" applyFill="1" applyBorder="1" applyAlignment="1">
      <alignment horizontal="center" vertical="center" wrapText="1"/>
    </xf>
    <xf numFmtId="9" fontId="14" fillId="7" borderId="13" xfId="5" applyFont="1" applyFill="1" applyBorder="1" applyAlignment="1">
      <alignment horizontal="center" vertical="center" wrapText="1"/>
    </xf>
    <xf numFmtId="0" fontId="7" fillId="0"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9" fontId="14" fillId="7" borderId="13" xfId="0" applyNumberFormat="1" applyFont="1" applyFill="1" applyBorder="1" applyAlignment="1">
      <alignment horizontal="center" vertical="center"/>
    </xf>
    <xf numFmtId="0" fontId="6" fillId="3" borderId="5" xfId="0" applyFont="1" applyFill="1" applyBorder="1" applyAlignment="1">
      <alignment horizontal="center" vertical="center" wrapText="1"/>
    </xf>
    <xf numFmtId="0" fontId="5" fillId="0" borderId="12" xfId="0" applyFont="1" applyBorder="1"/>
    <xf numFmtId="0" fontId="6" fillId="3" borderId="5" xfId="0" applyFont="1" applyFill="1" applyBorder="1" applyAlignment="1">
      <alignment horizontal="center" vertical="center"/>
    </xf>
    <xf numFmtId="0" fontId="5" fillId="0" borderId="8" xfId="0" applyFont="1" applyBorder="1"/>
    <xf numFmtId="0" fontId="6" fillId="3" borderId="2" xfId="0" applyFont="1" applyFill="1" applyBorder="1" applyAlignment="1">
      <alignment horizontal="center" vertical="center" wrapText="1"/>
    </xf>
    <xf numFmtId="0" fontId="5" fillId="0" borderId="4" xfId="0" applyFont="1" applyBorder="1"/>
    <xf numFmtId="0" fontId="5" fillId="0" borderId="3" xfId="0" applyFont="1" applyBorder="1"/>
    <xf numFmtId="0" fontId="6" fillId="3" borderId="6" xfId="0" applyFont="1" applyFill="1" applyBorder="1" applyAlignment="1">
      <alignment horizontal="center" vertical="center" wrapText="1"/>
    </xf>
    <xf numFmtId="0" fontId="5" fillId="0" borderId="7" xfId="0" applyFont="1" applyBorder="1"/>
    <xf numFmtId="0" fontId="5" fillId="0" borderId="25" xfId="0" applyFont="1" applyBorder="1"/>
    <xf numFmtId="0" fontId="5" fillId="0" borderId="26" xfId="0" applyFont="1" applyBorder="1"/>
    <xf numFmtId="0" fontId="6" fillId="3" borderId="2" xfId="0" applyFont="1" applyFill="1" applyBorder="1" applyAlignment="1">
      <alignment horizontal="center" vertical="center"/>
    </xf>
    <xf numFmtId="168" fontId="14" fillId="0" borderId="13" xfId="0" applyNumberFormat="1" applyFont="1" applyFill="1" applyBorder="1" applyAlignment="1">
      <alignment horizontal="center" vertical="center" wrapText="1"/>
    </xf>
    <xf numFmtId="1" fontId="7" fillId="0" borderId="13" xfId="13" applyNumberFormat="1" applyFont="1" applyFill="1" applyBorder="1" applyAlignment="1">
      <alignment horizontal="center" vertical="center" wrapText="1"/>
    </xf>
    <xf numFmtId="41" fontId="14" fillId="0" borderId="14" xfId="2" applyFont="1" applyFill="1" applyBorder="1" applyAlignment="1">
      <alignment horizontal="center" vertical="center" wrapText="1"/>
    </xf>
    <xf numFmtId="41" fontId="14" fillId="0" borderId="15" xfId="2" applyFont="1" applyFill="1" applyBorder="1" applyAlignment="1">
      <alignment horizontal="center" vertical="center" wrapText="1"/>
    </xf>
    <xf numFmtId="41" fontId="14" fillId="0" borderId="17" xfId="2"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1" fontId="14" fillId="7" borderId="14" xfId="5" applyNumberFormat="1" applyFont="1" applyFill="1" applyBorder="1" applyAlignment="1">
      <alignment horizontal="center" vertical="center" wrapText="1"/>
    </xf>
    <xf numFmtId="169" fontId="7" fillId="0" borderId="13" xfId="5" applyNumberFormat="1" applyFont="1" applyFill="1" applyBorder="1" applyAlignment="1">
      <alignment horizontal="center" vertical="center"/>
    </xf>
    <xf numFmtId="1" fontId="7" fillId="0" borderId="13" xfId="5" applyNumberFormat="1" applyFont="1" applyFill="1" applyBorder="1" applyAlignment="1">
      <alignment horizontal="center" vertical="center" wrapText="1"/>
    </xf>
    <xf numFmtId="1" fontId="14" fillId="7" borderId="14" xfId="0" applyNumberFormat="1" applyFont="1" applyFill="1" applyBorder="1" applyAlignment="1">
      <alignment horizontal="center" vertical="center" wrapText="1"/>
    </xf>
    <xf numFmtId="1" fontId="14" fillId="7" borderId="17"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1" fontId="14" fillId="0" borderId="13" xfId="5" applyNumberFormat="1" applyFont="1" applyFill="1" applyBorder="1" applyAlignment="1">
      <alignment horizontal="center" vertical="center" wrapText="1"/>
    </xf>
    <xf numFmtId="165" fontId="14" fillId="7" borderId="14" xfId="4" applyFont="1" applyFill="1" applyBorder="1" applyAlignment="1">
      <alignment horizontal="center" vertical="center" wrapText="1"/>
    </xf>
    <xf numFmtId="165" fontId="14" fillId="7" borderId="15" xfId="4" applyFont="1" applyFill="1" applyBorder="1" applyAlignment="1">
      <alignment horizontal="center" vertical="center" wrapText="1"/>
    </xf>
    <xf numFmtId="165" fontId="14" fillId="7" borderId="17" xfId="4" applyFont="1" applyFill="1" applyBorder="1" applyAlignment="1">
      <alignment horizontal="center" vertical="center" wrapText="1"/>
    </xf>
    <xf numFmtId="165" fontId="14" fillId="7" borderId="13" xfId="4" applyFont="1" applyFill="1" applyBorder="1" applyAlignment="1">
      <alignment horizontal="center" vertical="top" wrapText="1"/>
    </xf>
    <xf numFmtId="168" fontId="14" fillId="7" borderId="13" xfId="0" applyNumberFormat="1" applyFont="1" applyFill="1" applyBorder="1" applyAlignment="1">
      <alignment horizontal="center" vertical="top" wrapText="1"/>
    </xf>
    <xf numFmtId="169" fontId="14" fillId="0" borderId="13" xfId="0" applyNumberFormat="1" applyFont="1" applyBorder="1" applyAlignment="1">
      <alignment horizontal="center" vertical="center"/>
    </xf>
    <xf numFmtId="0" fontId="14" fillId="0" borderId="13" xfId="0" applyFont="1" applyFill="1" applyBorder="1" applyAlignment="1">
      <alignment horizontal="center" vertical="top" wrapText="1"/>
    </xf>
    <xf numFmtId="9" fontId="14" fillId="0" borderId="13" xfId="0" applyNumberFormat="1" applyFont="1" applyBorder="1" applyAlignment="1">
      <alignment horizontal="center" vertical="top"/>
    </xf>
    <xf numFmtId="0" fontId="7" fillId="0" borderId="12" xfId="0" applyFont="1" applyFill="1" applyBorder="1" applyAlignment="1">
      <alignment horizontal="center" vertical="center" wrapText="1"/>
    </xf>
    <xf numFmtId="0" fontId="5" fillId="0" borderId="12" xfId="0" applyFont="1" applyFill="1" applyBorder="1"/>
    <xf numFmtId="0" fontId="5" fillId="0" borderId="8" xfId="0" applyFont="1" applyFill="1" applyBorder="1"/>
    <xf numFmtId="0" fontId="7" fillId="0" borderId="2" xfId="0" applyFont="1" applyFill="1" applyBorder="1" applyAlignment="1">
      <alignment horizontal="center" vertical="center" wrapText="1"/>
    </xf>
    <xf numFmtId="0" fontId="5" fillId="0" borderId="3" xfId="0" applyFont="1" applyFill="1" applyBorder="1"/>
    <xf numFmtId="10" fontId="7" fillId="0" borderId="5" xfId="0" applyNumberFormat="1" applyFont="1" applyFill="1" applyBorder="1" applyAlignment="1">
      <alignment horizontal="center" vertical="center"/>
    </xf>
    <xf numFmtId="166" fontId="7" fillId="0" borderId="5" xfId="1" applyFont="1" applyFill="1" applyBorder="1" applyAlignment="1">
      <alignment horizontal="center" vertical="center" wrapText="1"/>
    </xf>
    <xf numFmtId="166" fontId="5" fillId="0" borderId="12" xfId="1" applyFont="1" applyFill="1" applyBorder="1"/>
    <xf numFmtId="166" fontId="5" fillId="0" borderId="8" xfId="1" applyFont="1" applyFill="1" applyBorder="1"/>
    <xf numFmtId="0" fontId="7"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Font="1" applyFill="1" applyAlignment="1"/>
    <xf numFmtId="9" fontId="7" fillId="0" borderId="5" xfId="0" applyNumberFormat="1" applyFont="1" applyFill="1" applyBorder="1" applyAlignment="1">
      <alignment horizontal="center" vertical="center" wrapText="1"/>
    </xf>
    <xf numFmtId="0" fontId="14" fillId="7" borderId="18" xfId="0" applyFont="1" applyFill="1" applyBorder="1" applyAlignment="1">
      <alignment horizontal="center" vertical="center" wrapText="1"/>
    </xf>
    <xf numFmtId="9" fontId="14" fillId="7" borderId="14" xfId="5"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8" xfId="5"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169" fontId="14" fillId="7" borderId="13" xfId="0" applyNumberFormat="1" applyFont="1" applyFill="1" applyBorder="1" applyAlignment="1">
      <alignment horizontal="center" vertical="center"/>
    </xf>
    <xf numFmtId="1" fontId="14" fillId="0" borderId="13" xfId="0" applyNumberFormat="1"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9" fontId="14" fillId="7" borderId="14" xfId="0" applyNumberFormat="1" applyFont="1" applyFill="1" applyBorder="1" applyAlignment="1">
      <alignment horizontal="center" vertical="center"/>
    </xf>
    <xf numFmtId="1" fontId="14" fillId="0" borderId="15" xfId="0" applyNumberFormat="1" applyFont="1" applyFill="1" applyBorder="1" applyAlignment="1">
      <alignment horizontal="center" vertical="center" wrapText="1"/>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0" fontId="13" fillId="2" borderId="0" xfId="0" applyFont="1" applyFill="1" applyBorder="1" applyAlignment="1">
      <alignment horizontal="right" vertical="top" wrapText="1"/>
    </xf>
    <xf numFmtId="0" fontId="6" fillId="2" borderId="33"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0" xfId="0" applyFont="1" applyFill="1" applyBorder="1" applyAlignment="1">
      <alignment horizontal="right" vertical="center" wrapText="1"/>
    </xf>
    <xf numFmtId="0" fontId="5" fillId="0" borderId="0" xfId="0" applyFont="1" applyBorder="1" applyAlignment="1">
      <alignment horizontal="right"/>
    </xf>
    <xf numFmtId="0" fontId="0" fillId="7" borderId="33" xfId="0" applyFont="1" applyFill="1" applyBorder="1" applyAlignment="1">
      <alignment horizontal="center"/>
    </xf>
    <xf numFmtId="0" fontId="0" fillId="7" borderId="16" xfId="0" applyFont="1" applyFill="1" applyBorder="1" applyAlignment="1">
      <alignment horizontal="center"/>
    </xf>
    <xf numFmtId="0" fontId="22" fillId="7" borderId="0" xfId="0" applyFont="1" applyFill="1" applyBorder="1" applyAlignment="1">
      <alignment horizontal="center" vertical="center" wrapText="1"/>
    </xf>
    <xf numFmtId="49" fontId="20" fillId="6" borderId="32" xfId="6" applyNumberFormat="1" applyFont="1" applyFill="1" applyBorder="1" applyAlignment="1">
      <alignment horizontal="left" vertical="center" wrapText="1"/>
    </xf>
    <xf numFmtId="49" fontId="20" fillId="6" borderId="0" xfId="6" applyNumberFormat="1" applyFont="1" applyFill="1" applyBorder="1" applyAlignment="1">
      <alignment horizontal="left" vertical="center" wrapText="1"/>
    </xf>
    <xf numFmtId="9" fontId="7" fillId="0" borderId="14" xfId="5" applyFont="1" applyFill="1" applyBorder="1" applyAlignment="1">
      <alignment horizontal="center" vertical="center"/>
    </xf>
    <xf numFmtId="9" fontId="7" fillId="0" borderId="15" xfId="5" applyFont="1" applyFill="1" applyBorder="1" applyAlignment="1">
      <alignment horizontal="center" vertical="center"/>
    </xf>
    <xf numFmtId="9" fontId="7" fillId="0" borderId="17" xfId="5" applyFont="1" applyFill="1" applyBorder="1" applyAlignment="1">
      <alignment horizontal="center" vertical="center"/>
    </xf>
    <xf numFmtId="9" fontId="7" fillId="0" borderId="14" xfId="5" applyFont="1" applyBorder="1" applyAlignment="1">
      <alignment horizontal="center" vertical="center"/>
    </xf>
    <xf numFmtId="9" fontId="7" fillId="0" borderId="15" xfId="5" applyFont="1" applyBorder="1" applyAlignment="1">
      <alignment horizontal="center" vertical="center"/>
    </xf>
    <xf numFmtId="9" fontId="7" fillId="0" borderId="17" xfId="5" applyFont="1" applyBorder="1" applyAlignment="1">
      <alignment horizontal="center" vertical="center"/>
    </xf>
    <xf numFmtId="39" fontId="7" fillId="0" borderId="14" xfId="1" applyNumberFormat="1" applyFont="1" applyBorder="1" applyAlignment="1">
      <alignment horizontal="center" vertical="center"/>
    </xf>
    <xf numFmtId="39" fontId="7" fillId="0" borderId="15" xfId="1" applyNumberFormat="1" applyFont="1" applyBorder="1" applyAlignment="1">
      <alignment horizontal="center" vertical="center"/>
    </xf>
    <xf numFmtId="39" fontId="7" fillId="0" borderId="17" xfId="1" applyNumberFormat="1" applyFont="1" applyBorder="1" applyAlignment="1">
      <alignment horizontal="center" vertical="center"/>
    </xf>
    <xf numFmtId="2" fontId="7" fillId="0" borderId="14"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17" xfId="0" applyNumberFormat="1" applyFont="1" applyFill="1" applyBorder="1" applyAlignment="1">
      <alignment horizontal="center" vertical="center"/>
    </xf>
    <xf numFmtId="0" fontId="5" fillId="0" borderId="10" xfId="0" applyFont="1" applyBorder="1"/>
    <xf numFmtId="0" fontId="5" fillId="0" borderId="11" xfId="0" applyFont="1" applyBorder="1"/>
    <xf numFmtId="1" fontId="14" fillId="0" borderId="13" xfId="0" applyNumberFormat="1" applyFont="1" applyFill="1" applyBorder="1" applyAlignment="1">
      <alignment horizontal="center" vertical="top" wrapText="1"/>
    </xf>
    <xf numFmtId="0" fontId="14" fillId="0" borderId="19" xfId="0" applyFont="1" applyFill="1" applyBorder="1" applyAlignment="1">
      <alignment horizontal="justify" vertical="top" wrapText="1"/>
    </xf>
    <xf numFmtId="0" fontId="14" fillId="0" borderId="20" xfId="0" applyFont="1" applyFill="1" applyBorder="1" applyAlignment="1">
      <alignment horizontal="justify" vertical="top" wrapText="1"/>
    </xf>
    <xf numFmtId="14" fontId="14" fillId="0" borderId="14" xfId="0" applyNumberFormat="1" applyFont="1" applyFill="1" applyBorder="1" applyAlignment="1">
      <alignment horizontal="center" vertical="top"/>
    </xf>
    <xf numFmtId="14" fontId="14" fillId="0" borderId="15" xfId="0" applyNumberFormat="1" applyFont="1" applyFill="1" applyBorder="1" applyAlignment="1">
      <alignment horizontal="center" vertical="top"/>
    </xf>
    <xf numFmtId="14" fontId="14" fillId="0" borderId="17" xfId="0" applyNumberFormat="1" applyFont="1" applyFill="1" applyBorder="1" applyAlignment="1">
      <alignment horizontal="center" vertical="top"/>
    </xf>
    <xf numFmtId="14" fontId="14" fillId="7" borderId="14" xfId="0" applyNumberFormat="1" applyFont="1" applyFill="1" applyBorder="1" applyAlignment="1">
      <alignment horizontal="center" vertical="top"/>
    </xf>
    <xf numFmtId="14" fontId="14" fillId="7" borderId="15" xfId="0" applyNumberFormat="1" applyFont="1" applyFill="1" applyBorder="1" applyAlignment="1">
      <alignment horizontal="center" vertical="top"/>
    </xf>
    <xf numFmtId="14" fontId="14" fillId="7" borderId="17" xfId="0" applyNumberFormat="1" applyFont="1" applyFill="1" applyBorder="1" applyAlignment="1">
      <alignment horizontal="center" vertical="top"/>
    </xf>
    <xf numFmtId="1" fontId="14" fillId="0" borderId="14" xfId="5" applyNumberFormat="1" applyFont="1" applyFill="1" applyBorder="1" applyAlignment="1">
      <alignment horizontal="center" vertical="center"/>
    </xf>
    <xf numFmtId="1" fontId="14" fillId="0" borderId="17" xfId="5" applyNumberFormat="1" applyFont="1" applyFill="1" applyBorder="1" applyAlignment="1">
      <alignment horizontal="center" vertical="center"/>
    </xf>
    <xf numFmtId="0" fontId="19" fillId="9" borderId="13" xfId="0" applyFont="1" applyFill="1" applyBorder="1" applyAlignment="1">
      <alignment horizontal="center" vertical="center" wrapText="1"/>
    </xf>
    <xf numFmtId="0" fontId="20" fillId="6" borderId="32" xfId="6" applyFont="1" applyFill="1" applyBorder="1" applyAlignment="1">
      <alignment horizontal="left" vertical="center" wrapText="1"/>
    </xf>
    <xf numFmtId="0" fontId="20" fillId="6" borderId="0" xfId="6" applyFont="1" applyFill="1" applyBorder="1" applyAlignment="1">
      <alignment horizontal="left" vertical="center" wrapText="1"/>
    </xf>
    <xf numFmtId="49" fontId="50" fillId="11" borderId="14" xfId="0" applyNumberFormat="1" applyFont="1" applyFill="1" applyBorder="1" applyAlignment="1">
      <alignment horizontal="justify" vertical="center" wrapText="1"/>
    </xf>
    <xf numFmtId="49" fontId="50" fillId="11" borderId="15" xfId="0" applyNumberFormat="1" applyFont="1" applyFill="1" applyBorder="1" applyAlignment="1">
      <alignment horizontal="justify" vertical="center"/>
    </xf>
    <xf numFmtId="49" fontId="50" fillId="11" borderId="17" xfId="0" applyNumberFormat="1" applyFont="1" applyFill="1" applyBorder="1" applyAlignment="1">
      <alignment horizontal="justify" vertical="center"/>
    </xf>
    <xf numFmtId="37" fontId="14" fillId="0" borderId="14" xfId="1" applyNumberFormat="1" applyFont="1" applyFill="1" applyBorder="1" applyAlignment="1">
      <alignment horizontal="center" vertical="center"/>
    </xf>
    <xf numFmtId="37" fontId="14" fillId="0" borderId="17" xfId="1" applyNumberFormat="1" applyFont="1" applyFill="1" applyBorder="1" applyAlignment="1">
      <alignment horizontal="center" vertical="center"/>
    </xf>
    <xf numFmtId="9" fontId="14" fillId="0" borderId="13" xfId="5" applyFont="1" applyFill="1" applyBorder="1" applyAlignment="1">
      <alignment horizontal="center" vertical="center" wrapText="1"/>
    </xf>
    <xf numFmtId="1" fontId="14" fillId="0" borderId="14" xfId="13" applyNumberFormat="1" applyFont="1" applyFill="1" applyBorder="1" applyAlignment="1">
      <alignment horizontal="center" vertical="top" wrapText="1"/>
    </xf>
    <xf numFmtId="1" fontId="14" fillId="0" borderId="15" xfId="13" applyNumberFormat="1" applyFont="1" applyFill="1" applyBorder="1" applyAlignment="1">
      <alignment horizontal="center" vertical="top" wrapText="1"/>
    </xf>
    <xf numFmtId="1" fontId="14" fillId="0" borderId="17" xfId="13" applyNumberFormat="1" applyFont="1" applyFill="1" applyBorder="1" applyAlignment="1">
      <alignment horizontal="center" vertical="top" wrapText="1"/>
    </xf>
    <xf numFmtId="1" fontId="14" fillId="0" borderId="15" xfId="5" applyNumberFormat="1" applyFont="1" applyFill="1" applyBorder="1" applyAlignment="1">
      <alignment horizontal="center" vertical="center"/>
    </xf>
    <xf numFmtId="37" fontId="14" fillId="0" borderId="14" xfId="1" applyNumberFormat="1" applyFont="1" applyFill="1" applyBorder="1" applyAlignment="1">
      <alignment horizontal="center" vertical="center" wrapText="1"/>
    </xf>
    <xf numFmtId="37" fontId="14" fillId="0" borderId="15" xfId="1" applyNumberFormat="1" applyFont="1" applyFill="1" applyBorder="1" applyAlignment="1">
      <alignment horizontal="center" vertical="center" wrapText="1"/>
    </xf>
    <xf numFmtId="37" fontId="14" fillId="0" borderId="17" xfId="1" applyNumberFormat="1" applyFont="1" applyFill="1" applyBorder="1" applyAlignment="1">
      <alignment horizontal="center" vertical="center" wrapText="1"/>
    </xf>
    <xf numFmtId="177" fontId="14" fillId="0" borderId="14" xfId="1" applyNumberFormat="1" applyFont="1" applyFill="1" applyBorder="1" applyAlignment="1">
      <alignment horizontal="center" vertical="center"/>
    </xf>
    <xf numFmtId="177" fontId="14" fillId="0" borderId="15" xfId="1" applyNumberFormat="1" applyFont="1" applyFill="1" applyBorder="1" applyAlignment="1">
      <alignment horizontal="center" vertical="center"/>
    </xf>
    <xf numFmtId="177" fontId="14" fillId="0" borderId="17" xfId="1" applyNumberFormat="1" applyFont="1" applyFill="1" applyBorder="1" applyAlignment="1">
      <alignment horizontal="center" vertical="center"/>
    </xf>
    <xf numFmtId="1" fontId="14" fillId="0" borderId="14" xfId="1" applyNumberFormat="1" applyFont="1" applyFill="1" applyBorder="1" applyAlignment="1">
      <alignment horizontal="center" vertical="center"/>
    </xf>
    <xf numFmtId="1" fontId="14" fillId="0" borderId="15" xfId="1" applyNumberFormat="1" applyFont="1" applyFill="1" applyBorder="1" applyAlignment="1">
      <alignment horizontal="center" vertical="center"/>
    </xf>
    <xf numFmtId="1" fontId="14" fillId="0" borderId="17" xfId="1" applyNumberFormat="1" applyFont="1" applyFill="1" applyBorder="1" applyAlignment="1">
      <alignment horizontal="center" vertical="center"/>
    </xf>
    <xf numFmtId="178" fontId="14" fillId="0" borderId="13" xfId="2" applyNumberFormat="1" applyFont="1" applyFill="1" applyBorder="1" applyAlignment="1">
      <alignment horizontal="center" vertical="center"/>
    </xf>
    <xf numFmtId="0" fontId="7" fillId="0" borderId="8" xfId="0" applyFont="1" applyBorder="1"/>
    <xf numFmtId="0" fontId="7" fillId="0" borderId="4" xfId="0" applyFont="1" applyBorder="1"/>
    <xf numFmtId="0" fontId="7" fillId="0" borderId="3" xfId="0" applyFont="1" applyBorder="1"/>
    <xf numFmtId="0" fontId="7" fillId="0" borderId="7" xfId="0" applyFont="1" applyBorder="1"/>
    <xf numFmtId="0" fontId="7" fillId="0" borderId="10" xfId="0" applyFont="1" applyBorder="1"/>
    <xf numFmtId="0" fontId="7" fillId="0" borderId="11" xfId="0" applyFont="1" applyBorder="1"/>
    <xf numFmtId="170" fontId="14" fillId="0" borderId="14" xfId="0" applyNumberFormat="1" applyFont="1" applyFill="1" applyBorder="1" applyAlignment="1">
      <alignment horizontal="center" vertical="center" wrapText="1"/>
    </xf>
    <xf numFmtId="170" fontId="14" fillId="0" borderId="15" xfId="0" applyNumberFormat="1" applyFont="1" applyFill="1" applyBorder="1" applyAlignment="1">
      <alignment horizontal="center" vertical="center" wrapText="1"/>
    </xf>
    <xf numFmtId="170" fontId="14" fillId="0" borderId="17" xfId="0" applyNumberFormat="1" applyFont="1" applyFill="1" applyBorder="1" applyAlignment="1">
      <alignment horizontal="center" vertical="center" wrapText="1"/>
    </xf>
    <xf numFmtId="9" fontId="50" fillId="0" borderId="14" xfId="5" applyFont="1" applyBorder="1" applyAlignment="1">
      <alignment horizontal="center" vertical="center"/>
    </xf>
    <xf numFmtId="9" fontId="50" fillId="0" borderId="17" xfId="5" applyFont="1" applyBorder="1" applyAlignment="1">
      <alignment horizontal="center" vertical="center"/>
    </xf>
    <xf numFmtId="37" fontId="14" fillId="0" borderId="14" xfId="1" applyNumberFormat="1" applyFont="1" applyBorder="1" applyAlignment="1">
      <alignment horizontal="center" vertical="center"/>
    </xf>
    <xf numFmtId="37" fontId="14" fillId="0" borderId="17" xfId="1" applyNumberFormat="1" applyFont="1" applyBorder="1" applyAlignment="1">
      <alignment horizontal="center" vertical="center"/>
    </xf>
    <xf numFmtId="1" fontId="14" fillId="0" borderId="14" xfId="5" applyNumberFormat="1" applyFont="1" applyBorder="1" applyAlignment="1">
      <alignment horizontal="center" vertical="center"/>
    </xf>
    <xf numFmtId="1" fontId="14" fillId="0" borderId="15" xfId="5" applyNumberFormat="1" applyFont="1" applyBorder="1" applyAlignment="1">
      <alignment horizontal="center" vertical="center"/>
    </xf>
    <xf numFmtId="0" fontId="50" fillId="0" borderId="14" xfId="0" applyFont="1" applyBorder="1" applyAlignment="1">
      <alignment horizontal="center"/>
    </xf>
    <xf numFmtId="0" fontId="50" fillId="0" borderId="17" xfId="0" applyFont="1" applyBorder="1" applyAlignment="1">
      <alignment horizontal="center"/>
    </xf>
    <xf numFmtId="9" fontId="14" fillId="0" borderId="13" xfId="5" applyFont="1" applyBorder="1" applyAlignment="1">
      <alignment horizontal="center" vertical="center"/>
    </xf>
    <xf numFmtId="173" fontId="14" fillId="0" borderId="13" xfId="0" applyNumberFormat="1" applyFont="1" applyFill="1" applyBorder="1" applyAlignment="1">
      <alignment horizontal="center" vertical="center" wrapText="1"/>
    </xf>
    <xf numFmtId="0" fontId="51" fillId="0" borderId="27" xfId="0" applyFont="1" applyFill="1" applyBorder="1" applyAlignment="1">
      <alignment horizontal="center" vertical="center" wrapText="1" readingOrder="1"/>
    </xf>
    <xf numFmtId="0" fontId="51" fillId="0" borderId="36" xfId="0" applyFont="1" applyFill="1" applyBorder="1" applyAlignment="1">
      <alignment horizontal="center" vertical="center" wrapText="1" readingOrder="1"/>
    </xf>
    <xf numFmtId="0" fontId="51" fillId="0" borderId="30" xfId="0" applyFont="1" applyFill="1" applyBorder="1" applyAlignment="1">
      <alignment horizontal="center" vertical="center" wrapText="1" readingOrder="1"/>
    </xf>
    <xf numFmtId="10" fontId="14" fillId="0" borderId="13" xfId="0" applyNumberFormat="1"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33"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50" fillId="0" borderId="16" xfId="9" quotePrefix="1" applyFont="1" applyFill="1" applyBorder="1" applyAlignment="1">
      <alignment horizontal="center" vertical="center" wrapText="1"/>
    </xf>
    <xf numFmtId="169" fontId="14" fillId="0" borderId="13" xfId="0" applyNumberFormat="1" applyFont="1" applyFill="1" applyBorder="1" applyAlignment="1">
      <alignment horizontal="center" vertical="center"/>
    </xf>
    <xf numFmtId="0" fontId="51" fillId="0" borderId="13" xfId="0" applyFont="1" applyFill="1" applyBorder="1" applyAlignment="1">
      <alignment horizontal="center" vertical="center" wrapText="1" readingOrder="1"/>
    </xf>
    <xf numFmtId="0" fontId="7" fillId="0" borderId="12" xfId="0" applyFont="1" applyBorder="1"/>
    <xf numFmtId="0" fontId="14" fillId="0" borderId="30" xfId="0" applyFont="1" applyFill="1" applyBorder="1" applyAlignment="1">
      <alignment horizontal="center" vertical="center" wrapText="1"/>
    </xf>
    <xf numFmtId="0" fontId="14" fillId="7" borderId="28"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16" xfId="0" applyFont="1" applyFill="1" applyBorder="1" applyAlignment="1">
      <alignment horizontal="center" vertical="center" wrapText="1"/>
    </xf>
    <xf numFmtId="9" fontId="14" fillId="7" borderId="14" xfId="5" applyFont="1" applyFill="1" applyBorder="1" applyAlignment="1">
      <alignment horizontal="center" vertical="center"/>
    </xf>
    <xf numFmtId="9" fontId="14" fillId="7" borderId="15" xfId="5" applyFont="1" applyFill="1" applyBorder="1" applyAlignment="1">
      <alignment horizontal="center" vertical="center"/>
    </xf>
    <xf numFmtId="168" fontId="14" fillId="7" borderId="14" xfId="0" applyNumberFormat="1" applyFont="1" applyFill="1" applyBorder="1" applyAlignment="1">
      <alignment horizontal="center" vertical="center" wrapText="1"/>
    </xf>
    <xf numFmtId="168" fontId="14" fillId="7" borderId="15" xfId="0" applyNumberFormat="1" applyFont="1" applyFill="1" applyBorder="1" applyAlignment="1">
      <alignment horizontal="center" vertical="center" wrapText="1"/>
    </xf>
    <xf numFmtId="168" fontId="14" fillId="7" borderId="17" xfId="0" applyNumberFormat="1" applyFont="1" applyFill="1" applyBorder="1" applyAlignment="1">
      <alignment horizontal="center" vertical="center" wrapText="1"/>
    </xf>
    <xf numFmtId="0" fontId="14" fillId="0" borderId="33" xfId="9" applyFont="1" applyFill="1" applyBorder="1" applyAlignment="1">
      <alignment horizontal="center" vertical="center" wrapText="1"/>
    </xf>
    <xf numFmtId="0" fontId="14" fillId="0" borderId="16" xfId="9"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7" xfId="0" applyFont="1" applyFill="1" applyBorder="1" applyAlignment="1">
      <alignment horizontal="center" vertical="center" wrapText="1"/>
    </xf>
    <xf numFmtId="9" fontId="14" fillId="0" borderId="16" xfId="0" applyNumberFormat="1" applyFont="1" applyFill="1" applyBorder="1" applyAlignment="1">
      <alignment horizontal="center" vertical="center" wrapText="1"/>
    </xf>
    <xf numFmtId="9" fontId="14" fillId="0" borderId="13" xfId="0" applyNumberFormat="1" applyFont="1" applyBorder="1" applyAlignment="1">
      <alignment horizontal="center" vertical="center"/>
    </xf>
    <xf numFmtId="0" fontId="7" fillId="0" borderId="25" xfId="0" applyFont="1" applyBorder="1"/>
    <xf numFmtId="0" fontId="7" fillId="0" borderId="26" xfId="0" applyFont="1" applyBorder="1"/>
    <xf numFmtId="0" fontId="7" fillId="0" borderId="12" xfId="0" applyFont="1" applyFill="1" applyBorder="1"/>
    <xf numFmtId="0" fontId="7" fillId="0" borderId="8" xfId="0" applyFont="1" applyFill="1" applyBorder="1"/>
    <xf numFmtId="0" fontId="25" fillId="0" borderId="13" xfId="0" applyFont="1" applyFill="1" applyBorder="1" applyAlignment="1">
      <alignment horizontal="center" vertical="center" wrapText="1"/>
    </xf>
    <xf numFmtId="166" fontId="7" fillId="0" borderId="12" xfId="1" applyFont="1" applyFill="1" applyBorder="1"/>
    <xf numFmtId="166" fontId="7" fillId="0" borderId="8" xfId="1" applyFont="1" applyFill="1" applyBorder="1"/>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9" fontId="14" fillId="2" borderId="14" xfId="0" applyNumberFormat="1" applyFont="1" applyFill="1" applyBorder="1" applyAlignment="1">
      <alignment horizontal="center" vertical="center"/>
    </xf>
    <xf numFmtId="0" fontId="14" fillId="2" borderId="15"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4" xfId="0" applyFont="1" applyFill="1" applyBorder="1" applyAlignment="1">
      <alignment horizontal="center" vertical="center"/>
    </xf>
    <xf numFmtId="9" fontId="14" fillId="0" borderId="14" xfId="5" applyNumberFormat="1" applyFont="1" applyFill="1" applyBorder="1" applyAlignment="1">
      <alignment horizontal="center" vertical="center"/>
    </xf>
    <xf numFmtId="9" fontId="14" fillId="0" borderId="15" xfId="5" applyNumberFormat="1" applyFont="1" applyFill="1" applyBorder="1" applyAlignment="1">
      <alignment horizontal="center" vertical="center"/>
    </xf>
    <xf numFmtId="1" fontId="14" fillId="0" borderId="17" xfId="5" applyNumberFormat="1" applyFont="1" applyBorder="1" applyAlignment="1">
      <alignment horizontal="center" vertical="center"/>
    </xf>
    <xf numFmtId="0" fontId="14"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xf numFmtId="0" fontId="7" fillId="0" borderId="3" xfId="0" applyFont="1" applyFill="1" applyBorder="1"/>
    <xf numFmtId="0" fontId="8" fillId="0" borderId="0" xfId="0" applyFont="1" applyFill="1" applyAlignment="1"/>
    <xf numFmtId="1" fontId="50" fillId="0" borderId="14" xfId="13" applyNumberFormat="1" applyFont="1" applyFill="1" applyBorder="1" applyAlignment="1">
      <alignment horizontal="justify" vertical="center" wrapText="1"/>
    </xf>
    <xf numFmtId="1" fontId="50" fillId="0" borderId="17" xfId="13" applyNumberFormat="1" applyFont="1" applyFill="1" applyBorder="1" applyAlignment="1">
      <alignment horizontal="justify" vertical="center" wrapText="1"/>
    </xf>
    <xf numFmtId="0" fontId="14" fillId="0" borderId="29" xfId="0" applyNumberFormat="1" applyFont="1" applyFill="1" applyBorder="1" applyAlignment="1">
      <alignment horizontal="center" vertical="center" wrapText="1"/>
    </xf>
    <xf numFmtId="0" fontId="14" fillId="0" borderId="33" xfId="0" applyNumberFormat="1" applyFont="1" applyFill="1" applyBorder="1" applyAlignment="1">
      <alignment horizontal="center" vertical="center" wrapText="1"/>
    </xf>
    <xf numFmtId="0" fontId="14" fillId="0" borderId="28" xfId="0" applyNumberFormat="1" applyFont="1" applyFill="1" applyBorder="1" applyAlignment="1">
      <alignment horizontal="center" vertical="center" wrapText="1"/>
    </xf>
    <xf numFmtId="0" fontId="14" fillId="0" borderId="32" xfId="0" applyNumberFormat="1" applyFont="1" applyFill="1" applyBorder="1" applyAlignment="1">
      <alignment horizontal="center" vertical="center" wrapText="1"/>
    </xf>
    <xf numFmtId="9" fontId="70" fillId="0" borderId="14" xfId="5" applyFont="1" applyBorder="1" applyAlignment="1">
      <alignment horizontal="center" vertical="center"/>
    </xf>
    <xf numFmtId="9" fontId="70" fillId="0" borderId="15" xfId="5" applyFont="1" applyBorder="1" applyAlignment="1">
      <alignment horizontal="center" vertical="center"/>
    </xf>
    <xf numFmtId="9" fontId="70" fillId="0" borderId="17" xfId="5" applyFont="1" applyBorder="1" applyAlignment="1">
      <alignment horizontal="center" vertical="center"/>
    </xf>
    <xf numFmtId="0" fontId="68" fillId="5" borderId="42" xfId="6" applyFont="1" applyFill="1" applyBorder="1" applyAlignment="1">
      <alignment horizontal="left" vertical="center" wrapText="1"/>
    </xf>
    <xf numFmtId="0" fontId="68" fillId="5" borderId="43" xfId="6" applyFont="1" applyFill="1" applyBorder="1" applyAlignment="1">
      <alignment horizontal="left" vertical="center" wrapText="1"/>
    </xf>
    <xf numFmtId="0" fontId="68" fillId="5" borderId="44" xfId="6" applyFont="1" applyFill="1" applyBorder="1" applyAlignment="1">
      <alignment horizontal="left" vertical="center" wrapText="1"/>
    </xf>
    <xf numFmtId="0" fontId="67" fillId="9" borderId="13" xfId="0" applyFont="1" applyFill="1" applyBorder="1" applyAlignment="1">
      <alignment horizontal="center" vertical="center" wrapText="1"/>
    </xf>
    <xf numFmtId="10" fontId="70" fillId="0" borderId="14" xfId="5" applyNumberFormat="1" applyFont="1" applyBorder="1" applyAlignment="1">
      <alignment horizontal="center" vertical="center"/>
    </xf>
    <xf numFmtId="10" fontId="70" fillId="0" borderId="15" xfId="5" applyNumberFormat="1" applyFont="1" applyBorder="1" applyAlignment="1">
      <alignment horizontal="center" vertical="center"/>
    </xf>
    <xf numFmtId="10" fontId="70" fillId="0" borderId="17" xfId="5" applyNumberFormat="1" applyFont="1" applyBorder="1" applyAlignment="1">
      <alignment horizontal="center" vertical="center"/>
    </xf>
    <xf numFmtId="0" fontId="70" fillId="0" borderId="14" xfId="0" applyFont="1" applyBorder="1" applyAlignment="1">
      <alignment horizontal="center" vertical="center"/>
    </xf>
    <xf numFmtId="0" fontId="70" fillId="0" borderId="15" xfId="0" applyFont="1" applyBorder="1" applyAlignment="1">
      <alignment horizontal="center" vertical="center"/>
    </xf>
    <xf numFmtId="0" fontId="70" fillId="0" borderId="17" xfId="0" applyFont="1" applyBorder="1" applyAlignment="1">
      <alignment horizontal="center" vertical="center"/>
    </xf>
    <xf numFmtId="169" fontId="70" fillId="0" borderId="14" xfId="5" applyNumberFormat="1" applyFont="1" applyBorder="1" applyAlignment="1">
      <alignment horizontal="center" vertical="center"/>
    </xf>
    <xf numFmtId="169" fontId="70" fillId="0" borderId="15" xfId="5" applyNumberFormat="1" applyFont="1" applyBorder="1" applyAlignment="1">
      <alignment horizontal="center" vertical="center"/>
    </xf>
    <xf numFmtId="169" fontId="70" fillId="0" borderId="17" xfId="5" applyNumberFormat="1" applyFont="1" applyBorder="1" applyAlignment="1">
      <alignment horizontal="center" vertical="center"/>
    </xf>
    <xf numFmtId="0" fontId="69" fillId="0" borderId="13" xfId="0" applyFont="1" applyFill="1" applyBorder="1" applyAlignment="1">
      <alignment horizontal="center" vertical="center" wrapText="1"/>
    </xf>
    <xf numFmtId="0" fontId="70" fillId="0" borderId="13" xfId="0" applyFont="1" applyBorder="1" applyAlignment="1">
      <alignment horizontal="center" vertical="center" wrapText="1"/>
    </xf>
    <xf numFmtId="9" fontId="70" fillId="0" borderId="13" xfId="0" applyNumberFormat="1" applyFont="1" applyBorder="1" applyAlignment="1">
      <alignment horizontal="center" vertical="center" wrapText="1"/>
    </xf>
    <xf numFmtId="0" fontId="71" fillId="0" borderId="13" xfId="0" applyFont="1" applyBorder="1" applyAlignment="1">
      <alignment horizontal="center" vertical="center" wrapText="1"/>
    </xf>
    <xf numFmtId="9" fontId="70" fillId="0" borderId="13" xfId="5" applyFont="1" applyFill="1" applyBorder="1" applyAlignment="1">
      <alignment horizontal="center" vertical="center"/>
    </xf>
    <xf numFmtId="0" fontId="70" fillId="0" borderId="13" xfId="0" applyFont="1" applyFill="1" applyBorder="1" applyAlignment="1">
      <alignment horizontal="justify" vertical="center" wrapText="1"/>
    </xf>
    <xf numFmtId="9" fontId="70" fillId="0" borderId="14" xfId="0" applyNumberFormat="1" applyFont="1" applyFill="1" applyBorder="1" applyAlignment="1">
      <alignment horizontal="left" vertical="center" wrapText="1"/>
    </xf>
    <xf numFmtId="9" fontId="70" fillId="0" borderId="15" xfId="0" applyNumberFormat="1" applyFont="1" applyFill="1" applyBorder="1" applyAlignment="1">
      <alignment horizontal="left" vertical="center" wrapText="1"/>
    </xf>
    <xf numFmtId="9" fontId="70" fillId="0" borderId="17" xfId="0" applyNumberFormat="1" applyFont="1" applyFill="1" applyBorder="1" applyAlignment="1">
      <alignment horizontal="left" vertical="center" wrapText="1"/>
    </xf>
    <xf numFmtId="10" fontId="70" fillId="0" borderId="14" xfId="0" applyNumberFormat="1" applyFont="1" applyFill="1" applyBorder="1" applyAlignment="1">
      <alignment horizontal="center" vertical="center"/>
    </xf>
    <xf numFmtId="10" fontId="70" fillId="0" borderId="15" xfId="0" applyNumberFormat="1" applyFont="1" applyFill="1" applyBorder="1" applyAlignment="1">
      <alignment horizontal="center" vertical="center"/>
    </xf>
    <xf numFmtId="10" fontId="70" fillId="0" borderId="17" xfId="0" applyNumberFormat="1" applyFont="1" applyFill="1" applyBorder="1" applyAlignment="1">
      <alignment horizontal="center" vertical="center"/>
    </xf>
    <xf numFmtId="0" fontId="58" fillId="3" borderId="5" xfId="0" applyFont="1" applyFill="1" applyBorder="1" applyAlignment="1">
      <alignment horizontal="center" vertical="center" wrapText="1"/>
    </xf>
    <xf numFmtId="0" fontId="59" fillId="0" borderId="12" xfId="0" applyFont="1" applyBorder="1"/>
    <xf numFmtId="0" fontId="70" fillId="0" borderId="13" xfId="0" applyFont="1" applyFill="1" applyBorder="1" applyAlignment="1">
      <alignment horizontal="left" vertical="center" wrapText="1"/>
    </xf>
    <xf numFmtId="9" fontId="70" fillId="0" borderId="13" xfId="0" applyNumberFormat="1" applyFont="1" applyFill="1" applyBorder="1" applyAlignment="1">
      <alignment horizontal="center" vertical="center"/>
    </xf>
    <xf numFmtId="0" fontId="70" fillId="0" borderId="13" xfId="0" applyFont="1" applyFill="1" applyBorder="1" applyAlignment="1">
      <alignment horizontal="center" vertical="center"/>
    </xf>
    <xf numFmtId="0" fontId="58" fillId="3" borderId="2" xfId="0" applyFont="1" applyFill="1" applyBorder="1" applyAlignment="1">
      <alignment horizontal="center" vertical="center"/>
    </xf>
    <xf numFmtId="0" fontId="59" fillId="0" borderId="3" xfId="0" applyFont="1" applyBorder="1"/>
    <xf numFmtId="0" fontId="59" fillId="0" borderId="4" xfId="0" applyFont="1" applyBorder="1"/>
    <xf numFmtId="0" fontId="70" fillId="0" borderId="13" xfId="0" applyFont="1" applyFill="1" applyBorder="1" applyAlignment="1">
      <alignment horizontal="center" vertical="center" wrapText="1"/>
    </xf>
    <xf numFmtId="0" fontId="58" fillId="3" borderId="2" xfId="0" applyFont="1" applyFill="1" applyBorder="1" applyAlignment="1">
      <alignment horizontal="center" vertical="center" wrapText="1"/>
    </xf>
    <xf numFmtId="0" fontId="58" fillId="3" borderId="6" xfId="0" applyFont="1" applyFill="1" applyBorder="1" applyAlignment="1">
      <alignment horizontal="center" vertical="center" wrapText="1"/>
    </xf>
    <xf numFmtId="0" fontId="59" fillId="0" borderId="7" xfId="0" applyFont="1" applyBorder="1"/>
    <xf numFmtId="0" fontId="59" fillId="0" borderId="25" xfId="0" applyFont="1" applyBorder="1"/>
    <xf numFmtId="0" fontId="59" fillId="0" borderId="26" xfId="0" applyFont="1" applyBorder="1"/>
    <xf numFmtId="0" fontId="58" fillId="3" borderId="5" xfId="0" applyFont="1" applyFill="1" applyBorder="1" applyAlignment="1">
      <alignment horizontal="center" vertical="center"/>
    </xf>
    <xf numFmtId="171" fontId="70" fillId="0" borderId="13" xfId="1" applyNumberFormat="1" applyFont="1" applyFill="1" applyBorder="1" applyAlignment="1">
      <alignment horizontal="center" vertical="center" wrapText="1"/>
    </xf>
    <xf numFmtId="0" fontId="70" fillId="0" borderId="13" xfId="1" applyNumberFormat="1" applyFont="1" applyFill="1" applyBorder="1" applyAlignment="1">
      <alignment horizontal="center" vertical="center" wrapText="1"/>
    </xf>
    <xf numFmtId="0" fontId="70" fillId="0" borderId="14" xfId="0" applyFont="1" applyFill="1" applyBorder="1" applyAlignment="1">
      <alignment horizontal="center" vertical="center"/>
    </xf>
    <xf numFmtId="0" fontId="70" fillId="0" borderId="15" xfId="0" applyFont="1" applyFill="1" applyBorder="1" applyAlignment="1">
      <alignment horizontal="center" vertical="center"/>
    </xf>
    <xf numFmtId="0" fontId="70" fillId="0" borderId="17" xfId="0" applyFont="1" applyFill="1" applyBorder="1" applyAlignment="1">
      <alignment horizontal="center" vertical="center"/>
    </xf>
    <xf numFmtId="0" fontId="70" fillId="0" borderId="14" xfId="0" applyFont="1" applyFill="1" applyBorder="1" applyAlignment="1">
      <alignment horizontal="center" vertical="center" wrapText="1"/>
    </xf>
    <xf numFmtId="0" fontId="70" fillId="0" borderId="15" xfId="0" applyFont="1" applyFill="1" applyBorder="1" applyAlignment="1">
      <alignment horizontal="center" vertical="center" wrapText="1"/>
    </xf>
    <xf numFmtId="0" fontId="70" fillId="0" borderId="17" xfId="0" applyFont="1" applyFill="1" applyBorder="1" applyAlignment="1">
      <alignment horizontal="center" vertical="center" wrapText="1"/>
    </xf>
    <xf numFmtId="0" fontId="70" fillId="0" borderId="14" xfId="0" applyFont="1" applyFill="1" applyBorder="1" applyAlignment="1">
      <alignment horizontal="left" vertical="center" wrapText="1"/>
    </xf>
    <xf numFmtId="0" fontId="70" fillId="0" borderId="15" xfId="0" applyFont="1" applyFill="1" applyBorder="1" applyAlignment="1">
      <alignment horizontal="left" vertical="center" wrapText="1"/>
    </xf>
    <xf numFmtId="0" fontId="70" fillId="0" borderId="17" xfId="0" applyFont="1" applyFill="1" applyBorder="1" applyAlignment="1">
      <alignment horizontal="left" vertical="center" wrapText="1"/>
    </xf>
    <xf numFmtId="0" fontId="58" fillId="3" borderId="13" xfId="0" applyFont="1" applyFill="1" applyBorder="1" applyAlignment="1">
      <alignment horizontal="center" vertical="center"/>
    </xf>
    <xf numFmtId="0" fontId="59" fillId="0" borderId="13" xfId="0" applyFont="1" applyBorder="1"/>
    <xf numFmtId="0" fontId="58" fillId="3" borderId="7" xfId="0" applyFont="1" applyFill="1" applyBorder="1" applyAlignment="1">
      <alignment horizontal="center" vertical="center"/>
    </xf>
    <xf numFmtId="0" fontId="70" fillId="0" borderId="13" xfId="0" applyFont="1" applyFill="1" applyBorder="1"/>
    <xf numFmtId="9" fontId="70" fillId="0" borderId="13" xfId="2" applyNumberFormat="1" applyFont="1" applyFill="1" applyBorder="1" applyAlignment="1">
      <alignment horizontal="center" vertical="center" wrapText="1"/>
    </xf>
    <xf numFmtId="41" fontId="70" fillId="0" borderId="13" xfId="2" applyFont="1" applyFill="1" applyBorder="1"/>
    <xf numFmtId="0" fontId="70" fillId="0" borderId="13" xfId="2" applyNumberFormat="1" applyFont="1" applyFill="1" applyBorder="1"/>
    <xf numFmtId="0" fontId="70" fillId="0" borderId="13" xfId="0" applyFont="1" applyFill="1" applyBorder="1" applyAlignment="1">
      <alignment horizontal="justify" vertical="center"/>
    </xf>
    <xf numFmtId="9" fontId="70" fillId="0" borderId="13" xfId="0" applyNumberFormat="1" applyFont="1" applyFill="1" applyBorder="1"/>
    <xf numFmtId="0" fontId="70" fillId="0" borderId="13" xfId="3" applyNumberFormat="1" applyFont="1" applyFill="1" applyBorder="1" applyAlignment="1">
      <alignment horizontal="center" vertical="center" wrapText="1"/>
    </xf>
    <xf numFmtId="0" fontId="70" fillId="0" borderId="13" xfId="3" applyNumberFormat="1" applyFont="1" applyFill="1" applyBorder="1" applyAlignment="1">
      <alignment horizontal="center" vertical="center"/>
    </xf>
    <xf numFmtId="10" fontId="70" fillId="0" borderId="13" xfId="0" applyNumberFormat="1" applyFont="1" applyFill="1" applyBorder="1" applyAlignment="1">
      <alignment horizontal="center" vertical="center"/>
    </xf>
    <xf numFmtId="41" fontId="70" fillId="0" borderId="13" xfId="2" applyFont="1" applyFill="1" applyBorder="1" applyAlignment="1">
      <alignment horizontal="center" vertical="center" wrapText="1"/>
    </xf>
    <xf numFmtId="0" fontId="70" fillId="0" borderId="13" xfId="2" applyNumberFormat="1"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5" fillId="0" borderId="11" xfId="0" applyFont="1" applyFill="1" applyBorder="1"/>
    <xf numFmtId="0" fontId="59" fillId="0" borderId="12" xfId="0" applyFont="1" applyFill="1" applyBorder="1" applyAlignment="1">
      <alignment horizontal="center" vertical="center" wrapText="1"/>
    </xf>
    <xf numFmtId="0" fontId="55" fillId="0" borderId="12" xfId="0" applyFont="1" applyFill="1" applyBorder="1"/>
    <xf numFmtId="0" fontId="55" fillId="0" borderId="8" xfId="0" applyFont="1" applyFill="1" applyBorder="1"/>
    <xf numFmtId="0" fontId="59" fillId="0" borderId="2" xfId="0" applyFont="1" applyFill="1" applyBorder="1" applyAlignment="1">
      <alignment horizontal="center" vertical="center" wrapText="1"/>
    </xf>
    <xf numFmtId="0" fontId="55" fillId="0" borderId="3" xfId="0" applyFont="1" applyFill="1" applyBorder="1"/>
    <xf numFmtId="0" fontId="66" fillId="0" borderId="0" xfId="0" applyFont="1" applyFill="1" applyAlignment="1">
      <alignment horizontal="center" vertical="center" wrapText="1"/>
    </xf>
    <xf numFmtId="0" fontId="56" fillId="0" borderId="0" xfId="0" applyFont="1" applyFill="1" applyAlignment="1"/>
    <xf numFmtId="166" fontId="59" fillId="0" borderId="12" xfId="1" applyFont="1" applyFill="1" applyBorder="1" applyAlignment="1">
      <alignment horizontal="center" vertical="center" wrapText="1"/>
    </xf>
    <xf numFmtId="166" fontId="55" fillId="0" borderId="12" xfId="1" applyFont="1" applyFill="1" applyBorder="1"/>
    <xf numFmtId="166" fontId="55" fillId="0" borderId="8" xfId="1" applyFont="1" applyFill="1" applyBorder="1"/>
    <xf numFmtId="0" fontId="70" fillId="0" borderId="28"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70" fillId="0" borderId="28" xfId="0" applyFont="1" applyFill="1" applyBorder="1" applyAlignment="1">
      <alignment horizontal="justify" vertical="center" wrapText="1"/>
    </xf>
    <xf numFmtId="0" fontId="70" fillId="0" borderId="27" xfId="0" applyFont="1" applyFill="1" applyBorder="1" applyAlignment="1">
      <alignment horizontal="justify" vertical="center" wrapText="1"/>
    </xf>
    <xf numFmtId="0" fontId="70" fillId="0" borderId="29" xfId="0" applyFont="1" applyFill="1" applyBorder="1" applyAlignment="1">
      <alignment horizontal="justify" vertical="center" wrapText="1"/>
    </xf>
    <xf numFmtId="0" fontId="70" fillId="0" borderId="30" xfId="0" applyFont="1" applyFill="1" applyBorder="1" applyAlignment="1">
      <alignment horizontal="justify" vertical="center" wrapText="1"/>
    </xf>
    <xf numFmtId="10" fontId="59" fillId="0" borderId="12" xfId="0" applyNumberFormat="1" applyFont="1" applyFill="1" applyBorder="1" applyAlignment="1">
      <alignment horizontal="center" vertical="center"/>
    </xf>
    <xf numFmtId="9" fontId="59" fillId="0" borderId="12" xfId="0" applyNumberFormat="1" applyFont="1" applyFill="1" applyBorder="1" applyAlignment="1">
      <alignment horizontal="center" vertical="center" wrapText="1"/>
    </xf>
    <xf numFmtId="0" fontId="59" fillId="0" borderId="5" xfId="0" applyFont="1" applyFill="1" applyBorder="1" applyAlignment="1">
      <alignment horizontal="center" vertical="center" wrapText="1"/>
    </xf>
    <xf numFmtId="9" fontId="59" fillId="0" borderId="5" xfId="0" applyNumberFormat="1" applyFont="1" applyFill="1" applyBorder="1" applyAlignment="1">
      <alignment horizontal="center" vertical="center" wrapText="1"/>
    </xf>
    <xf numFmtId="0" fontId="59" fillId="2" borderId="0" xfId="0" applyFont="1" applyFill="1" applyBorder="1" applyAlignment="1">
      <alignment horizontal="left" vertical="center" wrapText="1"/>
    </xf>
    <xf numFmtId="0" fontId="55" fillId="0" borderId="0" xfId="0" applyFont="1" applyBorder="1"/>
    <xf numFmtId="0" fontId="58" fillId="2" borderId="0" xfId="0" applyFont="1" applyFill="1" applyBorder="1" applyAlignment="1">
      <alignment horizontal="left" vertical="center" wrapText="1"/>
    </xf>
    <xf numFmtId="0" fontId="60" fillId="2" borderId="0" xfId="0" applyFont="1" applyFill="1" applyBorder="1" applyAlignment="1">
      <alignment horizontal="right" vertical="top" wrapText="1"/>
    </xf>
    <xf numFmtId="0" fontId="58" fillId="2" borderId="33" xfId="0" applyFont="1" applyFill="1" applyBorder="1" applyAlignment="1">
      <alignment horizontal="center" vertical="center" wrapText="1"/>
    </xf>
    <xf numFmtId="0" fontId="58" fillId="2" borderId="41" xfId="0" applyFont="1" applyFill="1" applyBorder="1" applyAlignment="1">
      <alignment horizontal="center" vertical="center" wrapText="1"/>
    </xf>
    <xf numFmtId="0" fontId="58" fillId="2" borderId="16" xfId="0" applyFont="1" applyFill="1" applyBorder="1" applyAlignment="1">
      <alignment horizontal="center" vertical="center" wrapText="1"/>
    </xf>
    <xf numFmtId="0" fontId="60" fillId="2" borderId="0" xfId="0" applyFont="1" applyFill="1" applyBorder="1" applyAlignment="1">
      <alignment horizontal="right" vertical="center" wrapText="1"/>
    </xf>
    <xf numFmtId="0" fontId="55" fillId="0" borderId="0" xfId="0" applyFont="1" applyBorder="1" applyAlignment="1">
      <alignment horizontal="right"/>
    </xf>
    <xf numFmtId="0" fontId="56" fillId="7" borderId="33" xfId="0" applyFont="1" applyFill="1" applyBorder="1" applyAlignment="1">
      <alignment horizontal="center"/>
    </xf>
    <xf numFmtId="0" fontId="56" fillId="7" borderId="16" xfId="0" applyFont="1" applyFill="1" applyBorder="1" applyAlignment="1">
      <alignment horizontal="center"/>
    </xf>
    <xf numFmtId="0" fontId="57" fillId="7" borderId="0" xfId="0" applyFont="1" applyFill="1" applyBorder="1" applyAlignment="1">
      <alignment horizontal="center" vertical="center" wrapText="1"/>
    </xf>
    <xf numFmtId="0" fontId="64" fillId="6" borderId="42" xfId="6" applyFont="1" applyFill="1" applyBorder="1" applyAlignment="1">
      <alignment horizontal="left" vertical="center" wrapText="1"/>
    </xf>
    <xf numFmtId="0" fontId="64" fillId="6" borderId="43" xfId="6" applyFont="1" applyFill="1" applyBorder="1" applyAlignment="1">
      <alignment horizontal="left" vertical="center" wrapText="1"/>
    </xf>
    <xf numFmtId="0" fontId="64" fillId="6" borderId="44" xfId="6" applyFont="1" applyFill="1" applyBorder="1" applyAlignment="1">
      <alignment horizontal="left" vertical="center" wrapText="1"/>
    </xf>
    <xf numFmtId="166" fontId="59" fillId="0" borderId="5" xfId="1" applyFont="1" applyFill="1" applyBorder="1" applyAlignment="1">
      <alignment horizontal="center" vertical="center" wrapText="1"/>
    </xf>
    <xf numFmtId="10" fontId="59" fillId="0" borderId="5" xfId="0" applyNumberFormat="1" applyFont="1" applyFill="1" applyBorder="1" applyAlignment="1">
      <alignment horizontal="center" vertical="center"/>
    </xf>
    <xf numFmtId="0" fontId="71" fillId="0" borderId="14" xfId="0" applyFont="1" applyBorder="1" applyAlignment="1">
      <alignment horizontal="justify" vertical="center" wrapText="1"/>
    </xf>
    <xf numFmtId="0" fontId="71" fillId="0" borderId="17" xfId="0" applyFont="1" applyBorder="1" applyAlignment="1">
      <alignment horizontal="justify" vertical="center" wrapText="1"/>
    </xf>
    <xf numFmtId="10" fontId="70" fillId="0" borderId="14" xfId="5" applyNumberFormat="1" applyFont="1" applyFill="1" applyBorder="1" applyAlignment="1">
      <alignment horizontal="center" vertical="center"/>
    </xf>
    <xf numFmtId="10" fontId="70" fillId="0" borderId="15" xfId="5" applyNumberFormat="1" applyFont="1" applyFill="1" applyBorder="1" applyAlignment="1">
      <alignment horizontal="center" vertical="center"/>
    </xf>
    <xf numFmtId="10" fontId="70" fillId="0" borderId="17" xfId="5" applyNumberFormat="1" applyFont="1" applyFill="1" applyBorder="1" applyAlignment="1">
      <alignment horizontal="center" vertical="center"/>
    </xf>
    <xf numFmtId="49" fontId="50" fillId="0" borderId="14" xfId="0" applyNumberFormat="1" applyFont="1" applyFill="1" applyBorder="1" applyAlignment="1">
      <alignment horizontal="justify" vertical="center" wrapText="1"/>
    </xf>
    <xf numFmtId="0" fontId="70" fillId="7" borderId="17" xfId="0" applyFont="1" applyFill="1" applyBorder="1" applyAlignment="1">
      <alignment horizontal="justify" vertical="top" wrapText="1"/>
    </xf>
    <xf numFmtId="1" fontId="70" fillId="0" borderId="13" xfId="13" applyNumberFormat="1" applyFont="1" applyBorder="1" applyAlignment="1">
      <alignment horizontal="justify" vertical="top"/>
    </xf>
    <xf numFmtId="1" fontId="70" fillId="0" borderId="13" xfId="13" applyNumberFormat="1" applyFont="1" applyBorder="1" applyAlignment="1">
      <alignment horizontal="justify" vertical="top" wrapText="1"/>
    </xf>
    <xf numFmtId="175" fontId="70" fillId="0" borderId="17" xfId="0" applyNumberFormat="1" applyFont="1" applyFill="1" applyBorder="1" applyAlignment="1" applyProtection="1">
      <alignment horizontal="justify" vertical="top" wrapText="1"/>
      <protection locked="0"/>
    </xf>
    <xf numFmtId="0" fontId="70" fillId="0" borderId="17" xfId="0" applyFont="1" applyFill="1" applyBorder="1" applyAlignment="1">
      <alignment horizontal="justify" vertical="top" wrapText="1"/>
    </xf>
    <xf numFmtId="1" fontId="70" fillId="0" borderId="14" xfId="13" applyNumberFormat="1" applyFont="1" applyBorder="1" applyAlignment="1">
      <alignment horizontal="justify" vertical="top" wrapText="1"/>
    </xf>
    <xf numFmtId="1" fontId="70" fillId="0" borderId="17" xfId="13" applyNumberFormat="1" applyFont="1" applyBorder="1" applyAlignment="1">
      <alignment horizontal="justify" vertical="top" wrapText="1"/>
    </xf>
    <xf numFmtId="9" fontId="70" fillId="0" borderId="13" xfId="5" applyFont="1" applyFill="1" applyBorder="1" applyAlignment="1" applyProtection="1">
      <alignment horizontal="center" vertical="center" wrapText="1"/>
      <protection locked="0"/>
    </xf>
    <xf numFmtId="1" fontId="0" fillId="0" borderId="13" xfId="13" applyNumberFormat="1" applyFont="1" applyFill="1" applyBorder="1" applyAlignment="1">
      <alignment horizontal="justify" vertical="top" wrapText="1"/>
    </xf>
    <xf numFmtId="1" fontId="0" fillId="0" borderId="17" xfId="13" applyNumberFormat="1" applyFont="1" applyFill="1" applyBorder="1" applyAlignment="1">
      <alignment horizontal="justify" vertical="center" wrapText="1"/>
    </xf>
    <xf numFmtId="1" fontId="0" fillId="0" borderId="17" xfId="13" applyNumberFormat="1" applyFont="1" applyBorder="1" applyAlignment="1">
      <alignment horizontal="justify" vertical="top" wrapText="1"/>
    </xf>
    <xf numFmtId="1" fontId="0" fillId="0" borderId="17" xfId="13" applyNumberFormat="1" applyFont="1" applyFill="1" applyBorder="1" applyAlignment="1">
      <alignment horizontal="justify" vertical="top" wrapText="1"/>
    </xf>
    <xf numFmtId="1" fontId="14" fillId="0" borderId="13" xfId="13" applyNumberFormat="1" applyFont="1" applyFill="1" applyBorder="1" applyAlignment="1">
      <alignment horizontal="fill" vertical="top" wrapText="1"/>
    </xf>
    <xf numFmtId="14" fontId="7" fillId="0" borderId="14" xfId="0" applyNumberFormat="1" applyFont="1" applyFill="1" applyBorder="1" applyAlignment="1">
      <alignment horizontal="justify" vertical="center" wrapText="1"/>
    </xf>
    <xf numFmtId="14" fontId="7" fillId="0" borderId="15" xfId="0" applyNumberFormat="1" applyFont="1" applyFill="1" applyBorder="1" applyAlignment="1">
      <alignment horizontal="justify" vertical="center" wrapText="1"/>
    </xf>
    <xf numFmtId="14" fontId="7" fillId="0" borderId="17" xfId="0" applyNumberFormat="1" applyFont="1" applyFill="1" applyBorder="1" applyAlignment="1">
      <alignment horizontal="justify" vertical="center" wrapText="1"/>
    </xf>
    <xf numFmtId="0" fontId="74" fillId="0" borderId="13" xfId="0" applyFont="1" applyFill="1" applyBorder="1" applyAlignment="1">
      <alignment horizontal="left" vertical="center" wrapText="1"/>
    </xf>
    <xf numFmtId="184" fontId="74" fillId="7" borderId="13" xfId="1" applyNumberFormat="1" applyFont="1" applyFill="1" applyBorder="1" applyAlignment="1">
      <alignment vertical="center" wrapText="1"/>
    </xf>
    <xf numFmtId="184" fontId="74" fillId="7" borderId="14" xfId="1" applyNumberFormat="1" applyFont="1" applyFill="1" applyBorder="1" applyAlignment="1">
      <alignment vertical="center" wrapText="1"/>
    </xf>
    <xf numFmtId="184" fontId="74" fillId="7" borderId="14" xfId="1" applyNumberFormat="1" applyFont="1" applyFill="1" applyBorder="1" applyAlignment="1">
      <alignment horizontal="center" vertical="center" wrapText="1"/>
    </xf>
    <xf numFmtId="184" fontId="74" fillId="7" borderId="17" xfId="1" applyNumberFormat="1" applyFont="1" applyFill="1" applyBorder="1" applyAlignment="1">
      <alignment horizontal="center" vertical="center" wrapText="1"/>
    </xf>
    <xf numFmtId="184" fontId="74" fillId="7" borderId="13" xfId="1" applyNumberFormat="1" applyFont="1" applyFill="1" applyBorder="1" applyAlignment="1">
      <alignment horizontal="center" vertical="center" wrapText="1"/>
    </xf>
    <xf numFmtId="0" fontId="14" fillId="7" borderId="0" xfId="6" applyFont="1" applyFill="1" applyBorder="1" applyAlignment="1">
      <alignment horizontal="center" vertical="center"/>
    </xf>
    <xf numFmtId="0" fontId="14" fillId="7" borderId="0" xfId="6" applyFont="1" applyFill="1" applyBorder="1" applyAlignment="1">
      <alignment horizontal="left" vertical="center" wrapText="1"/>
    </xf>
    <xf numFmtId="0" fontId="14" fillId="7" borderId="0" xfId="6" applyFont="1" applyFill="1" applyBorder="1" applyAlignment="1">
      <alignment vertical="center"/>
    </xf>
    <xf numFmtId="0" fontId="14" fillId="7" borderId="0" xfId="6" applyFont="1" applyFill="1" applyBorder="1" applyAlignment="1">
      <alignment horizontal="left" vertical="center"/>
    </xf>
    <xf numFmtId="0" fontId="25" fillId="7" borderId="0" xfId="6" applyFont="1" applyFill="1" applyBorder="1" applyAlignment="1">
      <alignment horizontal="left" vertical="center"/>
    </xf>
    <xf numFmtId="0" fontId="14" fillId="7" borderId="0" xfId="6" applyFont="1" applyFill="1" applyBorder="1" applyAlignment="1">
      <alignment vertical="center" wrapText="1"/>
    </xf>
    <xf numFmtId="0" fontId="14" fillId="7" borderId="0" xfId="6" applyFont="1" applyFill="1" applyAlignment="1">
      <alignment vertical="center"/>
    </xf>
    <xf numFmtId="0" fontId="75" fillId="6" borderId="42" xfId="6" applyFont="1" applyFill="1" applyBorder="1" applyAlignment="1">
      <alignment horizontal="center" vertical="center" wrapText="1"/>
    </xf>
    <xf numFmtId="0" fontId="75" fillId="6" borderId="43" xfId="6" applyFont="1" applyFill="1" applyBorder="1" applyAlignment="1">
      <alignment horizontal="center" vertical="center" wrapText="1"/>
    </xf>
    <xf numFmtId="0" fontId="75" fillId="6" borderId="44" xfId="6" applyFont="1" applyFill="1" applyBorder="1" applyAlignment="1">
      <alignment horizontal="center" vertical="center" wrapText="1"/>
    </xf>
    <xf numFmtId="0" fontId="76" fillId="6" borderId="43" xfId="6" applyFont="1" applyFill="1" applyBorder="1" applyAlignment="1">
      <alignment horizontal="left" vertical="center" wrapText="1"/>
    </xf>
    <xf numFmtId="0" fontId="76" fillId="6" borderId="44" xfId="6" applyFont="1" applyFill="1" applyBorder="1" applyAlignment="1">
      <alignment horizontal="left" vertical="center" wrapText="1"/>
    </xf>
    <xf numFmtId="0" fontId="76" fillId="6" borderId="0" xfId="6" applyFont="1" applyFill="1" applyBorder="1" applyAlignment="1">
      <alignment vertical="center" wrapText="1"/>
    </xf>
    <xf numFmtId="0" fontId="76" fillId="6" borderId="0" xfId="6" applyFont="1" applyFill="1" applyBorder="1" applyAlignment="1">
      <alignment horizontal="center" vertical="center" wrapText="1"/>
    </xf>
    <xf numFmtId="0" fontId="76" fillId="7" borderId="0" xfId="6" applyFont="1" applyFill="1" applyBorder="1" applyAlignment="1">
      <alignment vertical="center" wrapText="1"/>
    </xf>
    <xf numFmtId="0" fontId="14" fillId="0" borderId="0" xfId="6" applyFont="1" applyAlignment="1">
      <alignment vertical="center"/>
    </xf>
    <xf numFmtId="0" fontId="14" fillId="7" borderId="0" xfId="6" applyFont="1" applyFill="1" applyAlignment="1">
      <alignment horizontal="center" vertical="center"/>
    </xf>
    <xf numFmtId="0" fontId="14" fillId="7" borderId="0" xfId="6" applyFont="1" applyFill="1" applyAlignment="1">
      <alignment horizontal="left" vertical="center" wrapText="1"/>
    </xf>
    <xf numFmtId="0" fontId="14" fillId="0" borderId="0" xfId="6" applyFont="1" applyAlignment="1">
      <alignment horizontal="left" vertical="center"/>
    </xf>
    <xf numFmtId="0" fontId="25" fillId="0" borderId="0" xfId="6" applyFont="1" applyAlignment="1">
      <alignment horizontal="left" vertical="center"/>
    </xf>
    <xf numFmtId="0" fontId="14" fillId="0" borderId="0" xfId="6" applyFont="1" applyBorder="1" applyAlignment="1">
      <alignment vertical="center"/>
    </xf>
    <xf numFmtId="0" fontId="14" fillId="0" borderId="0" xfId="6" applyFont="1" applyAlignment="1">
      <alignment horizontal="center" vertical="center"/>
    </xf>
    <xf numFmtId="0" fontId="76" fillId="7" borderId="0" xfId="6" applyFont="1" applyFill="1" applyBorder="1" applyAlignment="1">
      <alignment horizontal="center" vertical="center"/>
    </xf>
    <xf numFmtId="0" fontId="25" fillId="5" borderId="13" xfId="6" applyFont="1" applyFill="1" applyBorder="1" applyAlignment="1">
      <alignment horizontal="left" vertical="center" wrapText="1"/>
    </xf>
    <xf numFmtId="0" fontId="25" fillId="5" borderId="13" xfId="6" applyFont="1" applyFill="1" applyBorder="1" applyAlignment="1">
      <alignment horizontal="left" vertical="center"/>
    </xf>
    <xf numFmtId="0" fontId="14" fillId="0" borderId="0" xfId="6" applyFont="1" applyFill="1" applyAlignment="1">
      <alignment vertical="center"/>
    </xf>
    <xf numFmtId="0" fontId="25" fillId="0" borderId="0" xfId="6" applyFont="1" applyFill="1" applyBorder="1" applyAlignment="1">
      <alignment vertical="center"/>
    </xf>
    <xf numFmtId="0" fontId="25" fillId="16" borderId="13" xfId="0" applyFont="1" applyFill="1" applyBorder="1" applyAlignment="1">
      <alignment horizontal="center" vertical="center" wrapText="1"/>
    </xf>
    <xf numFmtId="0" fontId="14" fillId="16" borderId="14" xfId="0" applyFont="1" applyFill="1" applyBorder="1" applyAlignment="1" applyProtection="1">
      <alignment horizontal="center" vertical="center" wrapText="1" readingOrder="1"/>
      <protection locked="0"/>
    </xf>
    <xf numFmtId="0" fontId="77" fillId="16" borderId="33" xfId="0" applyFont="1" applyFill="1" applyBorder="1" applyAlignment="1">
      <alignment horizontal="center" vertical="center"/>
    </xf>
    <xf numFmtId="0" fontId="77" fillId="16" borderId="41" xfId="0" applyFont="1" applyFill="1" applyBorder="1" applyAlignment="1">
      <alignment horizontal="center" vertical="center"/>
    </xf>
    <xf numFmtId="0" fontId="77" fillId="16" borderId="16" xfId="0" applyFont="1" applyFill="1" applyBorder="1" applyAlignment="1">
      <alignment horizontal="center" vertical="center"/>
    </xf>
    <xf numFmtId="0" fontId="25" fillId="16" borderId="13" xfId="15" applyFont="1" applyFill="1" applyBorder="1" applyAlignment="1">
      <alignment horizontal="center" vertical="center" wrapText="1"/>
    </xf>
    <xf numFmtId="0" fontId="25" fillId="16" borderId="14" xfId="15" applyFont="1" applyFill="1" applyBorder="1" applyAlignment="1">
      <alignment horizontal="center" vertical="center" wrapText="1"/>
    </xf>
    <xf numFmtId="0" fontId="25" fillId="0" borderId="0" xfId="6" applyFont="1" applyFill="1" applyBorder="1" applyAlignment="1">
      <alignment horizontal="center" vertical="center"/>
    </xf>
    <xf numFmtId="0" fontId="25" fillId="16" borderId="14" xfId="0" applyFont="1" applyFill="1" applyBorder="1" applyAlignment="1">
      <alignment horizontal="center" vertical="center" wrapText="1"/>
    </xf>
    <xf numFmtId="0" fontId="14" fillId="16" borderId="17" xfId="0" applyFont="1" applyFill="1" applyBorder="1" applyAlignment="1" applyProtection="1">
      <alignment horizontal="center" vertical="center" wrapText="1" readingOrder="1"/>
      <protection locked="0"/>
    </xf>
    <xf numFmtId="0" fontId="14" fillId="16" borderId="13" xfId="0" applyFont="1" applyFill="1" applyBorder="1" applyAlignment="1" applyProtection="1">
      <alignment horizontal="center" vertical="center" wrapText="1" readingOrder="1"/>
      <protection locked="0"/>
    </xf>
    <xf numFmtId="41" fontId="14" fillId="16" borderId="13" xfId="2" applyFont="1" applyFill="1" applyBorder="1" applyAlignment="1">
      <alignment horizontal="center" vertical="center" wrapText="1"/>
    </xf>
    <xf numFmtId="41" fontId="14" fillId="16" borderId="13" xfId="2" applyFont="1" applyFill="1" applyBorder="1" applyAlignment="1">
      <alignment vertical="center" wrapText="1"/>
    </xf>
    <xf numFmtId="184" fontId="14" fillId="16" borderId="14" xfId="1" applyNumberFormat="1" applyFont="1" applyFill="1" applyBorder="1" applyAlignment="1">
      <alignment horizontal="center" vertical="center" textRotation="90" wrapText="1"/>
    </xf>
    <xf numFmtId="0" fontId="14" fillId="16" borderId="14" xfId="15" applyFont="1" applyFill="1" applyBorder="1" applyAlignment="1">
      <alignment horizontal="center" vertical="center" textRotation="90" wrapText="1"/>
    </xf>
    <xf numFmtId="0" fontId="25" fillId="16" borderId="15" xfId="15" applyFont="1" applyFill="1" applyBorder="1" applyAlignment="1">
      <alignment horizontal="center" vertical="center" wrapText="1"/>
    </xf>
    <xf numFmtId="0" fontId="25" fillId="16" borderId="17" xfId="15" applyFont="1" applyFill="1" applyBorder="1" applyAlignment="1">
      <alignment horizontal="center" vertical="center" wrapText="1"/>
    </xf>
    <xf numFmtId="0" fontId="50" fillId="0" borderId="47" xfId="0" applyFont="1" applyFill="1" applyBorder="1" applyAlignment="1">
      <alignment horizontal="center" vertical="center"/>
    </xf>
    <xf numFmtId="0" fontId="50" fillId="0" borderId="48" xfId="0" applyFont="1" applyFill="1" applyBorder="1" applyAlignment="1">
      <alignment horizontal="center" vertical="center"/>
    </xf>
    <xf numFmtId="0" fontId="50" fillId="0" borderId="49" xfId="0" applyFont="1" applyFill="1" applyBorder="1" applyAlignment="1">
      <alignment horizontal="center" vertical="center" wrapText="1"/>
    </xf>
    <xf numFmtId="0" fontId="78" fillId="0" borderId="49" xfId="0" applyFont="1" applyFill="1" applyBorder="1" applyAlignment="1">
      <alignment horizontal="left" vertical="top" wrapText="1"/>
    </xf>
    <xf numFmtId="0" fontId="78" fillId="0" borderId="49" xfId="0" applyFont="1" applyFill="1" applyBorder="1" applyAlignment="1">
      <alignment horizontal="center" vertical="center"/>
    </xf>
    <xf numFmtId="41" fontId="78" fillId="0" borderId="49" xfId="2" applyFont="1" applyFill="1" applyBorder="1" applyAlignment="1">
      <alignment horizontal="right" vertical="center" wrapText="1"/>
    </xf>
    <xf numFmtId="41" fontId="78" fillId="0" borderId="49" xfId="2" applyFont="1" applyFill="1" applyBorder="1" applyAlignment="1">
      <alignment horizontal="center" vertical="center" wrapText="1"/>
    </xf>
    <xf numFmtId="0" fontId="50" fillId="0" borderId="49" xfId="0" applyFont="1" applyFill="1" applyBorder="1"/>
    <xf numFmtId="184" fontId="80" fillId="0" borderId="49" xfId="1" applyNumberFormat="1" applyFont="1" applyBorder="1" applyAlignment="1">
      <alignment horizontal="center" vertical="center"/>
    </xf>
    <xf numFmtId="184" fontId="78" fillId="0" borderId="49" xfId="1" applyNumberFormat="1" applyFont="1" applyBorder="1" applyAlignment="1">
      <alignment vertical="center"/>
    </xf>
    <xf numFmtId="184" fontId="78" fillId="7" borderId="49" xfId="1" applyNumberFormat="1" applyFont="1" applyFill="1" applyBorder="1" applyAlignment="1">
      <alignment vertical="center"/>
    </xf>
    <xf numFmtId="0" fontId="78" fillId="7" borderId="49" xfId="6" applyFont="1" applyFill="1" applyBorder="1" applyAlignment="1">
      <alignment vertical="center"/>
    </xf>
    <xf numFmtId="0" fontId="51" fillId="7" borderId="49" xfId="0" applyFont="1" applyFill="1" applyBorder="1" applyAlignment="1">
      <alignment vertical="top" wrapText="1"/>
    </xf>
    <xf numFmtId="0" fontId="51" fillId="7" borderId="49" xfId="0" applyFont="1" applyFill="1" applyBorder="1" applyAlignment="1">
      <alignment horizontal="left" vertical="top" wrapText="1"/>
    </xf>
    <xf numFmtId="0" fontId="51" fillId="7" borderId="13" xfId="0" applyFont="1" applyFill="1" applyBorder="1" applyAlignment="1">
      <alignment vertical="top" wrapText="1"/>
    </xf>
    <xf numFmtId="0" fontId="14" fillId="0" borderId="49" xfId="6" applyFont="1" applyBorder="1" applyAlignment="1">
      <alignment vertical="center"/>
    </xf>
    <xf numFmtId="0" fontId="14" fillId="0" borderId="50" xfId="6" applyFont="1" applyBorder="1" applyAlignment="1">
      <alignment vertical="center"/>
    </xf>
    <xf numFmtId="169" fontId="14" fillId="0" borderId="0" xfId="5" applyNumberFormat="1" applyFont="1" applyAlignment="1">
      <alignment vertical="center"/>
    </xf>
    <xf numFmtId="0" fontId="50" fillId="0" borderId="51" xfId="0" applyFont="1" applyFill="1" applyBorder="1" applyAlignment="1">
      <alignment horizontal="center" vertical="center"/>
    </xf>
    <xf numFmtId="0" fontId="50" fillId="0" borderId="52" xfId="0" applyFont="1" applyFill="1" applyBorder="1" applyAlignment="1">
      <alignment horizontal="center" vertical="center"/>
    </xf>
    <xf numFmtId="0" fontId="50" fillId="0" borderId="13" xfId="0" applyFont="1" applyFill="1" applyBorder="1" applyAlignment="1">
      <alignment horizontal="center" vertical="center" wrapText="1"/>
    </xf>
    <xf numFmtId="0" fontId="78" fillId="0" borderId="13" xfId="0" applyFont="1" applyFill="1" applyBorder="1" applyAlignment="1">
      <alignment horizontal="left" vertical="top" wrapText="1"/>
    </xf>
    <xf numFmtId="0" fontId="78" fillId="0" borderId="13" xfId="0" applyFont="1" applyFill="1" applyBorder="1" applyAlignment="1">
      <alignment horizontal="center" vertical="center"/>
    </xf>
    <xf numFmtId="41" fontId="78" fillId="0" borderId="13" xfId="2" applyFont="1" applyFill="1" applyBorder="1" applyAlignment="1">
      <alignment horizontal="right" vertical="center" wrapText="1"/>
    </xf>
    <xf numFmtId="41" fontId="78" fillId="0" borderId="13" xfId="2" applyFont="1" applyFill="1" applyBorder="1" applyAlignment="1">
      <alignment horizontal="center" vertical="center" wrapText="1"/>
    </xf>
    <xf numFmtId="0" fontId="50" fillId="0" borderId="13" xfId="0" applyFont="1" applyFill="1" applyBorder="1"/>
    <xf numFmtId="184" fontId="80" fillId="0" borderId="13" xfId="1" applyNumberFormat="1" applyFont="1" applyBorder="1" applyAlignment="1">
      <alignment horizontal="center" vertical="center"/>
    </xf>
    <xf numFmtId="184" fontId="78" fillId="0" borderId="13" xfId="1" applyNumberFormat="1" applyFont="1" applyBorder="1" applyAlignment="1">
      <alignment vertical="center"/>
    </xf>
    <xf numFmtId="184" fontId="78" fillId="7" borderId="13" xfId="1" applyNumberFormat="1" applyFont="1" applyFill="1" applyBorder="1" applyAlignment="1">
      <alignment vertical="center"/>
    </xf>
    <xf numFmtId="0" fontId="78" fillId="7" borderId="13" xfId="6" applyFont="1" applyFill="1" applyBorder="1" applyAlignment="1">
      <alignment vertical="center"/>
    </xf>
    <xf numFmtId="0" fontId="14" fillId="0" borderId="13" xfId="6" applyFont="1" applyBorder="1" applyAlignment="1">
      <alignment vertical="center"/>
    </xf>
    <xf numFmtId="0" fontId="14" fillId="0" borderId="53" xfId="6" applyFont="1" applyBorder="1" applyAlignment="1">
      <alignment vertical="center"/>
    </xf>
    <xf numFmtId="0" fontId="50" fillId="0" borderId="54" xfId="0" applyFont="1" applyFill="1" applyBorder="1" applyAlignment="1">
      <alignment horizontal="center" vertical="center"/>
    </xf>
    <xf numFmtId="0" fontId="50" fillId="0" borderId="55" xfId="0" applyFont="1" applyFill="1" applyBorder="1" applyAlignment="1">
      <alignment horizontal="center" vertical="center" wrapText="1"/>
    </xf>
    <xf numFmtId="0" fontId="78" fillId="0" borderId="55" xfId="0" applyFont="1" applyFill="1" applyBorder="1" applyAlignment="1">
      <alignment horizontal="left" vertical="top" wrapText="1"/>
    </xf>
    <xf numFmtId="0" fontId="78" fillId="0" borderId="55" xfId="0" applyFont="1" applyFill="1" applyBorder="1" applyAlignment="1">
      <alignment horizontal="center" vertical="center"/>
    </xf>
    <xf numFmtId="184" fontId="78" fillId="0" borderId="55" xfId="1" applyNumberFormat="1" applyFont="1" applyFill="1" applyBorder="1" applyAlignment="1">
      <alignment horizontal="right" vertical="center"/>
    </xf>
    <xf numFmtId="9" fontId="78" fillId="0" borderId="55" xfId="0" applyNumberFormat="1" applyFont="1" applyFill="1" applyBorder="1" applyAlignment="1">
      <alignment horizontal="center" vertical="center"/>
    </xf>
    <xf numFmtId="0" fontId="50" fillId="0" borderId="55" xfId="0" applyFont="1" applyFill="1" applyBorder="1"/>
    <xf numFmtId="184" fontId="80" fillId="0" borderId="55" xfId="1" applyNumberFormat="1" applyFont="1" applyBorder="1" applyAlignment="1">
      <alignment horizontal="center" vertical="center"/>
    </xf>
    <xf numFmtId="184" fontId="78" fillId="0" borderId="55" xfId="1" applyNumberFormat="1" applyFont="1" applyBorder="1" applyAlignment="1">
      <alignment horizontal="right" vertical="center"/>
    </xf>
    <xf numFmtId="184" fontId="78" fillId="7" borderId="55" xfId="1" applyNumberFormat="1" applyFont="1" applyFill="1" applyBorder="1" applyAlignment="1">
      <alignment horizontal="right" vertical="center"/>
    </xf>
    <xf numFmtId="0" fontId="78" fillId="7" borderId="55" xfId="6" applyFont="1" applyFill="1" applyBorder="1" applyAlignment="1">
      <alignment vertical="center"/>
    </xf>
    <xf numFmtId="0" fontId="51" fillId="7" borderId="55" xfId="0" applyFont="1" applyFill="1" applyBorder="1" applyAlignment="1">
      <alignment vertical="top" wrapText="1"/>
    </xf>
    <xf numFmtId="0" fontId="51" fillId="7" borderId="55" xfId="0" applyFont="1" applyFill="1" applyBorder="1" applyAlignment="1">
      <alignment horizontal="left" vertical="top" wrapText="1"/>
    </xf>
    <xf numFmtId="0" fontId="14" fillId="0" borderId="55" xfId="6" applyFont="1" applyBorder="1" applyAlignment="1">
      <alignment vertical="center"/>
    </xf>
    <xf numFmtId="0" fontId="14" fillId="0" borderId="56" xfId="6" applyFont="1" applyBorder="1" applyAlignment="1">
      <alignment vertical="center"/>
    </xf>
    <xf numFmtId="0" fontId="50" fillId="0" borderId="46"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8" fillId="0" borderId="58" xfId="0" applyFont="1" applyFill="1" applyBorder="1" applyAlignment="1">
      <alignment horizontal="left" vertical="top" wrapText="1"/>
    </xf>
    <xf numFmtId="0" fontId="78" fillId="0" borderId="59" xfId="0" applyFont="1" applyFill="1" applyBorder="1" applyAlignment="1">
      <alignment horizontal="center" vertical="center"/>
    </xf>
    <xf numFmtId="41" fontId="78" fillId="0" borderId="59" xfId="2" applyFont="1" applyFill="1" applyBorder="1" applyAlignment="1">
      <alignment horizontal="right" vertical="center" wrapText="1"/>
    </xf>
    <xf numFmtId="41" fontId="78" fillId="0" borderId="59" xfId="2" applyFont="1" applyFill="1" applyBorder="1" applyAlignment="1">
      <alignment horizontal="center" vertical="center" wrapText="1"/>
    </xf>
    <xf numFmtId="0" fontId="50" fillId="0" borderId="59" xfId="0" applyFont="1" applyFill="1" applyBorder="1"/>
    <xf numFmtId="184" fontId="80" fillId="0" borderId="59" xfId="1" applyNumberFormat="1" applyFont="1" applyBorder="1" applyAlignment="1">
      <alignment horizontal="center" vertical="center"/>
    </xf>
    <xf numFmtId="184" fontId="78" fillId="0" borderId="59" xfId="1" applyNumberFormat="1" applyFont="1" applyBorder="1" applyAlignment="1">
      <alignment vertical="center"/>
    </xf>
    <xf numFmtId="0" fontId="78" fillId="0" borderId="59" xfId="6" applyFont="1" applyBorder="1" applyAlignment="1">
      <alignment vertical="center"/>
    </xf>
    <xf numFmtId="0" fontId="51" fillId="0" borderId="59" xfId="0" applyFont="1" applyBorder="1" applyAlignment="1">
      <alignment vertical="top" wrapText="1"/>
    </xf>
    <xf numFmtId="0" fontId="14" fillId="0" borderId="59" xfId="6" applyFont="1" applyBorder="1" applyAlignment="1">
      <alignment vertical="center"/>
    </xf>
    <xf numFmtId="0" fontId="14" fillId="0" borderId="60" xfId="6" applyFont="1" applyBorder="1" applyAlignment="1">
      <alignment vertical="center"/>
    </xf>
    <xf numFmtId="0" fontId="50" fillId="0" borderId="61" xfId="0" applyFont="1" applyFill="1" applyBorder="1" applyAlignment="1">
      <alignment horizontal="center" vertical="center" wrapText="1"/>
    </xf>
    <xf numFmtId="0" fontId="78" fillId="0" borderId="17" xfId="0" applyFont="1" applyFill="1" applyBorder="1" applyAlignment="1">
      <alignment horizontal="left" vertical="top" wrapText="1"/>
    </xf>
    <xf numFmtId="0" fontId="78" fillId="0" borderId="17" xfId="0" applyFont="1" applyFill="1" applyBorder="1" applyAlignment="1">
      <alignment horizontal="center" vertical="center"/>
    </xf>
    <xf numFmtId="0" fontId="78" fillId="0" borderId="17" xfId="0" applyFont="1" applyFill="1" applyBorder="1" applyAlignment="1">
      <alignment horizontal="right" vertical="center"/>
    </xf>
    <xf numFmtId="0" fontId="50" fillId="0" borderId="17" xfId="0" applyFont="1" applyFill="1" applyBorder="1"/>
    <xf numFmtId="184" fontId="80" fillId="0" borderId="17" xfId="1" applyNumberFormat="1" applyFont="1" applyBorder="1" applyAlignment="1">
      <alignment horizontal="center" vertical="center"/>
    </xf>
    <xf numFmtId="184" fontId="78" fillId="0" borderId="17" xfId="1" applyNumberFormat="1" applyFont="1" applyBorder="1" applyAlignment="1">
      <alignment vertical="center"/>
    </xf>
    <xf numFmtId="0" fontId="78" fillId="0" borderId="17" xfId="6" applyFont="1" applyBorder="1" applyAlignment="1">
      <alignment vertical="center"/>
    </xf>
    <xf numFmtId="0" fontId="51" fillId="0" borderId="17" xfId="0" applyFont="1" applyBorder="1" applyAlignment="1">
      <alignment vertical="top" wrapText="1"/>
    </xf>
    <xf numFmtId="0" fontId="14" fillId="0" borderId="17" xfId="6" applyFont="1" applyBorder="1" applyAlignment="1">
      <alignment vertical="center"/>
    </xf>
    <xf numFmtId="0" fontId="14" fillId="0" borderId="62" xfId="6" applyFont="1" applyBorder="1" applyAlignment="1">
      <alignment vertical="center"/>
    </xf>
    <xf numFmtId="0" fontId="50" fillId="0" borderId="52" xfId="0" applyFont="1" applyFill="1" applyBorder="1" applyAlignment="1">
      <alignment horizontal="center" vertical="center" wrapText="1"/>
    </xf>
    <xf numFmtId="0" fontId="78" fillId="0" borderId="13" xfId="0" applyFont="1" applyFill="1" applyBorder="1" applyAlignment="1">
      <alignment horizontal="right" vertical="center"/>
    </xf>
    <xf numFmtId="0" fontId="78" fillId="0" borderId="13" xfId="6" applyFont="1" applyBorder="1" applyAlignment="1">
      <alignment vertical="center"/>
    </xf>
    <xf numFmtId="0" fontId="51" fillId="0" borderId="13" xfId="0" applyFont="1" applyBorder="1" applyAlignment="1">
      <alignment vertical="top" wrapText="1"/>
    </xf>
    <xf numFmtId="0" fontId="50" fillId="0" borderId="54" xfId="0" applyFont="1" applyFill="1" applyBorder="1" applyAlignment="1">
      <alignment horizontal="center" vertical="center" wrapText="1"/>
    </xf>
    <xf numFmtId="0" fontId="78" fillId="0" borderId="55" xfId="0" applyFont="1" applyFill="1" applyBorder="1" applyAlignment="1">
      <alignment horizontal="right" vertical="center"/>
    </xf>
    <xf numFmtId="184" fontId="78" fillId="0" borderId="55" xfId="1" applyNumberFormat="1" applyFont="1" applyBorder="1" applyAlignment="1">
      <alignment vertical="center"/>
    </xf>
    <xf numFmtId="0" fontId="78" fillId="0" borderId="55" xfId="6" applyFont="1" applyBorder="1" applyAlignment="1">
      <alignment vertical="center"/>
    </xf>
    <xf numFmtId="0" fontId="51" fillId="0" borderId="55" xfId="0" applyFont="1" applyBorder="1" applyAlignment="1">
      <alignment vertical="top" wrapText="1"/>
    </xf>
    <xf numFmtId="0" fontId="50" fillId="0" borderId="48" xfId="0" applyFont="1" applyFill="1" applyBorder="1" applyAlignment="1">
      <alignment horizontal="center" vertical="center" wrapText="1"/>
    </xf>
    <xf numFmtId="0" fontId="50" fillId="0" borderId="49" xfId="0" applyFont="1" applyFill="1" applyBorder="1" applyAlignment="1">
      <alignment horizontal="left" vertical="center" wrapText="1"/>
    </xf>
    <xf numFmtId="0" fontId="78" fillId="0" borderId="49" xfId="0" applyFont="1" applyFill="1" applyBorder="1" applyAlignment="1">
      <alignment horizontal="right" vertical="center"/>
    </xf>
    <xf numFmtId="0" fontId="78" fillId="0" borderId="49" xfId="6" applyFont="1" applyBorder="1" applyAlignment="1">
      <alignment vertical="center"/>
    </xf>
    <xf numFmtId="0" fontId="51" fillId="0" borderId="49" xfId="0" applyFont="1" applyBorder="1" applyAlignment="1">
      <alignment vertical="top" wrapText="1"/>
    </xf>
    <xf numFmtId="0" fontId="51" fillId="0" borderId="30" xfId="0" applyFont="1" applyBorder="1" applyAlignment="1">
      <alignment vertical="top" wrapText="1"/>
    </xf>
    <xf numFmtId="0" fontId="14" fillId="0" borderId="30" xfId="6" applyFont="1" applyBorder="1" applyAlignment="1">
      <alignment vertical="center"/>
    </xf>
    <xf numFmtId="0" fontId="50" fillId="0" borderId="13" xfId="0" applyFont="1" applyFill="1" applyBorder="1" applyAlignment="1">
      <alignment horizontal="left" vertical="center" wrapText="1"/>
    </xf>
    <xf numFmtId="0" fontId="14" fillId="0" borderId="16" xfId="6" applyFont="1" applyBorder="1" applyAlignment="1">
      <alignment vertical="center"/>
    </xf>
    <xf numFmtId="0" fontId="50" fillId="0" borderId="34" xfId="0" applyFont="1" applyFill="1" applyBorder="1" applyAlignment="1">
      <alignment horizontal="center" vertical="center" wrapText="1"/>
    </xf>
    <xf numFmtId="0" fontId="50" fillId="0" borderId="14" xfId="0" applyFont="1" applyFill="1" applyBorder="1" applyAlignment="1">
      <alignment horizontal="left" vertical="center" wrapText="1"/>
    </xf>
    <xf numFmtId="0" fontId="78" fillId="0" borderId="14" xfId="0" applyFont="1" applyFill="1" applyBorder="1" applyAlignment="1">
      <alignment horizontal="left" vertical="top" wrapText="1"/>
    </xf>
    <xf numFmtId="0" fontId="78" fillId="0" borderId="14" xfId="0" applyFont="1" applyFill="1" applyBorder="1" applyAlignment="1">
      <alignment horizontal="center" vertical="center"/>
    </xf>
    <xf numFmtId="0" fontId="78" fillId="0" borderId="14" xfId="0" applyFont="1" applyFill="1" applyBorder="1" applyAlignment="1">
      <alignment horizontal="right" vertical="center"/>
    </xf>
    <xf numFmtId="0" fontId="50" fillId="0" borderId="14" xfId="0" applyFont="1" applyFill="1" applyBorder="1"/>
    <xf numFmtId="184" fontId="80" fillId="0" borderId="14" xfId="1" applyNumberFormat="1" applyFont="1" applyBorder="1" applyAlignment="1">
      <alignment horizontal="center" vertical="center"/>
    </xf>
    <xf numFmtId="184" fontId="78" fillId="0" borderId="14" xfId="1" applyNumberFormat="1" applyFont="1" applyBorder="1" applyAlignment="1">
      <alignment vertical="center"/>
    </xf>
    <xf numFmtId="0" fontId="78" fillId="0" borderId="14" xfId="6" applyFont="1" applyBorder="1" applyAlignment="1">
      <alignment vertical="center"/>
    </xf>
    <xf numFmtId="0" fontId="51" fillId="0" borderId="14" xfId="0" applyFont="1" applyBorder="1" applyAlignment="1">
      <alignment vertical="top" wrapText="1"/>
    </xf>
    <xf numFmtId="0" fontId="51" fillId="0" borderId="63" xfId="0" applyFont="1" applyBorder="1" applyAlignment="1">
      <alignment vertical="top" wrapText="1"/>
    </xf>
    <xf numFmtId="0" fontId="51" fillId="0" borderId="36" xfId="0" applyFont="1" applyBorder="1" applyAlignment="1">
      <alignment vertical="top" wrapText="1"/>
    </xf>
    <xf numFmtId="0" fontId="14" fillId="0" borderId="27" xfId="6" applyFont="1" applyBorder="1" applyAlignment="1">
      <alignment vertical="center"/>
    </xf>
    <xf numFmtId="0" fontId="14" fillId="0" borderId="14" xfId="6" applyFont="1" applyBorder="1" applyAlignment="1">
      <alignment vertical="center"/>
    </xf>
    <xf numFmtId="0" fontId="14" fillId="0" borderId="64" xfId="6" applyFont="1" applyBorder="1" applyAlignment="1">
      <alignment vertical="center"/>
    </xf>
    <xf numFmtId="0" fontId="50" fillId="0" borderId="49" xfId="0" applyFont="1" applyFill="1" applyBorder="1" applyAlignment="1">
      <alignment horizontal="left" vertical="top" wrapText="1"/>
    </xf>
    <xf numFmtId="0" fontId="81" fillId="0" borderId="65" xfId="0" applyFont="1" applyBorder="1" applyAlignment="1">
      <alignment horizontal="left" vertical="top" wrapText="1"/>
    </xf>
    <xf numFmtId="0" fontId="50" fillId="0" borderId="13" xfId="0" applyFont="1" applyFill="1" applyBorder="1" applyAlignment="1">
      <alignment horizontal="left" vertical="top" wrapText="1"/>
    </xf>
    <xf numFmtId="0" fontId="78" fillId="0" borderId="13" xfId="0" quotePrefix="1" applyFont="1" applyFill="1" applyBorder="1" applyAlignment="1">
      <alignment horizontal="left" vertical="top" wrapText="1"/>
    </xf>
    <xf numFmtId="0" fontId="51" fillId="0" borderId="13" xfId="0" applyFont="1" applyBorder="1" applyAlignment="1">
      <alignment horizontal="left" vertical="top" wrapText="1"/>
    </xf>
    <xf numFmtId="166" fontId="80" fillId="0" borderId="13" xfId="1" applyNumberFormat="1" applyFont="1" applyBorder="1" applyAlignment="1">
      <alignment horizontal="center" vertical="center"/>
    </xf>
    <xf numFmtId="0" fontId="50" fillId="0" borderId="55" xfId="0" applyFont="1" applyFill="1" applyBorder="1" applyAlignment="1">
      <alignment horizontal="left" vertical="top" wrapText="1"/>
    </xf>
    <xf numFmtId="0" fontId="51" fillId="0" borderId="55" xfId="0" applyFont="1" applyBorder="1" applyAlignment="1">
      <alignment horizontal="left" vertical="top" wrapText="1"/>
    </xf>
    <xf numFmtId="0" fontId="78" fillId="0" borderId="14" xfId="0" applyFont="1" applyFill="1" applyBorder="1" applyAlignment="1">
      <alignment horizontal="right" vertical="center" wrapText="1"/>
    </xf>
    <xf numFmtId="0" fontId="51" fillId="0" borderId="49" xfId="0" applyFont="1" applyBorder="1" applyAlignment="1">
      <alignment horizontal="left" vertical="top" wrapText="1"/>
    </xf>
    <xf numFmtId="0" fontId="50" fillId="0" borderId="34" xfId="0" applyFont="1" applyFill="1" applyBorder="1" applyAlignment="1">
      <alignment horizontal="center" vertical="center"/>
    </xf>
    <xf numFmtId="0" fontId="78" fillId="0" borderId="14" xfId="0" quotePrefix="1" applyFont="1" applyFill="1" applyBorder="1" applyAlignment="1">
      <alignment horizontal="left" vertical="top" wrapText="1"/>
    </xf>
    <xf numFmtId="0" fontId="51" fillId="0" borderId="14" xfId="0" applyFont="1" applyBorder="1" applyAlignment="1">
      <alignment horizontal="left" vertical="top" wrapText="1"/>
    </xf>
    <xf numFmtId="0" fontId="50" fillId="0" borderId="66" xfId="0" applyFont="1" applyFill="1" applyBorder="1" applyAlignment="1">
      <alignment horizontal="center" vertical="center"/>
    </xf>
    <xf numFmtId="0" fontId="50" fillId="0" borderId="58" xfId="0" applyFont="1" applyFill="1" applyBorder="1" applyAlignment="1">
      <alignment horizontal="center" vertical="center" wrapText="1"/>
    </xf>
    <xf numFmtId="0" fontId="50" fillId="0" borderId="59" xfId="0" applyFont="1" applyFill="1" applyBorder="1" applyAlignment="1">
      <alignment horizontal="left" vertical="top" wrapText="1"/>
    </xf>
    <xf numFmtId="0" fontId="78" fillId="0" borderId="59" xfId="0" applyFont="1" applyFill="1" applyBorder="1" applyAlignment="1">
      <alignment horizontal="left" vertical="top" wrapText="1"/>
    </xf>
    <xf numFmtId="0" fontId="78" fillId="0" borderId="59" xfId="0" applyFont="1" applyFill="1" applyBorder="1" applyAlignment="1">
      <alignment horizontal="right" vertical="center"/>
    </xf>
    <xf numFmtId="0" fontId="51" fillId="0" borderId="59" xfId="0" applyFont="1" applyBorder="1" applyAlignment="1">
      <alignment horizontal="left" vertical="top" wrapText="1"/>
    </xf>
    <xf numFmtId="0" fontId="50" fillId="0" borderId="49" xfId="0" applyFont="1" applyFill="1" applyBorder="1" applyAlignment="1">
      <alignment horizontal="center" vertical="center"/>
    </xf>
    <xf numFmtId="0" fontId="50" fillId="0" borderId="31" xfId="0" applyFont="1" applyFill="1" applyBorder="1" applyAlignment="1">
      <alignment horizontal="center" vertical="top" wrapText="1"/>
    </xf>
    <xf numFmtId="0" fontId="78" fillId="0" borderId="49" xfId="8" applyFont="1" applyFill="1" applyBorder="1" applyAlignment="1">
      <alignment horizontal="left" vertical="top" wrapText="1"/>
    </xf>
    <xf numFmtId="0" fontId="78" fillId="0" borderId="49" xfId="0" applyFont="1" applyFill="1" applyBorder="1" applyAlignment="1">
      <alignment horizontal="center" vertical="center" wrapText="1"/>
    </xf>
    <xf numFmtId="0" fontId="50" fillId="0" borderId="55" xfId="0" applyFont="1" applyFill="1" applyBorder="1" applyAlignment="1">
      <alignment horizontal="center" vertical="center"/>
    </xf>
    <xf numFmtId="0" fontId="50" fillId="0" borderId="63" xfId="0" applyFont="1" applyFill="1" applyBorder="1" applyAlignment="1">
      <alignment horizontal="center" vertical="top" wrapText="1"/>
    </xf>
    <xf numFmtId="0" fontId="78" fillId="0" borderId="55" xfId="8" applyFont="1" applyFill="1" applyBorder="1" applyAlignment="1">
      <alignment horizontal="left" vertical="top" wrapText="1"/>
    </xf>
    <xf numFmtId="0" fontId="78" fillId="0" borderId="55" xfId="0" applyFont="1" applyFill="1" applyBorder="1" applyAlignment="1">
      <alignment horizontal="center" wrapText="1"/>
    </xf>
    <xf numFmtId="0" fontId="50" fillId="0" borderId="49" xfId="0" applyFont="1" applyFill="1" applyBorder="1" applyAlignment="1">
      <alignment horizontal="left" vertical="top" wrapText="1"/>
    </xf>
    <xf numFmtId="0" fontId="50" fillId="0" borderId="13" xfId="0" applyFont="1" applyFill="1" applyBorder="1" applyAlignment="1">
      <alignment horizontal="center" vertical="center"/>
    </xf>
    <xf numFmtId="0" fontId="50" fillId="0" borderId="13" xfId="0" applyFont="1" applyFill="1" applyBorder="1" applyAlignment="1">
      <alignment horizontal="left" vertical="top" wrapText="1"/>
    </xf>
    <xf numFmtId="0" fontId="50" fillId="0" borderId="55" xfId="0" applyFont="1" applyFill="1" applyBorder="1" applyAlignment="1">
      <alignment horizontal="left" vertical="top" wrapText="1"/>
    </xf>
    <xf numFmtId="0" fontId="50" fillId="0" borderId="58" xfId="0" applyFont="1" applyFill="1" applyBorder="1" applyAlignment="1">
      <alignment horizontal="center" vertical="center"/>
    </xf>
    <xf numFmtId="0" fontId="82" fillId="0" borderId="59" xfId="0" applyFont="1" applyFill="1" applyBorder="1" applyAlignment="1">
      <alignment vertical="center" wrapText="1"/>
    </xf>
    <xf numFmtId="0" fontId="78" fillId="0" borderId="59" xfId="7" applyFont="1" applyFill="1" applyBorder="1" applyAlignment="1">
      <alignment horizontal="left" vertical="top" wrapText="1"/>
    </xf>
    <xf numFmtId="0" fontId="78" fillId="0" borderId="48" xfId="0" applyFont="1" applyFill="1" applyBorder="1" applyAlignment="1">
      <alignment horizontal="center" vertical="center" wrapText="1"/>
    </xf>
    <xf numFmtId="0" fontId="78" fillId="0" borderId="49" xfId="0" applyFont="1" applyFill="1" applyBorder="1" applyAlignment="1">
      <alignment horizontal="center" vertical="center" wrapText="1"/>
    </xf>
    <xf numFmtId="0" fontId="78" fillId="0" borderId="52" xfId="0" applyFont="1" applyFill="1" applyBorder="1" applyAlignment="1">
      <alignment horizontal="center" vertical="center" wrapText="1"/>
    </xf>
    <xf numFmtId="0" fontId="78" fillId="0" borderId="13" xfId="0" applyFont="1" applyFill="1" applyBorder="1" applyAlignment="1">
      <alignment horizontal="center" vertical="center" wrapText="1"/>
    </xf>
    <xf numFmtId="0" fontId="78" fillId="0" borderId="13" xfId="7" applyFont="1" applyFill="1" applyBorder="1" applyAlignment="1">
      <alignment horizontal="left" vertical="top" wrapText="1"/>
    </xf>
    <xf numFmtId="0" fontId="82" fillId="0" borderId="13" xfId="0" applyFont="1" applyFill="1" applyBorder="1" applyAlignment="1">
      <alignment horizontal="left" vertical="top" wrapText="1"/>
    </xf>
    <xf numFmtId="184" fontId="78" fillId="0" borderId="13" xfId="1" applyNumberFormat="1" applyFont="1" applyFill="1" applyBorder="1" applyAlignment="1">
      <alignment horizontal="right" vertical="center"/>
    </xf>
    <xf numFmtId="184" fontId="78" fillId="0" borderId="13" xfId="1" applyNumberFormat="1" applyFont="1" applyFill="1" applyBorder="1" applyAlignment="1">
      <alignment horizontal="center" vertical="center"/>
    </xf>
    <xf numFmtId="184" fontId="78" fillId="0" borderId="13" xfId="1" quotePrefix="1" applyNumberFormat="1" applyFont="1" applyFill="1" applyBorder="1" applyAlignment="1">
      <alignment horizontal="right" vertical="center"/>
    </xf>
    <xf numFmtId="184" fontId="14" fillId="0" borderId="13" xfId="1" applyNumberFormat="1" applyFont="1" applyFill="1" applyBorder="1" applyAlignment="1">
      <alignment horizontal="right" vertical="center"/>
    </xf>
    <xf numFmtId="184" fontId="14" fillId="0" borderId="13" xfId="1" applyNumberFormat="1" applyFont="1" applyFill="1" applyBorder="1" applyAlignment="1">
      <alignment horizontal="center" vertical="center"/>
    </xf>
    <xf numFmtId="0" fontId="82" fillId="0" borderId="13" xfId="7" applyFont="1" applyFill="1" applyBorder="1" applyAlignment="1">
      <alignment horizontal="left" vertical="top" wrapText="1"/>
    </xf>
    <xf numFmtId="0" fontId="83" fillId="0" borderId="13" xfId="0" quotePrefix="1" applyFont="1" applyFill="1" applyBorder="1" applyAlignment="1">
      <alignment horizontal="right" vertical="center"/>
    </xf>
    <xf numFmtId="0" fontId="50" fillId="0" borderId="13" xfId="0" applyFont="1" applyBorder="1" applyAlignment="1">
      <alignment wrapText="1"/>
    </xf>
    <xf numFmtId="0" fontId="50" fillId="0" borderId="13" xfId="0" applyFont="1" applyBorder="1" applyAlignment="1">
      <alignment horizontal="left" vertical="top" wrapText="1"/>
    </xf>
    <xf numFmtId="0" fontId="83" fillId="0" borderId="13" xfId="0" applyFont="1" applyFill="1" applyBorder="1" applyAlignment="1">
      <alignment horizontal="center" vertical="center"/>
    </xf>
    <xf numFmtId="0" fontId="83" fillId="0" borderId="13" xfId="0" applyFont="1" applyFill="1" applyBorder="1"/>
    <xf numFmtId="184" fontId="83" fillId="0" borderId="13" xfId="1" applyNumberFormat="1" applyFont="1" applyBorder="1" applyAlignment="1">
      <alignment horizontal="center" vertical="center"/>
    </xf>
    <xf numFmtId="184" fontId="83" fillId="0" borderId="13" xfId="1" applyNumberFormat="1" applyFont="1" applyBorder="1" applyAlignment="1">
      <alignment vertical="center"/>
    </xf>
    <xf numFmtId="0" fontId="78" fillId="0" borderId="54" xfId="0" applyFont="1" applyFill="1" applyBorder="1" applyAlignment="1">
      <alignment horizontal="center" vertical="center" wrapText="1"/>
    </xf>
    <xf numFmtId="0" fontId="78" fillId="0" borderId="55" xfId="0" applyFont="1" applyFill="1" applyBorder="1" applyAlignment="1">
      <alignment horizontal="center" vertical="center" wrapText="1"/>
    </xf>
    <xf numFmtId="0" fontId="14" fillId="0" borderId="55" xfId="0" applyFont="1" applyFill="1" applyBorder="1" applyAlignment="1">
      <alignment horizontal="left" vertical="top" wrapText="1"/>
    </xf>
    <xf numFmtId="184" fontId="14" fillId="0" borderId="55" xfId="1" applyNumberFormat="1" applyFont="1" applyFill="1" applyBorder="1" applyAlignment="1">
      <alignment horizontal="right" vertical="center"/>
    </xf>
    <xf numFmtId="184" fontId="14" fillId="0" borderId="55" xfId="1" applyNumberFormat="1" applyFont="1" applyFill="1" applyBorder="1" applyAlignment="1">
      <alignment horizontal="center" vertical="center"/>
    </xf>
    <xf numFmtId="0" fontId="50" fillId="0" borderId="67" xfId="0" applyFont="1" applyFill="1" applyBorder="1" applyAlignment="1">
      <alignment horizontal="center" vertical="center"/>
    </xf>
    <xf numFmtId="0" fontId="50" fillId="0" borderId="31" xfId="0" applyFont="1" applyFill="1" applyBorder="1" applyAlignment="1">
      <alignment horizontal="center" vertical="center"/>
    </xf>
    <xf numFmtId="0" fontId="78" fillId="0" borderId="49" xfId="0" quotePrefix="1" applyFont="1" applyFill="1" applyBorder="1" applyAlignment="1">
      <alignment horizontal="left" vertical="top" wrapText="1"/>
    </xf>
    <xf numFmtId="0" fontId="50" fillId="0" borderId="68" xfId="0" applyFont="1" applyFill="1" applyBorder="1" applyAlignment="1">
      <alignment horizontal="center" vertical="center"/>
    </xf>
    <xf numFmtId="0" fontId="50" fillId="0" borderId="63" xfId="0" applyFont="1" applyFill="1" applyBorder="1" applyAlignment="1">
      <alignment horizontal="center" vertical="center"/>
    </xf>
    <xf numFmtId="0" fontId="78" fillId="0" borderId="55" xfId="0" quotePrefix="1" applyFont="1" applyFill="1" applyBorder="1" applyAlignment="1">
      <alignment horizontal="left" vertical="top" wrapText="1"/>
    </xf>
    <xf numFmtId="0" fontId="80" fillId="0" borderId="0" xfId="0" applyFont="1"/>
    <xf numFmtId="0" fontId="80" fillId="0" borderId="0" xfId="0" applyFont="1" applyAlignment="1">
      <alignment horizontal="left" vertical="top" wrapText="1"/>
    </xf>
    <xf numFmtId="0" fontId="80" fillId="0" borderId="0" xfId="0" applyFont="1" applyAlignment="1">
      <alignment horizontal="center"/>
    </xf>
    <xf numFmtId="184" fontId="80" fillId="0" borderId="0" xfId="1" applyNumberFormat="1" applyFont="1"/>
    <xf numFmtId="0" fontId="25" fillId="5" borderId="13" xfId="6" applyFont="1" applyFill="1" applyBorder="1" applyAlignment="1">
      <alignment horizontal="center" vertical="center"/>
    </xf>
    <xf numFmtId="0" fontId="77" fillId="5" borderId="13" xfId="0" applyFont="1" applyFill="1" applyBorder="1" applyAlignment="1">
      <alignment horizontal="center" vertical="center" wrapText="1"/>
    </xf>
    <xf numFmtId="0" fontId="77" fillId="5" borderId="13" xfId="0" applyFont="1" applyFill="1" applyBorder="1" applyAlignment="1">
      <alignment horizontal="center" vertical="center"/>
    </xf>
    <xf numFmtId="0" fontId="77" fillId="14" borderId="13" xfId="15" applyFont="1" applyFill="1" applyBorder="1" applyAlignment="1">
      <alignment horizontal="center" vertical="center" wrapText="1"/>
    </xf>
    <xf numFmtId="0" fontId="77" fillId="14" borderId="14" xfId="15" applyFont="1" applyFill="1" applyBorder="1" applyAlignment="1">
      <alignment horizontal="center" vertical="center" wrapText="1"/>
    </xf>
    <xf numFmtId="0" fontId="77" fillId="14" borderId="14" xfId="15" applyFont="1" applyFill="1" applyBorder="1" applyAlignment="1">
      <alignment horizontal="center" vertical="center" wrapText="1"/>
    </xf>
    <xf numFmtId="169" fontId="84" fillId="0" borderId="0" xfId="0" applyNumberFormat="1" applyFont="1" applyAlignment="1">
      <alignment horizontal="center" vertical="center"/>
    </xf>
    <xf numFmtId="0" fontId="14" fillId="12" borderId="27" xfId="0" applyFont="1" applyFill="1" applyBorder="1" applyAlignment="1" applyProtection="1">
      <alignment horizontal="center" vertical="center" wrapText="1" readingOrder="1"/>
      <protection locked="0"/>
    </xf>
    <xf numFmtId="0" fontId="14" fillId="12" borderId="14" xfId="0" applyFont="1" applyFill="1" applyBorder="1" applyAlignment="1" applyProtection="1">
      <alignment horizontal="center" vertical="center" wrapText="1" readingOrder="1"/>
      <protection locked="0"/>
    </xf>
    <xf numFmtId="0" fontId="14" fillId="12" borderId="14" xfId="0" applyFont="1" applyFill="1" applyBorder="1" applyAlignment="1" applyProtection="1">
      <alignment horizontal="center" vertical="center" wrapText="1"/>
      <protection locked="0"/>
    </xf>
    <xf numFmtId="0" fontId="77" fillId="13" borderId="33" xfId="0" applyFont="1" applyFill="1" applyBorder="1" applyAlignment="1">
      <alignment horizontal="center" vertical="center"/>
    </xf>
    <xf numFmtId="0" fontId="77" fillId="13" borderId="41" xfId="0" applyFont="1" applyFill="1" applyBorder="1" applyAlignment="1">
      <alignment horizontal="center" vertical="center"/>
    </xf>
    <xf numFmtId="0" fontId="77" fillId="13" borderId="16" xfId="0" applyFont="1" applyFill="1" applyBorder="1" applyAlignment="1">
      <alignment horizontal="center" vertical="center"/>
    </xf>
    <xf numFmtId="184" fontId="77" fillId="14" borderId="13" xfId="1" applyNumberFormat="1" applyFont="1" applyFill="1" applyBorder="1" applyAlignment="1">
      <alignment horizontal="center" vertical="center" wrapText="1"/>
    </xf>
    <xf numFmtId="0" fontId="77" fillId="14" borderId="13" xfId="15" applyFont="1" applyFill="1" applyBorder="1" applyAlignment="1">
      <alignment horizontal="center" vertical="center" wrapText="1"/>
    </xf>
    <xf numFmtId="0" fontId="77" fillId="14" borderId="15" xfId="15" applyFont="1" applyFill="1" applyBorder="1" applyAlignment="1">
      <alignment horizontal="center" vertical="center" wrapText="1"/>
    </xf>
    <xf numFmtId="0" fontId="14" fillId="12" borderId="30" xfId="0" applyFont="1" applyFill="1" applyBorder="1" applyAlignment="1" applyProtection="1">
      <alignment horizontal="center" vertical="center" wrapText="1" readingOrder="1"/>
      <protection locked="0"/>
    </xf>
    <xf numFmtId="0" fontId="14" fillId="12" borderId="17" xfId="0" applyFont="1" applyFill="1" applyBorder="1" applyAlignment="1" applyProtection="1">
      <alignment horizontal="center" vertical="center" wrapText="1" readingOrder="1"/>
      <protection locked="0"/>
    </xf>
    <xf numFmtId="0" fontId="14" fillId="12" borderId="17" xfId="0" applyFont="1" applyFill="1" applyBorder="1" applyAlignment="1" applyProtection="1">
      <alignment horizontal="center" vertical="center" wrapText="1"/>
      <protection locked="0"/>
    </xf>
    <xf numFmtId="0" fontId="14" fillId="12" borderId="13" xfId="0" applyFont="1" applyFill="1" applyBorder="1" applyAlignment="1" applyProtection="1">
      <alignment horizontal="center" vertical="center" wrapText="1" readingOrder="1"/>
      <protection locked="0"/>
    </xf>
    <xf numFmtId="164" fontId="85" fillId="12" borderId="13" xfId="10" applyFont="1" applyFill="1" applyBorder="1" applyAlignment="1">
      <alignment horizontal="center" vertical="center" wrapText="1"/>
    </xf>
    <xf numFmtId="184" fontId="51" fillId="14" borderId="13" xfId="1" applyNumberFormat="1" applyFont="1" applyFill="1" applyBorder="1" applyAlignment="1">
      <alignment horizontal="center" vertical="center" textRotation="90" wrapText="1"/>
    </xf>
    <xf numFmtId="0" fontId="51" fillId="14" borderId="13" xfId="15" applyFont="1" applyFill="1" applyBorder="1" applyAlignment="1">
      <alignment horizontal="center" vertical="center" textRotation="90" wrapText="1"/>
    </xf>
    <xf numFmtId="0" fontId="77" fillId="14" borderId="17" xfId="15" applyFont="1" applyFill="1" applyBorder="1" applyAlignment="1">
      <alignment horizontal="center" vertical="center" wrapText="1"/>
    </xf>
    <xf numFmtId="0" fontId="25" fillId="0" borderId="13" xfId="6" applyFont="1" applyBorder="1" applyAlignment="1">
      <alignment horizontal="center" vertical="center"/>
    </xf>
    <xf numFmtId="0" fontId="14" fillId="0" borderId="13" xfId="6" applyFont="1" applyBorder="1" applyAlignment="1">
      <alignment vertical="top" wrapText="1"/>
    </xf>
    <xf numFmtId="0" fontId="14" fillId="7" borderId="13" xfId="0" applyFont="1" applyFill="1" applyBorder="1" applyAlignment="1">
      <alignment horizontal="left" vertical="top" wrapText="1"/>
    </xf>
    <xf numFmtId="0" fontId="50" fillId="7" borderId="13" xfId="0" applyFont="1" applyFill="1" applyBorder="1" applyAlignment="1">
      <alignment horizontal="left" vertical="center" wrapText="1"/>
    </xf>
    <xf numFmtId="9" fontId="50" fillId="7" borderId="13" xfId="0" applyNumberFormat="1" applyFont="1" applyFill="1" applyBorder="1" applyAlignment="1">
      <alignment horizontal="left" vertical="center" wrapText="1"/>
    </xf>
    <xf numFmtId="0" fontId="50" fillId="7" borderId="13" xfId="0" applyFont="1" applyFill="1" applyBorder="1" applyAlignment="1">
      <alignment horizontal="center" vertical="center" wrapText="1"/>
    </xf>
    <xf numFmtId="0" fontId="80" fillId="0" borderId="13" xfId="0" applyFont="1" applyBorder="1"/>
    <xf numFmtId="164" fontId="85" fillId="0" borderId="17" xfId="10" applyFont="1" applyFill="1" applyBorder="1" applyAlignment="1">
      <alignment horizontal="center" vertical="center" wrapText="1"/>
    </xf>
    <xf numFmtId="184" fontId="80" fillId="0" borderId="13" xfId="1" applyNumberFormat="1" applyFont="1" applyFill="1" applyBorder="1" applyAlignment="1">
      <alignment horizontal="center" vertical="center" wrapText="1"/>
    </xf>
    <xf numFmtId="184" fontId="80" fillId="0" borderId="13" xfId="1" applyNumberFormat="1" applyFont="1" applyBorder="1"/>
    <xf numFmtId="0" fontId="80" fillId="0" borderId="13" xfId="0" applyFont="1" applyFill="1" applyBorder="1" applyAlignment="1">
      <alignment horizontal="left" vertical="center" wrapText="1"/>
    </xf>
    <xf numFmtId="0" fontId="80" fillId="0" borderId="13" xfId="0" applyFont="1" applyBorder="1" applyAlignment="1">
      <alignment horizontal="left" vertical="top" wrapText="1"/>
    </xf>
    <xf numFmtId="164" fontId="85" fillId="0" borderId="13" xfId="10" applyFont="1" applyFill="1" applyBorder="1" applyAlignment="1">
      <alignment horizontal="center" vertical="center" wrapText="1"/>
    </xf>
    <xf numFmtId="0" fontId="80" fillId="0" borderId="13" xfId="0" applyFont="1" applyFill="1" applyBorder="1" applyAlignment="1">
      <alignment horizontal="left" vertical="top" wrapText="1"/>
    </xf>
    <xf numFmtId="0" fontId="83" fillId="0" borderId="13" xfId="0" applyFont="1" applyBorder="1" applyAlignment="1">
      <alignment horizontal="left" vertical="top" wrapText="1"/>
    </xf>
    <xf numFmtId="9" fontId="50" fillId="0" borderId="13" xfId="13" applyFont="1" applyFill="1" applyBorder="1" applyAlignment="1">
      <alignment horizontal="left" vertical="top" wrapText="1"/>
    </xf>
    <xf numFmtId="0" fontId="14" fillId="0" borderId="13" xfId="6" applyFont="1" applyBorder="1" applyAlignment="1">
      <alignment vertical="center" wrapText="1"/>
    </xf>
    <xf numFmtId="0" fontId="14" fillId="7" borderId="13" xfId="0" applyFont="1" applyFill="1" applyBorder="1" applyAlignment="1" applyProtection="1">
      <alignment horizontal="left" vertical="top" wrapText="1"/>
    </xf>
    <xf numFmtId="185" fontId="50" fillId="7" borderId="13" xfId="0" applyNumberFormat="1" applyFont="1" applyFill="1" applyBorder="1" applyAlignment="1">
      <alignment horizontal="left" vertical="center" wrapText="1"/>
    </xf>
    <xf numFmtId="185" fontId="50" fillId="7" borderId="13" xfId="0" applyNumberFormat="1" applyFont="1" applyFill="1" applyBorder="1" applyAlignment="1">
      <alignment horizontal="center" vertical="center" wrapText="1"/>
    </xf>
    <xf numFmtId="184" fontId="78" fillId="0" borderId="13" xfId="1" applyNumberFormat="1" applyFont="1" applyFill="1" applyBorder="1" applyAlignment="1">
      <alignment horizontal="center" vertical="center" wrapText="1"/>
    </xf>
    <xf numFmtId="185" fontId="80" fillId="0" borderId="13" xfId="0" applyNumberFormat="1" applyFont="1" applyFill="1" applyBorder="1" applyAlignment="1">
      <alignment horizontal="left" vertical="top" wrapText="1"/>
    </xf>
    <xf numFmtId="0" fontId="14" fillId="0" borderId="13" xfId="6" applyFont="1" applyBorder="1" applyAlignment="1">
      <alignment horizontal="center" vertical="center" wrapText="1"/>
    </xf>
    <xf numFmtId="0" fontId="14" fillId="7" borderId="14" xfId="6" applyFont="1" applyFill="1" applyBorder="1" applyAlignment="1">
      <alignment horizontal="center" vertical="top" wrapText="1"/>
    </xf>
    <xf numFmtId="0" fontId="14" fillId="7" borderId="13" xfId="6" applyFont="1" applyFill="1" applyBorder="1" applyAlignment="1">
      <alignment horizontal="center" vertical="center" wrapText="1"/>
    </xf>
    <xf numFmtId="0" fontId="78" fillId="7" borderId="14" xfId="0" applyFont="1" applyFill="1" applyBorder="1" applyAlignment="1">
      <alignment horizontal="left" vertical="center" wrapText="1"/>
    </xf>
    <xf numFmtId="9" fontId="78" fillId="7" borderId="13" xfId="0" applyNumberFormat="1" applyFont="1" applyFill="1" applyBorder="1" applyAlignment="1">
      <alignment horizontal="left" vertical="center" wrapText="1"/>
    </xf>
    <xf numFmtId="0" fontId="78" fillId="7" borderId="13" xfId="0" applyFont="1" applyFill="1" applyBorder="1" applyAlignment="1">
      <alignment horizontal="center" vertical="center" wrapText="1"/>
    </xf>
    <xf numFmtId="0" fontId="14" fillId="7" borderId="17" xfId="6" applyFont="1" applyFill="1" applyBorder="1" applyAlignment="1">
      <alignment horizontal="center" vertical="top" wrapText="1"/>
    </xf>
    <xf numFmtId="0" fontId="78" fillId="7" borderId="17" xfId="0" applyFont="1" applyFill="1" applyBorder="1" applyAlignment="1">
      <alignment horizontal="left" vertical="center" wrapText="1"/>
    </xf>
    <xf numFmtId="0" fontId="78" fillId="7" borderId="13" xfId="0" applyFont="1" applyFill="1" applyBorder="1" applyAlignment="1">
      <alignment horizontal="left" vertical="center" wrapText="1"/>
    </xf>
    <xf numFmtId="169" fontId="25" fillId="0" borderId="0" xfId="5" applyNumberFormat="1" applyFont="1" applyAlignment="1">
      <alignment vertical="center"/>
    </xf>
    <xf numFmtId="0" fontId="51" fillId="0" borderId="13" xfId="9" applyFont="1" applyFill="1" applyBorder="1" applyAlignment="1">
      <alignment horizontal="left" vertical="center"/>
    </xf>
    <xf numFmtId="0" fontId="51" fillId="0" borderId="13" xfId="9" applyFont="1" applyFill="1" applyBorder="1" applyAlignment="1">
      <alignment horizontal="left" vertical="top" wrapText="1"/>
    </xf>
    <xf numFmtId="186" fontId="86" fillId="0" borderId="13" xfId="11" applyNumberFormat="1" applyFont="1" applyFill="1" applyBorder="1" applyAlignment="1" applyProtection="1">
      <alignment horizontal="right" vertical="center" wrapText="1" readingOrder="1"/>
      <protection locked="0"/>
    </xf>
    <xf numFmtId="0" fontId="14" fillId="0"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left" vertical="top" wrapText="1"/>
      <protection locked="0"/>
    </xf>
    <xf numFmtId="9" fontId="51" fillId="0" borderId="0" xfId="0" applyNumberFormat="1" applyFont="1" applyBorder="1" applyAlignment="1">
      <alignment horizontal="center" vertical="center"/>
    </xf>
    <xf numFmtId="184" fontId="78" fillId="7" borderId="13" xfId="1" applyNumberFormat="1" applyFont="1" applyFill="1" applyBorder="1" applyAlignment="1">
      <alignment horizontal="center" vertical="center"/>
    </xf>
    <xf numFmtId="184" fontId="80" fillId="0" borderId="13" xfId="1" applyNumberFormat="1" applyFont="1" applyFill="1" applyBorder="1" applyAlignment="1">
      <alignment horizontal="center" vertical="center"/>
    </xf>
    <xf numFmtId="0" fontId="78" fillId="7" borderId="69" xfId="6" applyFont="1" applyFill="1" applyBorder="1" applyAlignment="1">
      <alignment horizontal="left" vertical="top" wrapText="1"/>
    </xf>
    <xf numFmtId="0" fontId="78" fillId="7" borderId="32" xfId="6" applyFont="1" applyFill="1" applyBorder="1" applyAlignment="1">
      <alignment vertical="center" wrapText="1"/>
    </xf>
    <xf numFmtId="0" fontId="87" fillId="15" borderId="13" xfId="6" applyFont="1" applyFill="1" applyBorder="1" applyAlignment="1" applyProtection="1">
      <alignment horizontal="center" vertical="center" wrapText="1"/>
      <protection locked="0"/>
    </xf>
    <xf numFmtId="0" fontId="87" fillId="15" borderId="13" xfId="6" applyFont="1" applyFill="1" applyBorder="1" applyAlignment="1" applyProtection="1">
      <alignment horizontal="left" vertical="top" wrapText="1"/>
      <protection locked="0"/>
    </xf>
    <xf numFmtId="3" fontId="14" fillId="7" borderId="13" xfId="0" applyNumberFormat="1" applyFont="1" applyFill="1" applyBorder="1" applyAlignment="1">
      <alignment horizontal="right" vertical="center" wrapText="1"/>
    </xf>
    <xf numFmtId="0" fontId="50" fillId="0" borderId="13" xfId="0" applyFont="1" applyBorder="1" applyAlignment="1">
      <alignment horizontal="center" vertical="center" wrapText="1"/>
    </xf>
    <xf numFmtId="0" fontId="87" fillId="15" borderId="13" xfId="6" applyFont="1" applyFill="1" applyBorder="1" applyAlignment="1" applyProtection="1">
      <alignment horizontal="left" vertical="center" wrapText="1"/>
      <protection locked="0"/>
    </xf>
    <xf numFmtId="9" fontId="87" fillId="15" borderId="13" xfId="6" applyNumberFormat="1" applyFont="1" applyFill="1" applyBorder="1" applyAlignment="1" applyProtection="1">
      <alignment horizontal="left" vertical="center" wrapText="1"/>
      <protection locked="0"/>
    </xf>
    <xf numFmtId="0" fontId="87" fillId="15" borderId="13" xfId="6" applyFont="1" applyFill="1" applyBorder="1" applyAlignment="1" applyProtection="1">
      <alignment horizontal="center" vertical="center" wrapText="1"/>
      <protection locked="0"/>
    </xf>
    <xf numFmtId="0" fontId="50" fillId="0" borderId="13" xfId="0" applyFont="1" applyBorder="1"/>
    <xf numFmtId="184" fontId="78" fillId="15" borderId="13" xfId="1" applyNumberFormat="1" applyFont="1" applyFill="1" applyBorder="1" applyAlignment="1" applyProtection="1">
      <alignment horizontal="center" vertical="center" wrapText="1"/>
      <protection locked="0"/>
    </xf>
    <xf numFmtId="9" fontId="78" fillId="15" borderId="13" xfId="6" applyNumberFormat="1" applyFont="1" applyFill="1" applyBorder="1" applyAlignment="1" applyProtection="1">
      <alignment horizontal="center" vertical="center" wrapText="1"/>
      <protection locked="0"/>
    </xf>
    <xf numFmtId="0" fontId="78" fillId="15" borderId="13" xfId="6" applyFont="1" applyFill="1" applyBorder="1" applyAlignment="1" applyProtection="1">
      <alignment vertical="top" wrapText="1"/>
      <protection locked="0"/>
    </xf>
    <xf numFmtId="0" fontId="87" fillId="15" borderId="17" xfId="6" applyFont="1" applyFill="1" applyBorder="1" applyAlignment="1" applyProtection="1">
      <alignment horizontal="left" vertical="top" wrapText="1"/>
      <protection locked="0"/>
    </xf>
    <xf numFmtId="0" fontId="78" fillId="15" borderId="17" xfId="6" applyFont="1" applyFill="1" applyBorder="1" applyAlignment="1" applyProtection="1">
      <alignment vertical="top" wrapText="1"/>
      <protection locked="0"/>
    </xf>
    <xf numFmtId="0" fontId="87" fillId="15" borderId="13" xfId="6" applyFont="1" applyFill="1" applyBorder="1" applyAlignment="1" applyProtection="1">
      <alignment horizontal="center" vertical="top" wrapText="1"/>
      <protection locked="0"/>
    </xf>
    <xf numFmtId="184" fontId="87" fillId="15" borderId="13" xfId="1" applyNumberFormat="1" applyFont="1" applyFill="1" applyBorder="1" applyAlignment="1" applyProtection="1">
      <alignment vertical="center" wrapText="1"/>
      <protection locked="0"/>
    </xf>
    <xf numFmtId="0" fontId="87" fillId="15" borderId="13" xfId="6" applyFont="1" applyFill="1" applyBorder="1" applyAlignment="1" applyProtection="1">
      <alignment vertical="center" wrapText="1"/>
      <protection locked="0"/>
    </xf>
    <xf numFmtId="0" fontId="78" fillId="0" borderId="14" xfId="6" applyFont="1" applyFill="1" applyBorder="1" applyAlignment="1" applyProtection="1">
      <alignment vertical="top" wrapText="1"/>
      <protection locked="0"/>
    </xf>
    <xf numFmtId="184" fontId="87" fillId="15" borderId="13" xfId="1" applyNumberFormat="1" applyFont="1" applyFill="1" applyBorder="1" applyAlignment="1" applyProtection="1">
      <alignment horizontal="left" vertical="center" wrapText="1"/>
      <protection locked="0"/>
    </xf>
    <xf numFmtId="0" fontId="87" fillId="15" borderId="14" xfId="6" applyFont="1" applyFill="1" applyBorder="1" applyAlignment="1" applyProtection="1">
      <alignment horizontal="center" vertical="center" wrapText="1"/>
      <protection locked="0"/>
    </xf>
    <xf numFmtId="0" fontId="78" fillId="15" borderId="14" xfId="6" applyFont="1" applyFill="1" applyBorder="1" applyAlignment="1" applyProtection="1">
      <alignment horizontal="left" vertical="top" wrapText="1"/>
      <protection locked="0"/>
    </xf>
    <xf numFmtId="0" fontId="80" fillId="0" borderId="13" xfId="0" applyFont="1" applyBorder="1" applyAlignment="1">
      <alignment horizontal="center"/>
    </xf>
    <xf numFmtId="184" fontId="87" fillId="15" borderId="13" xfId="1" applyNumberFormat="1" applyFont="1" applyFill="1" applyBorder="1" applyAlignment="1" applyProtection="1">
      <alignment horizontal="center" vertical="center" wrapText="1"/>
      <protection locked="0"/>
    </xf>
    <xf numFmtId="9" fontId="87" fillId="15" borderId="13" xfId="6" applyNumberFormat="1" applyFont="1" applyFill="1" applyBorder="1" applyAlignment="1" applyProtection="1">
      <alignment horizontal="center" vertical="center" wrapText="1"/>
      <protection locked="0"/>
    </xf>
    <xf numFmtId="0" fontId="14" fillId="15" borderId="17" xfId="6" applyFont="1" applyFill="1" applyBorder="1" applyAlignment="1" applyProtection="1">
      <alignment vertical="center" wrapText="1"/>
      <protection locked="0"/>
    </xf>
    <xf numFmtId="0" fontId="14" fillId="0" borderId="15" xfId="6" applyFont="1" applyFill="1" applyBorder="1" applyAlignment="1" applyProtection="1">
      <alignment horizontal="left" vertical="top" wrapText="1"/>
      <protection locked="0"/>
    </xf>
    <xf numFmtId="0" fontId="14" fillId="15" borderId="13"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protection locked="0"/>
    </xf>
    <xf numFmtId="0" fontId="51" fillId="0" borderId="13" xfId="0" applyFont="1" applyFill="1" applyBorder="1" applyAlignment="1">
      <alignment horizontal="center" vertical="center" wrapText="1"/>
    </xf>
    <xf numFmtId="9" fontId="51" fillId="0" borderId="13" xfId="0" applyNumberFormat="1" applyFont="1" applyBorder="1" applyAlignment="1">
      <alignment horizontal="center" vertical="center"/>
    </xf>
    <xf numFmtId="0" fontId="80" fillId="0" borderId="13" xfId="0" applyFont="1" applyBorder="1" applyAlignment="1">
      <alignment horizontal="center" vertical="center" wrapText="1"/>
    </xf>
    <xf numFmtId="0" fontId="80" fillId="0" borderId="13" xfId="0" applyFont="1" applyBorder="1" applyAlignment="1">
      <alignment horizontal="center" vertical="center"/>
    </xf>
    <xf numFmtId="0" fontId="51" fillId="0" borderId="13" xfId="9" applyFont="1" applyFill="1" applyBorder="1" applyAlignment="1">
      <alignment horizontal="center" vertical="center" wrapText="1"/>
    </xf>
    <xf numFmtId="0" fontId="25" fillId="0"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left" vertical="center" wrapText="1"/>
      <protection locked="0"/>
    </xf>
    <xf numFmtId="9" fontId="51" fillId="0" borderId="13" xfId="0" applyNumberFormat="1" applyFont="1" applyBorder="1" applyAlignment="1">
      <alignment horizontal="left" vertical="center" wrapText="1"/>
    </xf>
    <xf numFmtId="9" fontId="51" fillId="0" borderId="13" xfId="0" applyNumberFormat="1" applyFont="1" applyBorder="1" applyAlignment="1">
      <alignment horizontal="center" vertical="center" wrapText="1"/>
    </xf>
    <xf numFmtId="0" fontId="14" fillId="0" borderId="33" xfId="6" applyFont="1" applyBorder="1" applyAlignment="1">
      <alignment vertical="center"/>
    </xf>
    <xf numFmtId="0" fontId="80" fillId="0" borderId="13" xfId="0" applyFont="1" applyBorder="1" applyAlignment="1">
      <alignment vertical="top" wrapText="1"/>
    </xf>
    <xf numFmtId="0" fontId="80" fillId="0" borderId="13" xfId="0" applyFont="1" applyBorder="1" applyAlignment="1">
      <alignment vertical="center" wrapText="1"/>
    </xf>
    <xf numFmtId="0" fontId="14" fillId="0" borderId="13" xfId="0" applyFont="1" applyFill="1" applyBorder="1" applyAlignment="1" applyProtection="1">
      <alignment horizontal="left" vertical="top" wrapText="1"/>
      <protection locked="0"/>
    </xf>
    <xf numFmtId="0" fontId="14" fillId="0" borderId="13" xfId="0" applyFont="1" applyFill="1" applyBorder="1" applyAlignment="1" applyProtection="1">
      <alignment horizontal="left" vertical="center" wrapText="1"/>
      <protection locked="0"/>
    </xf>
    <xf numFmtId="9" fontId="51" fillId="0" borderId="13" xfId="0" applyNumberFormat="1" applyFont="1" applyBorder="1" applyAlignment="1">
      <alignment horizontal="left" vertical="center" wrapText="1"/>
    </xf>
    <xf numFmtId="9" fontId="51" fillId="0" borderId="14" xfId="0" applyNumberFormat="1" applyFont="1" applyBorder="1" applyAlignment="1">
      <alignment horizontal="center" vertical="center" wrapText="1"/>
    </xf>
    <xf numFmtId="184" fontId="80" fillId="0" borderId="14" xfId="1" applyNumberFormat="1" applyFont="1" applyFill="1" applyBorder="1" applyAlignment="1">
      <alignment horizontal="center" vertical="center"/>
    </xf>
    <xf numFmtId="184" fontId="80" fillId="0" borderId="14" xfId="1" applyNumberFormat="1" applyFont="1" applyBorder="1" applyAlignment="1">
      <alignment horizontal="center" vertical="center"/>
    </xf>
    <xf numFmtId="0" fontId="80" fillId="0" borderId="14" xfId="0" applyFont="1" applyBorder="1" applyAlignment="1">
      <alignment vertical="top" wrapText="1"/>
    </xf>
    <xf numFmtId="0" fontId="80" fillId="0" borderId="14" xfId="0" applyFont="1" applyBorder="1" applyAlignment="1">
      <alignment horizontal="left" vertical="center" wrapText="1"/>
    </xf>
    <xf numFmtId="0" fontId="80" fillId="0" borderId="14" xfId="0" applyFont="1" applyBorder="1" applyAlignment="1">
      <alignment horizontal="left" vertical="center" wrapText="1"/>
    </xf>
    <xf numFmtId="0" fontId="80" fillId="0" borderId="14" xfId="0" applyFont="1" applyBorder="1" applyAlignment="1">
      <alignment horizontal="center" vertical="center" wrapText="1"/>
    </xf>
    <xf numFmtId="0" fontId="80" fillId="0" borderId="14" xfId="0" applyFont="1" applyBorder="1" applyAlignment="1">
      <alignment horizontal="center" vertical="center"/>
    </xf>
    <xf numFmtId="169" fontId="14" fillId="0" borderId="32" xfId="5" applyNumberFormat="1" applyFont="1" applyBorder="1" applyAlignment="1">
      <alignment horizontal="center" vertical="center"/>
    </xf>
    <xf numFmtId="169" fontId="14" fillId="0" borderId="0" xfId="5" applyNumberFormat="1" applyFont="1" applyAlignment="1">
      <alignment horizontal="center" vertical="center"/>
    </xf>
    <xf numFmtId="9" fontId="51" fillId="0" borderId="15" xfId="0" applyNumberFormat="1" applyFont="1" applyBorder="1" applyAlignment="1">
      <alignment horizontal="center" vertical="center" wrapText="1"/>
    </xf>
    <xf numFmtId="184" fontId="80" fillId="0" borderId="15" xfId="1" applyNumberFormat="1" applyFont="1" applyFill="1" applyBorder="1" applyAlignment="1">
      <alignment horizontal="center" vertical="center"/>
    </xf>
    <xf numFmtId="184" fontId="80" fillId="0" borderId="15" xfId="1" applyNumberFormat="1" applyFont="1" applyBorder="1" applyAlignment="1">
      <alignment horizontal="center" vertical="center"/>
    </xf>
    <xf numFmtId="0" fontId="80" fillId="0" borderId="15" xfId="0" applyFont="1" applyBorder="1" applyAlignment="1">
      <alignment vertical="top" wrapText="1"/>
    </xf>
    <xf numFmtId="0" fontId="80" fillId="0" borderId="15" xfId="0" applyFont="1" applyBorder="1" applyAlignment="1">
      <alignment horizontal="left" vertical="center" wrapText="1"/>
    </xf>
    <xf numFmtId="0" fontId="80" fillId="0" borderId="15" xfId="0" applyFont="1" applyBorder="1" applyAlignment="1">
      <alignment horizontal="left" vertical="center" wrapText="1"/>
    </xf>
    <xf numFmtId="0" fontId="80" fillId="0" borderId="15" xfId="0" applyFont="1" applyBorder="1" applyAlignment="1">
      <alignment horizontal="center" vertical="center" wrapText="1"/>
    </xf>
    <xf numFmtId="0" fontId="80" fillId="0" borderId="15" xfId="0" applyFont="1" applyBorder="1" applyAlignment="1">
      <alignment horizontal="center" vertical="center"/>
    </xf>
    <xf numFmtId="9" fontId="51" fillId="0" borderId="17" xfId="0" applyNumberFormat="1" applyFont="1" applyBorder="1" applyAlignment="1">
      <alignment horizontal="center" vertical="center" wrapText="1"/>
    </xf>
    <xf numFmtId="184" fontId="80" fillId="0" borderId="17" xfId="1" applyNumberFormat="1" applyFont="1" applyFill="1" applyBorder="1" applyAlignment="1">
      <alignment horizontal="center" vertical="center"/>
    </xf>
    <xf numFmtId="184" fontId="80" fillId="0" borderId="17" xfId="1" applyNumberFormat="1" applyFont="1" applyBorder="1" applyAlignment="1">
      <alignment horizontal="center" vertical="center"/>
    </xf>
    <xf numFmtId="0" fontId="80" fillId="0" borderId="17" xfId="0" applyFont="1" applyBorder="1" applyAlignment="1">
      <alignment vertical="top" wrapText="1"/>
    </xf>
    <xf numFmtId="0" fontId="80" fillId="0" borderId="17" xfId="0" applyFont="1" applyBorder="1" applyAlignment="1">
      <alignment horizontal="left" vertical="center" wrapText="1"/>
    </xf>
    <xf numFmtId="0" fontId="80" fillId="0" borderId="17" xfId="0" applyFont="1" applyBorder="1" applyAlignment="1">
      <alignment horizontal="left" vertical="center" wrapText="1"/>
    </xf>
    <xf numFmtId="0" fontId="80" fillId="0" borderId="17" xfId="0" applyFont="1" applyBorder="1" applyAlignment="1">
      <alignment horizontal="center" vertical="center" wrapText="1"/>
    </xf>
    <xf numFmtId="0" fontId="80" fillId="0" borderId="17" xfId="0" applyFont="1" applyBorder="1" applyAlignment="1">
      <alignment horizontal="center" vertical="center"/>
    </xf>
    <xf numFmtId="0" fontId="80" fillId="0" borderId="13" xfId="0" applyFont="1" applyBorder="1" applyAlignment="1">
      <alignment vertical="center"/>
    </xf>
    <xf numFmtId="186" fontId="86" fillId="0" borderId="13" xfId="11" applyNumberFormat="1" applyFont="1" applyFill="1" applyBorder="1" applyAlignment="1" applyProtection="1">
      <alignment horizontal="center" vertical="center" wrapText="1" readingOrder="1"/>
      <protection locked="0"/>
    </xf>
    <xf numFmtId="184" fontId="80" fillId="0" borderId="13" xfId="1" applyNumberFormat="1" applyFont="1" applyBorder="1" applyAlignment="1">
      <alignment horizontal="center" vertical="center" wrapText="1"/>
    </xf>
    <xf numFmtId="0" fontId="51" fillId="0" borderId="13" xfId="9" applyFont="1" applyFill="1" applyBorder="1" applyAlignment="1">
      <alignment horizontal="left" vertical="center" wrapText="1"/>
    </xf>
    <xf numFmtId="184" fontId="80" fillId="0" borderId="13" xfId="1" applyNumberFormat="1" applyFont="1" applyBorder="1" applyAlignment="1">
      <alignment horizontal="center" vertical="center"/>
    </xf>
    <xf numFmtId="0" fontId="80" fillId="0" borderId="13" xfId="0" applyFont="1" applyBorder="1" applyAlignment="1">
      <alignment vertical="top" wrapText="1"/>
    </xf>
    <xf numFmtId="0" fontId="80" fillId="0" borderId="17" xfId="0" applyFont="1" applyBorder="1"/>
    <xf numFmtId="0" fontId="77" fillId="5" borderId="70" xfId="0" applyFont="1" applyFill="1" applyBorder="1" applyAlignment="1">
      <alignment horizontal="center" vertical="center" wrapText="1"/>
    </xf>
    <xf numFmtId="0" fontId="77" fillId="5" borderId="30" xfId="0" applyFont="1" applyFill="1" applyBorder="1" applyAlignment="1">
      <alignment horizontal="center" vertical="center" wrapText="1"/>
    </xf>
    <xf numFmtId="0" fontId="77" fillId="17" borderId="17" xfId="15" applyFont="1" applyFill="1" applyBorder="1" applyAlignment="1">
      <alignment horizontal="center" vertical="center" wrapText="1"/>
    </xf>
    <xf numFmtId="0" fontId="77" fillId="17" borderId="13" xfId="15" applyFont="1" applyFill="1" applyBorder="1" applyAlignment="1">
      <alignment horizontal="center" vertical="center" wrapText="1"/>
    </xf>
    <xf numFmtId="0" fontId="77" fillId="17" borderId="14" xfId="15" applyFont="1" applyFill="1" applyBorder="1" applyAlignment="1">
      <alignment horizontal="center" vertical="center" wrapText="1"/>
    </xf>
    <xf numFmtId="0" fontId="77" fillId="17" borderId="14" xfId="15" applyFont="1" applyFill="1" applyBorder="1" applyAlignment="1">
      <alignment horizontal="center" vertical="center" wrapText="1"/>
    </xf>
    <xf numFmtId="0" fontId="14" fillId="17" borderId="27" xfId="0" applyFont="1" applyFill="1" applyBorder="1" applyAlignment="1" applyProtection="1">
      <alignment horizontal="center" vertical="center" wrapText="1" readingOrder="1"/>
      <protection locked="0"/>
    </xf>
    <xf numFmtId="0" fontId="14" fillId="17" borderId="14" xfId="0" applyFont="1" applyFill="1" applyBorder="1" applyAlignment="1" applyProtection="1">
      <alignment horizontal="center" vertical="center" wrapText="1" readingOrder="1"/>
      <protection locked="0"/>
    </xf>
    <xf numFmtId="0" fontId="14" fillId="17" borderId="14" xfId="0" applyFont="1" applyFill="1" applyBorder="1" applyAlignment="1" applyProtection="1">
      <alignment horizontal="center" vertical="center" wrapText="1"/>
      <protection locked="0"/>
    </xf>
    <xf numFmtId="0" fontId="77" fillId="17" borderId="33" xfId="0" applyFont="1" applyFill="1" applyBorder="1" applyAlignment="1">
      <alignment horizontal="center" vertical="center"/>
    </xf>
    <xf numFmtId="0" fontId="77" fillId="17" borderId="41" xfId="0" applyFont="1" applyFill="1" applyBorder="1" applyAlignment="1">
      <alignment horizontal="center" vertical="center"/>
    </xf>
    <xf numFmtId="0" fontId="77" fillId="17" borderId="16" xfId="0" applyFont="1" applyFill="1" applyBorder="1" applyAlignment="1">
      <alignment horizontal="center" vertical="center"/>
    </xf>
    <xf numFmtId="184" fontId="77" fillId="17" borderId="17" xfId="1" applyNumberFormat="1" applyFont="1" applyFill="1" applyBorder="1" applyAlignment="1">
      <alignment horizontal="center" vertical="center" wrapText="1"/>
    </xf>
    <xf numFmtId="184" fontId="77" fillId="17" borderId="13" xfId="1" applyNumberFormat="1" applyFont="1" applyFill="1" applyBorder="1" applyAlignment="1">
      <alignment horizontal="center" vertical="center" wrapText="1"/>
    </xf>
    <xf numFmtId="0" fontId="77" fillId="17" borderId="13" xfId="15" applyFont="1" applyFill="1" applyBorder="1" applyAlignment="1">
      <alignment horizontal="center" vertical="center" wrapText="1"/>
    </xf>
    <xf numFmtId="0" fontId="77" fillId="17" borderId="15" xfId="15" applyFont="1" applyFill="1" applyBorder="1" applyAlignment="1">
      <alignment horizontal="center" vertical="center" wrapText="1"/>
    </xf>
    <xf numFmtId="0" fontId="77" fillId="17" borderId="15" xfId="15" applyFont="1" applyFill="1" applyBorder="1" applyAlignment="1">
      <alignment horizontal="center" vertical="center" wrapText="1"/>
    </xf>
    <xf numFmtId="0" fontId="14" fillId="17" borderId="30" xfId="0" applyFont="1" applyFill="1" applyBorder="1" applyAlignment="1" applyProtection="1">
      <alignment horizontal="center" vertical="center" wrapText="1" readingOrder="1"/>
      <protection locked="0"/>
    </xf>
    <xf numFmtId="0" fontId="14" fillId="17" borderId="17" xfId="0" applyFont="1" applyFill="1" applyBorder="1" applyAlignment="1" applyProtection="1">
      <alignment horizontal="center" vertical="center" wrapText="1" readingOrder="1"/>
      <protection locked="0"/>
    </xf>
    <xf numFmtId="0" fontId="14" fillId="17" borderId="17" xfId="0" applyFont="1" applyFill="1" applyBorder="1" applyAlignment="1" applyProtection="1">
      <alignment horizontal="center" vertical="center" wrapText="1"/>
      <protection locked="0"/>
    </xf>
    <xf numFmtId="0" fontId="14" fillId="17" borderId="13" xfId="0" applyFont="1" applyFill="1" applyBorder="1" applyAlignment="1" applyProtection="1">
      <alignment horizontal="center" vertical="center" wrapText="1" readingOrder="1"/>
      <protection locked="0"/>
    </xf>
    <xf numFmtId="164" fontId="85" fillId="17" borderId="13" xfId="10" applyFont="1" applyFill="1" applyBorder="1" applyAlignment="1">
      <alignment horizontal="center" vertical="center" wrapText="1"/>
    </xf>
    <xf numFmtId="184" fontId="51" fillId="17" borderId="13" xfId="1" applyNumberFormat="1" applyFont="1" applyFill="1" applyBorder="1" applyAlignment="1">
      <alignment horizontal="center" vertical="center" textRotation="90" wrapText="1"/>
    </xf>
    <xf numFmtId="0" fontId="51" fillId="17" borderId="13" xfId="15" applyFont="1" applyFill="1" applyBorder="1" applyAlignment="1">
      <alignment horizontal="center" vertical="center" textRotation="90" wrapText="1"/>
    </xf>
    <xf numFmtId="0" fontId="77" fillId="17" borderId="17" xfId="15" applyFont="1" applyFill="1" applyBorder="1" applyAlignment="1">
      <alignment horizontal="center" vertical="center" wrapText="1"/>
    </xf>
    <xf numFmtId="0" fontId="50" fillId="0" borderId="0" xfId="0" applyFont="1"/>
    <xf numFmtId="0" fontId="78" fillId="0" borderId="15" xfId="6" applyFont="1" applyFill="1" applyBorder="1" applyAlignment="1">
      <alignment horizontal="left" vertical="top" wrapText="1"/>
    </xf>
    <xf numFmtId="187" fontId="78" fillId="0" borderId="15" xfId="4" applyNumberFormat="1" applyFont="1" applyFill="1" applyBorder="1" applyAlignment="1">
      <alignment horizontal="center" vertical="center" wrapText="1"/>
    </xf>
    <xf numFmtId="184" fontId="78" fillId="0" borderId="13" xfId="0" applyNumberFormat="1" applyFont="1" applyFill="1" applyBorder="1" applyAlignment="1">
      <alignment horizontal="left" vertical="center" wrapText="1"/>
    </xf>
    <xf numFmtId="184" fontId="78" fillId="7" borderId="13" xfId="1" applyNumberFormat="1" applyFont="1" applyFill="1" applyBorder="1" applyAlignment="1">
      <alignment horizontal="left" vertical="center" wrapText="1"/>
    </xf>
    <xf numFmtId="184" fontId="78" fillId="7" borderId="13" xfId="1" applyNumberFormat="1" applyFont="1" applyFill="1" applyBorder="1" applyAlignment="1">
      <alignment horizontal="center" vertical="center" wrapText="1"/>
    </xf>
    <xf numFmtId="0" fontId="50" fillId="0" borderId="33" xfId="0" applyFont="1" applyBorder="1"/>
    <xf numFmtId="184" fontId="50" fillId="0" borderId="13" xfId="1" applyNumberFormat="1" applyFont="1" applyBorder="1" applyAlignment="1">
      <alignment vertical="center" wrapText="1"/>
    </xf>
    <xf numFmtId="1" fontId="50" fillId="0" borderId="13" xfId="0" applyNumberFormat="1" applyFont="1" applyBorder="1" applyAlignment="1">
      <alignment horizontal="left" vertical="top" wrapText="1"/>
    </xf>
    <xf numFmtId="0" fontId="78" fillId="0" borderId="13" xfId="6" applyFont="1" applyFill="1" applyBorder="1" applyAlignment="1">
      <alignment horizontal="left" vertical="top" wrapText="1"/>
    </xf>
    <xf numFmtId="187" fontId="78" fillId="0" borderId="33" xfId="4" applyNumberFormat="1" applyFont="1" applyFill="1" applyBorder="1" applyAlignment="1">
      <alignment horizontal="center" vertical="center"/>
    </xf>
    <xf numFmtId="0" fontId="78" fillId="0" borderId="13" xfId="0" applyFont="1" applyFill="1" applyBorder="1" applyAlignment="1">
      <alignment horizontal="left" vertical="center" wrapText="1"/>
    </xf>
    <xf numFmtId="184" fontId="78" fillId="7" borderId="13" xfId="1" applyNumberFormat="1" applyFont="1" applyFill="1" applyBorder="1" applyAlignment="1">
      <alignment vertical="center" wrapText="1"/>
    </xf>
    <xf numFmtId="184" fontId="78" fillId="0" borderId="13" xfId="1" applyNumberFormat="1" applyFont="1" applyFill="1" applyBorder="1" applyAlignment="1">
      <alignment vertical="center" wrapText="1"/>
    </xf>
    <xf numFmtId="0" fontId="78" fillId="0" borderId="13" xfId="6" applyFont="1" applyFill="1" applyBorder="1" applyAlignment="1">
      <alignment horizontal="left" vertical="top" wrapText="1"/>
    </xf>
    <xf numFmtId="186" fontId="78" fillId="0" borderId="0" xfId="4" applyNumberFormat="1" applyFont="1" applyFill="1" applyBorder="1" applyAlignment="1">
      <alignment horizontal="center" vertical="center"/>
    </xf>
    <xf numFmtId="187" fontId="78" fillId="0" borderId="33" xfId="4" applyNumberFormat="1" applyFont="1" applyBorder="1" applyAlignment="1">
      <alignment horizontal="center" vertical="center"/>
    </xf>
    <xf numFmtId="9" fontId="78" fillId="7" borderId="13" xfId="2" applyNumberFormat="1" applyFont="1" applyFill="1" applyBorder="1" applyAlignment="1">
      <alignment vertical="center" wrapText="1"/>
    </xf>
    <xf numFmtId="9" fontId="78" fillId="7" borderId="13" xfId="2" applyNumberFormat="1" applyFont="1" applyFill="1" applyBorder="1" applyAlignment="1">
      <alignment horizontal="center" vertical="center" wrapText="1"/>
    </xf>
    <xf numFmtId="0" fontId="91" fillId="0" borderId="13" xfId="14" applyFont="1" applyBorder="1" applyAlignment="1">
      <alignment horizontal="left" vertical="top" wrapText="1"/>
    </xf>
    <xf numFmtId="0" fontId="78" fillId="0" borderId="14" xfId="6" applyFont="1" applyFill="1" applyBorder="1" applyAlignment="1">
      <alignment horizontal="left" vertical="top" wrapText="1"/>
    </xf>
    <xf numFmtId="186" fontId="78" fillId="0" borderId="14" xfId="4" applyNumberFormat="1" applyFont="1" applyFill="1" applyBorder="1" applyAlignment="1">
      <alignment horizontal="center" vertical="center" wrapText="1"/>
    </xf>
    <xf numFmtId="41" fontId="78" fillId="7" borderId="13" xfId="2" applyFont="1" applyFill="1" applyBorder="1" applyAlignment="1">
      <alignment vertical="center" wrapText="1"/>
    </xf>
    <xf numFmtId="41" fontId="78" fillId="7" borderId="13" xfId="2" applyFont="1" applyFill="1" applyBorder="1" applyAlignment="1">
      <alignment horizontal="center" vertical="center" wrapText="1"/>
    </xf>
    <xf numFmtId="0" fontId="78" fillId="0" borderId="17" xfId="6" applyFont="1" applyFill="1" applyBorder="1" applyAlignment="1">
      <alignment horizontal="left" vertical="top" wrapText="1"/>
    </xf>
    <xf numFmtId="186" fontId="78" fillId="0" borderId="17" xfId="4" applyNumberFormat="1"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0" fillId="0" borderId="13" xfId="0" applyFont="1" applyBorder="1" applyAlignment="1">
      <alignment horizontal="left" vertical="top"/>
    </xf>
    <xf numFmtId="0" fontId="50" fillId="0" borderId="13" xfId="0" applyFont="1" applyBorder="1" applyAlignment="1">
      <alignment horizontal="center" vertical="center"/>
    </xf>
    <xf numFmtId="0" fontId="51" fillId="0" borderId="13" xfId="0" applyFont="1" applyFill="1" applyBorder="1" applyAlignment="1">
      <alignment horizontal="left" vertical="top" wrapText="1"/>
    </xf>
    <xf numFmtId="0" fontId="14" fillId="0" borderId="13" xfId="0" applyFont="1" applyFill="1" applyBorder="1" applyAlignment="1">
      <alignment vertical="center"/>
    </xf>
    <xf numFmtId="0" fontId="51" fillId="0" borderId="13" xfId="0" applyFont="1" applyFill="1" applyBorder="1" applyAlignment="1">
      <alignment vertical="center"/>
    </xf>
    <xf numFmtId="0" fontId="77" fillId="5" borderId="33" xfId="0" applyFont="1" applyFill="1" applyBorder="1" applyAlignment="1">
      <alignment horizontal="center" vertical="center"/>
    </xf>
    <xf numFmtId="0" fontId="77" fillId="5" borderId="41" xfId="0" applyFont="1" applyFill="1" applyBorder="1" applyAlignment="1">
      <alignment horizontal="center" vertical="center"/>
    </xf>
    <xf numFmtId="0" fontId="77" fillId="5" borderId="16" xfId="0" applyFont="1" applyFill="1" applyBorder="1" applyAlignment="1">
      <alignment horizontal="center" vertical="center"/>
    </xf>
    <xf numFmtId="0" fontId="92" fillId="0" borderId="14" xfId="0" applyFont="1" applyBorder="1" applyAlignment="1">
      <alignment horizontal="center" vertical="center"/>
    </xf>
    <xf numFmtId="0" fontId="92" fillId="0" borderId="13" xfId="0" applyFont="1" applyBorder="1" applyAlignment="1">
      <alignment horizontal="left" vertical="top" wrapText="1"/>
    </xf>
    <xf numFmtId="165" fontId="92" fillId="0" borderId="13" xfId="12" applyFont="1" applyBorder="1" applyAlignment="1">
      <alignment horizontal="center" vertical="center"/>
    </xf>
    <xf numFmtId="0" fontId="93" fillId="0" borderId="14" xfId="0" applyFont="1" applyFill="1" applyBorder="1" applyAlignment="1" applyProtection="1">
      <alignment horizontal="center" vertical="center" wrapText="1"/>
      <protection locked="0"/>
    </xf>
    <xf numFmtId="0" fontId="92" fillId="0" borderId="27" xfId="0" applyFont="1" applyBorder="1" applyAlignment="1">
      <alignment horizontal="center" vertical="center" wrapText="1"/>
    </xf>
    <xf numFmtId="0" fontId="92" fillId="0" borderId="14" xfId="0" applyFont="1" applyBorder="1" applyAlignment="1">
      <alignment horizontal="left" vertical="top" wrapText="1"/>
    </xf>
    <xf numFmtId="0" fontId="92" fillId="0" borderId="14" xfId="0" applyFont="1" applyFill="1" applyBorder="1" applyAlignment="1" applyProtection="1">
      <alignment horizontal="left" vertical="top" wrapText="1" readingOrder="1"/>
      <protection locked="0"/>
    </xf>
    <xf numFmtId="0" fontId="92" fillId="0" borderId="14" xfId="0" applyFont="1" applyFill="1" applyBorder="1" applyAlignment="1" applyProtection="1">
      <alignment horizontal="left" vertical="top" wrapText="1"/>
      <protection locked="0"/>
    </xf>
    <xf numFmtId="169" fontId="92" fillId="0" borderId="14" xfId="5" applyNumberFormat="1" applyFont="1" applyFill="1" applyBorder="1" applyAlignment="1" applyProtection="1">
      <alignment horizontal="center" vertical="top" wrapText="1"/>
      <protection locked="0"/>
    </xf>
    <xf numFmtId="0" fontId="92" fillId="0" borderId="14" xfId="0" applyFont="1" applyFill="1" applyBorder="1" applyAlignment="1" applyProtection="1">
      <alignment horizontal="center" vertical="top" wrapText="1"/>
      <protection locked="0"/>
    </xf>
    <xf numFmtId="0" fontId="92" fillId="0" borderId="14" xfId="0" applyFont="1" applyBorder="1" applyAlignment="1">
      <alignment horizontal="center"/>
    </xf>
    <xf numFmtId="0" fontId="92" fillId="0" borderId="28" xfId="0" applyFont="1" applyBorder="1" applyAlignment="1">
      <alignment horizontal="center"/>
    </xf>
    <xf numFmtId="184" fontId="80" fillId="0" borderId="14" xfId="1" applyNumberFormat="1" applyFont="1" applyBorder="1" applyAlignment="1">
      <alignment horizontal="center"/>
    </xf>
    <xf numFmtId="0" fontId="80" fillId="0" borderId="14" xfId="0" applyFont="1" applyBorder="1" applyAlignment="1">
      <alignment horizontal="center"/>
    </xf>
    <xf numFmtId="0" fontId="80" fillId="0" borderId="13" xfId="0" applyFont="1" applyFill="1" applyBorder="1" applyAlignment="1">
      <alignment horizontal="left" vertical="top" wrapText="1"/>
    </xf>
    <xf numFmtId="0" fontId="80" fillId="0" borderId="13" xfId="0" applyFont="1" applyBorder="1" applyAlignment="1">
      <alignment horizontal="center"/>
    </xf>
    <xf numFmtId="0" fontId="92" fillId="0" borderId="17" xfId="0" applyFont="1" applyBorder="1" applyAlignment="1">
      <alignment horizontal="center" vertical="center"/>
    </xf>
    <xf numFmtId="0" fontId="93" fillId="0" borderId="15" xfId="0" applyFont="1" applyFill="1" applyBorder="1" applyAlignment="1" applyProtection="1">
      <alignment horizontal="center" vertical="center" wrapText="1"/>
      <protection locked="0"/>
    </xf>
    <xf numFmtId="0" fontId="92" fillId="0" borderId="30" xfId="0" applyFont="1" applyBorder="1" applyAlignment="1">
      <alignment horizontal="center" vertical="center" wrapText="1"/>
    </xf>
    <xf numFmtId="0" fontId="92" fillId="0" borderId="17" xfId="0" applyFont="1" applyBorder="1" applyAlignment="1">
      <alignment horizontal="left" vertical="top" wrapText="1"/>
    </xf>
    <xf numFmtId="0" fontId="92" fillId="0" borderId="17" xfId="0" applyFont="1" applyFill="1" applyBorder="1" applyAlignment="1" applyProtection="1">
      <alignment horizontal="left" vertical="top" wrapText="1" readingOrder="1"/>
      <protection locked="0"/>
    </xf>
    <xf numFmtId="0" fontId="92" fillId="0" borderId="17" xfId="0" applyFont="1" applyFill="1" applyBorder="1" applyAlignment="1" applyProtection="1">
      <alignment horizontal="left" vertical="top" wrapText="1"/>
      <protection locked="0"/>
    </xf>
    <xf numFmtId="169" fontId="92" fillId="0" borderId="17" xfId="5" applyNumberFormat="1" applyFont="1" applyFill="1" applyBorder="1" applyAlignment="1" applyProtection="1">
      <alignment horizontal="center" vertical="top" wrapText="1"/>
      <protection locked="0"/>
    </xf>
    <xf numFmtId="0" fontId="92" fillId="0" borderId="17" xfId="0" applyFont="1" applyFill="1" applyBorder="1" applyAlignment="1" applyProtection="1">
      <alignment horizontal="center" vertical="top" wrapText="1"/>
      <protection locked="0"/>
    </xf>
    <xf numFmtId="0" fontId="92" fillId="0" borderId="17" xfId="0" applyFont="1" applyBorder="1" applyAlignment="1">
      <alignment horizontal="center"/>
    </xf>
    <xf numFmtId="0" fontId="92" fillId="0" borderId="29" xfId="0" applyFont="1" applyBorder="1" applyAlignment="1">
      <alignment horizontal="center"/>
    </xf>
    <xf numFmtId="184" fontId="80" fillId="0" borderId="17" xfId="1" applyNumberFormat="1" applyFont="1" applyBorder="1" applyAlignment="1">
      <alignment horizontal="center"/>
    </xf>
    <xf numFmtId="0" fontId="80" fillId="0" borderId="17" xfId="0" applyFont="1" applyBorder="1" applyAlignment="1">
      <alignment horizontal="center"/>
    </xf>
    <xf numFmtId="165" fontId="92" fillId="0" borderId="13" xfId="12" applyFont="1" applyBorder="1" applyAlignment="1">
      <alignment vertical="center"/>
    </xf>
    <xf numFmtId="0" fontId="92" fillId="0" borderId="14" xfId="0" applyFont="1" applyBorder="1" applyAlignment="1">
      <alignment horizontal="center" vertical="center"/>
    </xf>
    <xf numFmtId="0" fontId="92" fillId="0" borderId="14" xfId="0" applyFont="1" applyBorder="1" applyAlignment="1">
      <alignment vertical="top" wrapText="1"/>
    </xf>
    <xf numFmtId="165" fontId="92" fillId="0" borderId="14" xfId="12" applyFont="1" applyBorder="1" applyAlignment="1">
      <alignment vertical="center"/>
    </xf>
    <xf numFmtId="0" fontId="92" fillId="0" borderId="27" xfId="0" applyFont="1" applyBorder="1" applyAlignment="1">
      <alignment horizontal="center" vertical="center" wrapText="1"/>
    </xf>
    <xf numFmtId="0" fontId="92" fillId="0" borderId="14" xfId="0" applyFont="1" applyFill="1" applyBorder="1" applyAlignment="1" applyProtection="1">
      <alignment vertical="top" wrapText="1" readingOrder="1"/>
      <protection locked="0"/>
    </xf>
    <xf numFmtId="0" fontId="92" fillId="0" borderId="14" xfId="0" applyFont="1" applyFill="1" applyBorder="1" applyAlignment="1" applyProtection="1">
      <alignment vertical="top" wrapText="1"/>
      <protection locked="0"/>
    </xf>
    <xf numFmtId="169" fontId="92" fillId="0" borderId="14" xfId="5" applyNumberFormat="1" applyFont="1" applyFill="1" applyBorder="1" applyAlignment="1" applyProtection="1">
      <alignment vertical="top" wrapText="1"/>
      <protection locked="0"/>
    </xf>
    <xf numFmtId="0" fontId="92" fillId="0" borderId="14" xfId="0" applyFont="1" applyBorder="1" applyAlignment="1"/>
    <xf numFmtId="0" fontId="92" fillId="0" borderId="28" xfId="0" applyFont="1" applyBorder="1" applyAlignment="1"/>
    <xf numFmtId="165" fontId="92" fillId="7" borderId="13" xfId="12" applyFont="1" applyFill="1" applyBorder="1" applyAlignment="1">
      <alignment vertical="center"/>
    </xf>
    <xf numFmtId="0" fontId="92" fillId="0" borderId="13" xfId="0" applyFont="1" applyBorder="1" applyAlignment="1">
      <alignment horizontal="center" vertical="center" wrapText="1"/>
    </xf>
    <xf numFmtId="0" fontId="92" fillId="0" borderId="13" xfId="0" applyFont="1" applyBorder="1" applyAlignment="1">
      <alignment horizontal="left" vertical="top" wrapText="1"/>
    </xf>
    <xf numFmtId="0" fontId="92" fillId="0" borderId="13" xfId="0" applyFont="1" applyFill="1" applyBorder="1" applyAlignment="1" applyProtection="1">
      <alignment horizontal="left" vertical="top" wrapText="1" readingOrder="1"/>
      <protection locked="0"/>
    </xf>
    <xf numFmtId="0" fontId="92" fillId="0" borderId="13" xfId="0" applyFont="1" applyFill="1" applyBorder="1" applyAlignment="1" applyProtection="1">
      <alignment horizontal="left" vertical="top" wrapText="1"/>
      <protection locked="0"/>
    </xf>
    <xf numFmtId="0" fontId="92" fillId="0" borderId="13" xfId="0" applyFont="1" applyFill="1" applyBorder="1" applyAlignment="1" applyProtection="1">
      <alignment horizontal="center" vertical="top" wrapText="1"/>
      <protection locked="0"/>
    </xf>
    <xf numFmtId="0" fontId="92" fillId="0" borderId="13" xfId="0" applyFont="1" applyBorder="1" applyAlignment="1">
      <alignment horizontal="center"/>
    </xf>
    <xf numFmtId="0" fontId="92" fillId="0" borderId="33" xfId="0" applyFont="1" applyBorder="1" applyAlignment="1">
      <alignment horizontal="center"/>
    </xf>
    <xf numFmtId="0" fontId="93" fillId="0" borderId="17" xfId="0" applyFont="1" applyFill="1" applyBorder="1" applyAlignment="1" applyProtection="1">
      <alignment horizontal="center" vertical="center" wrapText="1"/>
      <protection locked="0"/>
    </xf>
    <xf numFmtId="0" fontId="51" fillId="0" borderId="61" xfId="9" applyFont="1" applyFill="1" applyBorder="1" applyAlignment="1">
      <alignment horizontal="center" vertical="center" wrapText="1"/>
    </xf>
    <xf numFmtId="0" fontId="51" fillId="0" borderId="17" xfId="9" applyFont="1" applyFill="1" applyBorder="1" applyAlignment="1">
      <alignment horizontal="left" vertical="top" wrapText="1"/>
    </xf>
    <xf numFmtId="186" fontId="86" fillId="0" borderId="17" xfId="4" applyNumberFormat="1" applyFont="1" applyFill="1" applyBorder="1" applyAlignment="1" applyProtection="1">
      <alignment horizontal="right" vertical="center" wrapText="1"/>
      <protection locked="0"/>
    </xf>
    <xf numFmtId="0" fontId="14" fillId="0" borderId="17"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left" vertical="top" wrapText="1"/>
      <protection locked="0"/>
    </xf>
    <xf numFmtId="0" fontId="51" fillId="0" borderId="17" xfId="0" applyFont="1" applyFill="1" applyBorder="1" applyAlignment="1">
      <alignment horizontal="left" vertical="center" wrapText="1"/>
    </xf>
    <xf numFmtId="0" fontId="14" fillId="0" borderId="17" xfId="0" applyFont="1" applyFill="1" applyBorder="1" applyAlignment="1" applyProtection="1">
      <alignment horizontal="left" vertical="center" wrapText="1"/>
      <protection locked="0"/>
    </xf>
    <xf numFmtId="9" fontId="51" fillId="0" borderId="17" xfId="0" applyNumberFormat="1" applyFont="1" applyBorder="1" applyAlignment="1">
      <alignment horizontal="center" vertical="center" wrapText="1"/>
    </xf>
    <xf numFmtId="184" fontId="78" fillId="0" borderId="17" xfId="1" applyNumberFormat="1" applyFont="1" applyFill="1" applyBorder="1" applyAlignment="1">
      <alignment horizontal="center" vertical="center"/>
    </xf>
    <xf numFmtId="0" fontId="78" fillId="0" borderId="16" xfId="0" applyFont="1" applyFill="1" applyBorder="1" applyAlignment="1">
      <alignment horizontal="left" vertical="top" wrapText="1"/>
    </xf>
    <xf numFmtId="0" fontId="80" fillId="0" borderId="16" xfId="0" applyFont="1" applyBorder="1"/>
    <xf numFmtId="0" fontId="51" fillId="0" borderId="52" xfId="9" applyFont="1" applyFill="1" applyBorder="1" applyAlignment="1">
      <alignment horizontal="center" vertical="center" wrapText="1"/>
    </xf>
    <xf numFmtId="0" fontId="51" fillId="0" borderId="13" xfId="9" applyFont="1" applyFill="1" applyBorder="1" applyAlignment="1">
      <alignment horizontal="left" vertical="top" wrapText="1"/>
    </xf>
    <xf numFmtId="186" fontId="14" fillId="0" borderId="13" xfId="4" applyNumberFormat="1" applyFont="1" applyBorder="1" applyAlignment="1">
      <alignment vertical="center" wrapText="1"/>
    </xf>
    <xf numFmtId="0" fontId="14" fillId="0" borderId="13" xfId="0" applyFont="1" applyFill="1" applyBorder="1" applyAlignment="1" applyProtection="1">
      <alignment horizontal="center" vertical="center" wrapText="1"/>
      <protection locked="0"/>
    </xf>
    <xf numFmtId="0" fontId="14" fillId="0" borderId="13" xfId="6" applyFont="1" applyBorder="1" applyAlignment="1">
      <alignment horizontal="left" vertical="center" wrapText="1"/>
    </xf>
    <xf numFmtId="0" fontId="14" fillId="0" borderId="13" xfId="6" applyFont="1" applyBorder="1" applyAlignment="1">
      <alignment horizontal="center" vertical="center" wrapText="1"/>
    </xf>
    <xf numFmtId="0" fontId="14" fillId="0" borderId="13" xfId="6" applyFont="1" applyBorder="1" applyAlignment="1">
      <alignment horizontal="left" vertical="top" wrapText="1"/>
    </xf>
    <xf numFmtId="0" fontId="80" fillId="0" borderId="16" xfId="0" applyFont="1" applyBorder="1" applyAlignment="1">
      <alignment horizontal="left" vertical="top" wrapText="1"/>
    </xf>
    <xf numFmtId="0" fontId="14" fillId="0" borderId="52" xfId="6" applyFont="1" applyBorder="1" applyAlignment="1">
      <alignment horizontal="center" vertical="center" wrapText="1"/>
    </xf>
    <xf numFmtId="1" fontId="14" fillId="0" borderId="13" xfId="6" applyNumberFormat="1" applyFont="1" applyBorder="1" applyAlignment="1">
      <alignment horizontal="center" vertical="center" wrapText="1"/>
    </xf>
    <xf numFmtId="0" fontId="80" fillId="7" borderId="13" xfId="0" applyFont="1" applyFill="1" applyBorder="1" applyAlignment="1">
      <alignment horizontal="left" vertical="top" wrapText="1"/>
    </xf>
    <xf numFmtId="0" fontId="80" fillId="7" borderId="16" xfId="0" applyFont="1" applyFill="1" applyBorder="1" applyAlignment="1">
      <alignment horizontal="left" vertical="top" wrapText="1"/>
    </xf>
    <xf numFmtId="1" fontId="78" fillId="0" borderId="13" xfId="0" applyNumberFormat="1" applyFont="1" applyFill="1" applyBorder="1" applyAlignment="1">
      <alignment horizontal="center" vertical="center"/>
    </xf>
    <xf numFmtId="0" fontId="14" fillId="0" borderId="34" xfId="6" applyFont="1" applyBorder="1" applyAlignment="1">
      <alignment horizontal="center" vertical="center" wrapText="1"/>
    </xf>
    <xf numFmtId="0" fontId="51" fillId="0" borderId="14" xfId="9" applyFont="1" applyFill="1" applyBorder="1" applyAlignment="1">
      <alignment horizontal="left" vertical="top" wrapText="1"/>
    </xf>
    <xf numFmtId="186" fontId="14" fillId="0" borderId="14" xfId="4" applyNumberFormat="1" applyFont="1" applyBorder="1" applyAlignment="1">
      <alignment vertical="center" wrapText="1"/>
    </xf>
    <xf numFmtId="0" fontId="14" fillId="0" borderId="14" xfId="0" applyFont="1" applyFill="1" applyBorder="1" applyAlignment="1" applyProtection="1">
      <alignment horizontal="center" vertical="center" wrapText="1"/>
      <protection locked="0"/>
    </xf>
    <xf numFmtId="0" fontId="14" fillId="0" borderId="14" xfId="6" applyFont="1" applyBorder="1" applyAlignment="1">
      <alignment horizontal="left" vertical="top" wrapText="1"/>
    </xf>
    <xf numFmtId="0" fontId="14" fillId="0" borderId="14" xfId="6" applyFont="1" applyBorder="1" applyAlignment="1">
      <alignment vertical="center" wrapText="1"/>
    </xf>
    <xf numFmtId="0" fontId="14" fillId="0" borderId="14" xfId="6" applyFont="1" applyBorder="1" applyAlignment="1">
      <alignment horizontal="left" vertical="center" wrapText="1"/>
    </xf>
    <xf numFmtId="9" fontId="14" fillId="0" borderId="14" xfId="6" applyNumberFormat="1" applyFont="1" applyBorder="1" applyAlignment="1">
      <alignment horizontal="center" vertical="center" wrapText="1"/>
    </xf>
    <xf numFmtId="0" fontId="50" fillId="0" borderId="14" xfId="0" applyFont="1" applyBorder="1"/>
    <xf numFmtId="0" fontId="50" fillId="0" borderId="28" xfId="0" applyFont="1" applyBorder="1"/>
    <xf numFmtId="184" fontId="77" fillId="14" borderId="15" xfId="1" applyNumberFormat="1" applyFont="1" applyFill="1" applyBorder="1" applyAlignment="1">
      <alignment horizontal="center" vertical="center" wrapText="1"/>
    </xf>
    <xf numFmtId="184" fontId="77" fillId="14" borderId="14" xfId="1" applyNumberFormat="1" applyFont="1" applyFill="1" applyBorder="1" applyAlignment="1">
      <alignment horizontal="center" vertical="center" wrapText="1"/>
    </xf>
    <xf numFmtId="184" fontId="51" fillId="14" borderId="14" xfId="1" applyNumberFormat="1" applyFont="1" applyFill="1" applyBorder="1" applyAlignment="1">
      <alignment horizontal="center" vertical="center" textRotation="90" wrapText="1"/>
    </xf>
    <xf numFmtId="0" fontId="51" fillId="14" borderId="14" xfId="15" applyFont="1" applyFill="1" applyBorder="1" applyAlignment="1">
      <alignment horizontal="center" vertical="center" textRotation="90" wrapText="1"/>
    </xf>
    <xf numFmtId="0" fontId="80" fillId="0" borderId="13" xfId="9" applyFont="1" applyFill="1" applyBorder="1" applyAlignment="1">
      <alignment horizontal="center" vertical="center" wrapText="1"/>
    </xf>
    <xf numFmtId="186" fontId="95" fillId="0" borderId="13" xfId="11" applyNumberFormat="1" applyFont="1" applyFill="1" applyBorder="1" applyAlignment="1" applyProtection="1">
      <alignment horizontal="center" vertical="center" wrapText="1" readingOrder="1"/>
      <protection locked="0"/>
    </xf>
    <xf numFmtId="0" fontId="78" fillId="0" borderId="13"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left" vertical="center" wrapText="1"/>
      <protection locked="0"/>
    </xf>
    <xf numFmtId="0" fontId="96" fillId="0" borderId="13" xfId="0" applyFont="1" applyFill="1" applyBorder="1" applyAlignment="1">
      <alignment vertical="center" wrapText="1"/>
    </xf>
    <xf numFmtId="0" fontId="96" fillId="0" borderId="13" xfId="0" applyFont="1" applyFill="1" applyBorder="1" applyAlignment="1">
      <alignment horizontal="left" vertical="top" wrapText="1"/>
    </xf>
    <xf numFmtId="9" fontId="96" fillId="0" borderId="13" xfId="0" applyNumberFormat="1" applyFont="1" applyFill="1" applyBorder="1" applyAlignment="1">
      <alignment horizontal="center" vertical="center" wrapText="1"/>
    </xf>
    <xf numFmtId="0" fontId="96" fillId="0" borderId="13" xfId="0" applyFont="1" applyFill="1" applyBorder="1" applyAlignment="1">
      <alignment horizontal="center" vertical="center" wrapText="1"/>
    </xf>
    <xf numFmtId="0" fontId="51" fillId="0" borderId="13" xfId="0" applyFont="1" applyBorder="1" applyAlignment="1">
      <alignment horizontal="center" vertical="center" wrapText="1"/>
    </xf>
    <xf numFmtId="0" fontId="80" fillId="0" borderId="0" xfId="0" applyFont="1" applyAlignment="1">
      <alignment horizontal="left"/>
    </xf>
    <xf numFmtId="0" fontId="80" fillId="0" borderId="0" xfId="0" applyFont="1" applyAlignment="1"/>
    <xf numFmtId="0" fontId="80" fillId="0" borderId="0" xfId="0" applyFont="1" applyAlignment="1">
      <alignment horizontal="center" vertical="center"/>
    </xf>
    <xf numFmtId="0" fontId="51" fillId="0" borderId="0" xfId="0" applyFont="1" applyAlignment="1">
      <alignment wrapText="1"/>
    </xf>
    <xf numFmtId="0" fontId="78" fillId="0" borderId="14" xfId="6" applyFont="1" applyFill="1" applyBorder="1" applyAlignment="1">
      <alignment horizontal="left" vertical="top" wrapText="1"/>
    </xf>
    <xf numFmtId="186" fontId="78" fillId="0" borderId="28" xfId="4" applyNumberFormat="1" applyFont="1" applyFill="1" applyBorder="1" applyAlignment="1">
      <alignment horizontal="center" vertical="center" wrapText="1"/>
    </xf>
    <xf numFmtId="0" fontId="78" fillId="0" borderId="14" xfId="0" applyFont="1" applyFill="1" applyBorder="1" applyAlignment="1">
      <alignment horizontal="center" vertical="center" wrapText="1"/>
    </xf>
    <xf numFmtId="0" fontId="78" fillId="0" borderId="14" xfId="0" applyFont="1" applyFill="1" applyBorder="1" applyAlignment="1">
      <alignment horizontal="left" vertical="center" wrapText="1"/>
    </xf>
    <xf numFmtId="184" fontId="78" fillId="0" borderId="14" xfId="0" applyNumberFormat="1" applyFont="1" applyFill="1" applyBorder="1" applyAlignment="1">
      <alignment horizontal="left" vertical="center" wrapText="1"/>
    </xf>
    <xf numFmtId="184" fontId="78" fillId="7" borderId="14" xfId="1" applyNumberFormat="1" applyFont="1" applyFill="1" applyBorder="1" applyAlignment="1">
      <alignment vertical="center" wrapText="1"/>
    </xf>
    <xf numFmtId="184" fontId="78" fillId="7" borderId="14" xfId="1" applyNumberFormat="1" applyFont="1" applyFill="1" applyBorder="1" applyAlignment="1">
      <alignment horizontal="center" vertical="center" wrapText="1"/>
    </xf>
  </cellXfs>
  <cellStyles count="16">
    <cellStyle name="Hipervínculo" xfId="14" builtinId="8"/>
    <cellStyle name="Millares" xfId="1" builtinId="3"/>
    <cellStyle name="Millares [0]" xfId="2" builtinId="6"/>
    <cellStyle name="Millares [0] 2 2" xfId="10" xr:uid="{00000000-0005-0000-0000-000002000000}"/>
    <cellStyle name="Moneda" xfId="4" builtinId="4"/>
    <cellStyle name="Moneda [0]" xfId="3" builtinId="7"/>
    <cellStyle name="Moneda 5" xfId="11" xr:uid="{00000000-0005-0000-0000-000005000000}"/>
    <cellStyle name="Moneda 6" xfId="12" xr:uid="{00000000-0005-0000-0000-000006000000}"/>
    <cellStyle name="Normal" xfId="0" builtinId="0"/>
    <cellStyle name="Normal 2" xfId="6" xr:uid="{00000000-0005-0000-0000-000008000000}"/>
    <cellStyle name="Normal 2 10" xfId="7" xr:uid="{00000000-0005-0000-0000-000009000000}"/>
    <cellStyle name="Normal 3" xfId="9" xr:uid="{00000000-0005-0000-0000-00000A000000}"/>
    <cellStyle name="Normal 4" xfId="15" xr:uid="{D7187D3F-347A-4CEB-8C66-E5FD98C88347}"/>
    <cellStyle name="Normal 5" xfId="8" xr:uid="{00000000-0005-0000-0000-00000B000000}"/>
    <cellStyle name="Porcentaje" xfId="5" builtinId="5"/>
    <cellStyle name="Porcentaje 2" xfId="13" xr:uid="{00000000-0005-0000-0000-00000D000000}"/>
  </cellStyles>
  <dxfs count="0"/>
  <tableStyles count="0" defaultTableStyle="TableStyleMedium2" defaultPivotStyle="PivotStyleLight16"/>
  <colors>
    <mruColors>
      <color rgb="FF66FF99"/>
      <color rgb="FFFFC5C6"/>
      <color rgb="FFFF7C80"/>
      <color rgb="FF0033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xdr:colOff>
      <xdr:row>48</xdr:row>
      <xdr:rowOff>28575</xdr:rowOff>
    </xdr:to>
    <xdr:grpSp>
      <xdr:nvGrpSpPr>
        <xdr:cNvPr id="13" name="24 Grupo">
          <a:extLst>
            <a:ext uri="{FF2B5EF4-FFF2-40B4-BE49-F238E27FC236}">
              <a16:creationId xmlns:a16="http://schemas.microsoft.com/office/drawing/2014/main" id="{00000000-0008-0000-0100-00000D000000}"/>
            </a:ext>
          </a:extLst>
        </xdr:cNvPr>
        <xdr:cNvGrpSpPr>
          <a:grpSpLocks/>
        </xdr:cNvGrpSpPr>
      </xdr:nvGrpSpPr>
      <xdr:grpSpPr bwMode="auto">
        <a:xfrm>
          <a:off x="142875" y="1876425"/>
          <a:ext cx="7991475" cy="7058025"/>
          <a:chOff x="314874" y="970537"/>
          <a:chExt cx="7634056" cy="8295057"/>
        </a:xfrm>
      </xdr:grpSpPr>
      <xdr:sp macro="" textlink="">
        <xdr:nvSpPr>
          <xdr:cNvPr id="14" name="11 Rectángulo">
            <a:extLst>
              <a:ext uri="{FF2B5EF4-FFF2-40B4-BE49-F238E27FC236}">
                <a16:creationId xmlns:a16="http://schemas.microsoft.com/office/drawing/2014/main" id="{00000000-0008-0000-0100-00000E000000}"/>
              </a:ext>
            </a:extLst>
          </xdr:cNvPr>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a:extLst>
              <a:ext uri="{FF2B5EF4-FFF2-40B4-BE49-F238E27FC236}">
                <a16:creationId xmlns:a16="http://schemas.microsoft.com/office/drawing/2014/main" id="{00000000-0008-0000-0100-00000F000000}"/>
              </a:ext>
            </a:extLst>
          </xdr:cNvPr>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a:extLst>
              <a:ext uri="{FF2B5EF4-FFF2-40B4-BE49-F238E27FC236}">
                <a16:creationId xmlns:a16="http://schemas.microsoft.com/office/drawing/2014/main" id="{00000000-0008-0000-0100-000010000000}"/>
              </a:ext>
            </a:extLst>
          </xdr:cNvPr>
          <xdr:cNvSpPr/>
        </xdr:nvSpPr>
        <xdr:spPr>
          <a:xfrm>
            <a:off x="1220476" y="970537"/>
            <a:ext cx="2802601"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a:extLst>
              <a:ext uri="{FF2B5EF4-FFF2-40B4-BE49-F238E27FC236}">
                <a16:creationId xmlns:a16="http://schemas.microsoft.com/office/drawing/2014/main" id="{00000000-0008-0000-0100-000011000000}"/>
              </a:ext>
            </a:extLst>
          </xdr:cNvPr>
          <xdr:cNvSpPr/>
        </xdr:nvSpPr>
        <xdr:spPr>
          <a:xfrm>
            <a:off x="4423449" y="989583"/>
            <a:ext cx="3317365"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a:extLst>
              <a:ext uri="{FF2B5EF4-FFF2-40B4-BE49-F238E27FC236}">
                <a16:creationId xmlns:a16="http://schemas.microsoft.com/office/drawing/2014/main" id="{00000000-0008-0000-0100-000012000000}"/>
              </a:ext>
            </a:extLst>
          </xdr:cNvPr>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a:extLst>
              <a:ext uri="{FF2B5EF4-FFF2-40B4-BE49-F238E27FC236}">
                <a16:creationId xmlns:a16="http://schemas.microsoft.com/office/drawing/2014/main" id="{00000000-0008-0000-0100-000013000000}"/>
              </a:ext>
            </a:extLst>
          </xdr:cNvPr>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a:extLst>
              <a:ext uri="{FF2B5EF4-FFF2-40B4-BE49-F238E27FC236}">
                <a16:creationId xmlns:a16="http://schemas.microsoft.com/office/drawing/2014/main" id="{00000000-0008-0000-0100-000014000000}"/>
              </a:ext>
            </a:extLst>
          </xdr:cNvPr>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a:extLst>
              <a:ext uri="{FF2B5EF4-FFF2-40B4-BE49-F238E27FC236}">
                <a16:creationId xmlns:a16="http://schemas.microsoft.com/office/drawing/2014/main" id="{00000000-0008-0000-0100-000015000000}"/>
              </a:ext>
            </a:extLst>
          </xdr:cNvPr>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a:extLst>
              <a:ext uri="{FF2B5EF4-FFF2-40B4-BE49-F238E27FC236}">
                <a16:creationId xmlns:a16="http://schemas.microsoft.com/office/drawing/2014/main" id="{00000000-0008-0000-0100-000016000000}"/>
              </a:ext>
            </a:extLst>
          </xdr:cNvPr>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a:extLst>
              <a:ext uri="{FF2B5EF4-FFF2-40B4-BE49-F238E27FC236}">
                <a16:creationId xmlns:a16="http://schemas.microsoft.com/office/drawing/2014/main" id="{00000000-0008-0000-0100-000017000000}"/>
              </a:ext>
            </a:extLst>
          </xdr:cNvPr>
          <xdr:cNvSpPr/>
        </xdr:nvSpPr>
        <xdr:spPr>
          <a:xfrm>
            <a:off x="1420120" y="8418045"/>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a:extLst>
            <a:ext uri="{FF2B5EF4-FFF2-40B4-BE49-F238E27FC236}">
              <a16:creationId xmlns:a16="http://schemas.microsoft.com/office/drawing/2014/main" id="{00000000-0008-0000-0100-000018000000}"/>
            </a:ext>
          </a:extLst>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a:extLst>
            <a:ext uri="{FF2B5EF4-FFF2-40B4-BE49-F238E27FC236}">
              <a16:creationId xmlns:a16="http://schemas.microsoft.com/office/drawing/2014/main" id="{00000000-0008-0000-0100-00001A000000}"/>
            </a:ext>
          </a:extLst>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a:extLst>
            <a:ext uri="{FF2B5EF4-FFF2-40B4-BE49-F238E27FC236}">
              <a16:creationId xmlns:a16="http://schemas.microsoft.com/office/drawing/2014/main" id="{00000000-0008-0000-0100-00001B000000}"/>
            </a:ext>
          </a:extLst>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a:extLst>
            <a:ext uri="{FF2B5EF4-FFF2-40B4-BE49-F238E27FC236}">
              <a16:creationId xmlns:a16="http://schemas.microsoft.com/office/drawing/2014/main" id="{00000000-0008-0000-0100-00001C000000}"/>
            </a:ext>
          </a:extLst>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28573</xdr:colOff>
      <xdr:row>0</xdr:row>
      <xdr:rowOff>76201</xdr:rowOff>
    </xdr:from>
    <xdr:to>
      <xdr:col>4</xdr:col>
      <xdr:colOff>628649</xdr:colOff>
      <xdr:row>1</xdr:row>
      <xdr:rowOff>628650</xdr:rowOff>
    </xdr:to>
    <xdr:grpSp>
      <xdr:nvGrpSpPr>
        <xdr:cNvPr id="29" name="42 Grupo">
          <a:extLst>
            <a:ext uri="{FF2B5EF4-FFF2-40B4-BE49-F238E27FC236}">
              <a16:creationId xmlns:a16="http://schemas.microsoft.com/office/drawing/2014/main" id="{00000000-0008-0000-0100-00001D000000}"/>
            </a:ext>
          </a:extLst>
        </xdr:cNvPr>
        <xdr:cNvGrpSpPr>
          <a:grpSpLocks/>
        </xdr:cNvGrpSpPr>
      </xdr:nvGrpSpPr>
      <xdr:grpSpPr bwMode="auto">
        <a:xfrm>
          <a:off x="28573" y="76201"/>
          <a:ext cx="3752851" cy="1085849"/>
          <a:chOff x="6189257" y="6093296"/>
          <a:chExt cx="2919247" cy="757382"/>
        </a:xfrm>
      </xdr:grpSpPr>
      <xdr:pic>
        <xdr:nvPicPr>
          <xdr:cNvPr id="30" name="39 Imagen">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107157</xdr:colOff>
      <xdr:row>0</xdr:row>
      <xdr:rowOff>119063</xdr:rowOff>
    </xdr:from>
    <xdr:to>
      <xdr:col>4</xdr:col>
      <xdr:colOff>1273969</xdr:colOff>
      <xdr:row>0</xdr:row>
      <xdr:rowOff>1531145</xdr:rowOff>
    </xdr:to>
    <xdr:pic>
      <xdr:nvPicPr>
        <xdr:cNvPr id="2" name="image00.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7157" y="119063"/>
          <a:ext cx="6703218" cy="1412082"/>
        </a:xfrm>
        <a:prstGeom prst="rect">
          <a:avLst/>
        </a:prstGeom>
        <a:solidFill>
          <a:schemeClr val="bg1"/>
        </a:solid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23265" y="22411"/>
          <a:ext cx="5065059" cy="931769"/>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BC8C9A7-309D-4EE2-B8EA-C5E7D95355E2}"/>
            </a:ext>
          </a:extLst>
        </xdr:cNvPr>
        <xdr:cNvPicPr preferRelativeResize="0"/>
      </xdr:nvPicPr>
      <xdr:blipFill>
        <a:blip xmlns:r="http://schemas.openxmlformats.org/officeDocument/2006/relationships" r:embed="rId1" cstate="print"/>
        <a:stretch>
          <a:fillRect/>
        </a:stretch>
      </xdr:blipFill>
      <xdr:spPr>
        <a:xfrm>
          <a:off x="123265" y="22411"/>
          <a:ext cx="5059456" cy="1211356"/>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5" name="image00.png">
          <a:extLst>
            <a:ext uri="{FF2B5EF4-FFF2-40B4-BE49-F238E27FC236}">
              <a16:creationId xmlns:a16="http://schemas.microsoft.com/office/drawing/2014/main" id="{1BD73AF8-9623-470A-BEB4-B97B98A15A9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BAD9632B-9CCD-4599-A4F9-55F9A9C0EF4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www.icetex.gov.co/dnnpro5/Default.aspx?tabid=16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P12" sqref="P12"/>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6"/>
  <sheetViews>
    <sheetView topLeftCell="A4" workbookViewId="0">
      <selection activeCell="P22" sqref="P22"/>
    </sheetView>
  </sheetViews>
  <sheetFormatPr baseColWidth="10" defaultRowHeight="12.75" x14ac:dyDescent="0.2"/>
  <cols>
    <col min="1" max="1" width="6.42578125" customWidth="1"/>
    <col min="3" max="3" width="18" customWidth="1"/>
    <col min="11" max="11" width="6" customWidth="1"/>
  </cols>
  <sheetData>
    <row r="1" spans="2:12" ht="42" customHeight="1" x14ac:dyDescent="0.2"/>
    <row r="2" spans="2:12" ht="58.5" customHeight="1" thickBot="1" x14ac:dyDescent="0.45">
      <c r="D2" s="27"/>
      <c r="E2" s="27"/>
      <c r="F2" s="27"/>
      <c r="G2" s="27"/>
      <c r="H2" s="27"/>
      <c r="I2" s="27"/>
      <c r="J2" s="27"/>
      <c r="K2" s="27"/>
      <c r="L2" s="26"/>
    </row>
    <row r="3" spans="2:12" ht="27" thickBot="1" x14ac:dyDescent="0.45">
      <c r="B3" s="94"/>
      <c r="C3" s="472" t="s">
        <v>31</v>
      </c>
      <c r="D3" s="473"/>
      <c r="E3" s="473"/>
      <c r="F3" s="473"/>
      <c r="G3" s="473"/>
      <c r="H3" s="473"/>
      <c r="I3" s="473"/>
      <c r="J3" s="473"/>
      <c r="K3" s="474"/>
      <c r="L3" s="28"/>
    </row>
    <row r="4" spans="2:12" ht="12.75" customHeight="1" x14ac:dyDescent="0.2">
      <c r="C4" s="27"/>
      <c r="D4" s="27"/>
      <c r="E4" s="27"/>
      <c r="F4" s="27"/>
      <c r="G4" s="27"/>
      <c r="H4" s="27"/>
      <c r="I4" s="27"/>
      <c r="J4" s="27"/>
      <c r="K4" s="27"/>
    </row>
    <row r="26" spans="15:15" x14ac:dyDescent="0.2">
      <c r="O26" s="29"/>
    </row>
  </sheetData>
  <mergeCells count="1">
    <mergeCell ref="C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01"/>
  <sheetViews>
    <sheetView tabSelected="1" topLeftCell="U69" zoomScale="90" zoomScaleNormal="90" workbookViewId="0">
      <selection activeCell="X72" sqref="X72:X74"/>
    </sheetView>
  </sheetViews>
  <sheetFormatPr baseColWidth="10" defaultColWidth="11.42578125" defaultRowHeight="12" x14ac:dyDescent="0.2"/>
  <cols>
    <col min="1" max="1" width="15.5703125" style="1214" customWidth="1"/>
    <col min="2" max="2" width="17.140625" style="1214" customWidth="1"/>
    <col min="3" max="3" width="23.7109375" style="1214" customWidth="1"/>
    <col min="4" max="4" width="26.5703125" style="1214" customWidth="1"/>
    <col min="5" max="5" width="21.42578125" style="1513" customWidth="1"/>
    <col min="6" max="6" width="18.85546875" style="1214" customWidth="1"/>
    <col min="7" max="7" width="23.140625" style="1214" customWidth="1"/>
    <col min="8" max="8" width="36.140625" style="1214" customWidth="1"/>
    <col min="9" max="9" width="34" style="1514" customWidth="1"/>
    <col min="10" max="10" width="18.28515625" style="1214" customWidth="1"/>
    <col min="11" max="11" width="47.140625" style="1515" customWidth="1"/>
    <col min="12" max="12" width="34.28515625" style="1214" hidden="1" customWidth="1"/>
    <col min="13" max="13" width="19.140625" style="1216" hidden="1" customWidth="1"/>
    <col min="14" max="14" width="95" style="1516" hidden="1" customWidth="1"/>
    <col min="15" max="19" width="11.5703125" style="1214" hidden="1" customWidth="1"/>
    <col min="20" max="20" width="0.5703125" style="1214" hidden="1" customWidth="1"/>
    <col min="21" max="21" width="42" style="1214" customWidth="1"/>
    <col min="22" max="24" width="18.28515625" style="1214" customWidth="1"/>
    <col min="25" max="25" width="33" style="1214" customWidth="1"/>
    <col min="26" max="16384" width="11.42578125" style="1214"/>
  </cols>
  <sheetData>
    <row r="1" spans="1:34" s="1008" customFormat="1" ht="121.5" customHeight="1" thickBot="1" x14ac:dyDescent="0.25">
      <c r="A1" s="1002"/>
      <c r="B1" s="1003"/>
      <c r="C1" s="1004"/>
      <c r="D1" s="1004"/>
      <c r="E1" s="1005"/>
      <c r="F1" s="1004"/>
      <c r="G1" s="1006"/>
      <c r="H1" s="1005"/>
      <c r="I1" s="1004"/>
      <c r="J1" s="1004"/>
      <c r="K1" s="1002"/>
      <c r="L1" s="1004"/>
      <c r="M1" s="1002"/>
      <c r="N1" s="1007"/>
      <c r="O1" s="1004"/>
      <c r="P1" s="1004"/>
      <c r="Q1" s="1004"/>
      <c r="R1" s="1004"/>
      <c r="S1" s="1004"/>
      <c r="T1" s="1004"/>
      <c r="U1" s="1004"/>
      <c r="V1" s="1004"/>
      <c r="W1" s="1004"/>
      <c r="X1" s="1004"/>
      <c r="Y1" s="1004"/>
      <c r="Z1" s="1004"/>
    </row>
    <row r="2" spans="1:34" s="1017" customFormat="1" ht="63" customHeight="1" thickBot="1" x14ac:dyDescent="0.25">
      <c r="A2" s="1009" t="s">
        <v>362</v>
      </c>
      <c r="B2" s="1010"/>
      <c r="C2" s="1011"/>
      <c r="D2" s="1012" t="s">
        <v>363</v>
      </c>
      <c r="E2" s="1012"/>
      <c r="F2" s="1012"/>
      <c r="G2" s="1012"/>
      <c r="H2" s="1012"/>
      <c r="I2" s="1013"/>
      <c r="J2" s="1014"/>
      <c r="K2" s="1015"/>
      <c r="L2" s="1014"/>
      <c r="M2" s="1016"/>
      <c r="N2" s="1016"/>
      <c r="O2" s="1014"/>
      <c r="P2" s="1014"/>
      <c r="Q2" s="1014"/>
      <c r="R2" s="1014"/>
      <c r="S2" s="1014"/>
      <c r="T2" s="1014"/>
      <c r="U2" s="1016"/>
      <c r="V2" s="1016"/>
      <c r="W2" s="1016"/>
      <c r="X2" s="1016"/>
      <c r="Y2" s="1016"/>
      <c r="Z2" s="1008"/>
      <c r="AA2" s="1008"/>
      <c r="AB2" s="1008"/>
      <c r="AC2" s="1008"/>
      <c r="AD2" s="1008"/>
      <c r="AE2" s="1008"/>
      <c r="AF2" s="1008"/>
      <c r="AG2" s="1008"/>
      <c r="AH2" s="1008"/>
    </row>
    <row r="3" spans="1:34" s="1017" customFormat="1" x14ac:dyDescent="0.2">
      <c r="A3" s="1018"/>
      <c r="B3" s="1019"/>
      <c r="C3" s="1008"/>
      <c r="E3" s="1020"/>
      <c r="G3" s="1021"/>
      <c r="H3" s="1020"/>
      <c r="I3" s="1022"/>
      <c r="K3" s="1023"/>
      <c r="M3" s="1024"/>
      <c r="N3" s="1016"/>
      <c r="U3" s="1008"/>
      <c r="V3" s="1008"/>
      <c r="W3" s="1008"/>
      <c r="X3" s="1008"/>
      <c r="Y3" s="1008"/>
      <c r="Z3" s="1008"/>
      <c r="AA3" s="1008"/>
      <c r="AB3" s="1008"/>
      <c r="AC3" s="1008"/>
      <c r="AD3" s="1008"/>
      <c r="AE3" s="1008"/>
      <c r="AF3" s="1008"/>
      <c r="AG3" s="1008"/>
      <c r="AH3" s="1008"/>
    </row>
    <row r="5" spans="1:34" s="1017" customFormat="1" ht="29.25" customHeight="1" x14ac:dyDescent="0.2">
      <c r="B5" s="1020"/>
      <c r="D5" s="1025" t="s">
        <v>1761</v>
      </c>
      <c r="E5" s="1026"/>
      <c r="F5" s="1026"/>
      <c r="G5" s="1026"/>
      <c r="H5" s="1026"/>
      <c r="I5" s="1026"/>
      <c r="J5" s="1026"/>
      <c r="K5" s="1026"/>
      <c r="L5" s="1026"/>
      <c r="M5" s="1026"/>
      <c r="N5" s="1026"/>
      <c r="O5" s="1026"/>
      <c r="P5" s="1026"/>
      <c r="Q5" s="1026"/>
      <c r="R5" s="1026"/>
      <c r="S5" s="1026"/>
      <c r="T5" s="1026"/>
      <c r="U5" s="1026"/>
      <c r="V5" s="1026"/>
      <c r="W5" s="1026"/>
      <c r="X5" s="1026"/>
    </row>
    <row r="6" spans="1:34" s="1017" customFormat="1" ht="32.25" customHeight="1" x14ac:dyDescent="0.2">
      <c r="A6" s="1027"/>
      <c r="B6" s="1028"/>
      <c r="C6" s="1028"/>
      <c r="D6" s="1029" t="s">
        <v>1053</v>
      </c>
      <c r="E6" s="1029" t="s">
        <v>1054</v>
      </c>
      <c r="F6" s="1029" t="s">
        <v>1055</v>
      </c>
      <c r="G6" s="1029" t="s">
        <v>1056</v>
      </c>
      <c r="H6" s="1029" t="s">
        <v>1057</v>
      </c>
      <c r="I6" s="1030" t="s">
        <v>1058</v>
      </c>
      <c r="J6" s="1030" t="s">
        <v>1059</v>
      </c>
      <c r="K6" s="1031" t="s">
        <v>1060</v>
      </c>
      <c r="L6" s="1032"/>
      <c r="M6" s="1032"/>
      <c r="N6" s="1033"/>
      <c r="O6" s="1034" t="s">
        <v>1061</v>
      </c>
      <c r="P6" s="1034"/>
      <c r="Q6" s="1034"/>
      <c r="R6" s="1034"/>
      <c r="S6" s="1035" t="s">
        <v>1062</v>
      </c>
      <c r="T6" s="1035" t="s">
        <v>1063</v>
      </c>
      <c r="U6" s="1035" t="s">
        <v>1064</v>
      </c>
      <c r="V6" s="1035" t="s">
        <v>1065</v>
      </c>
      <c r="W6" s="1035" t="s">
        <v>1066</v>
      </c>
      <c r="X6" s="1035" t="s">
        <v>1067</v>
      </c>
    </row>
    <row r="7" spans="1:34" s="1017" customFormat="1" ht="56.25" customHeight="1" thickBot="1" x14ac:dyDescent="0.25">
      <c r="A7" s="1036"/>
      <c r="B7" s="1036"/>
      <c r="C7" s="1036"/>
      <c r="D7" s="1037"/>
      <c r="E7" s="1037"/>
      <c r="F7" s="1037"/>
      <c r="G7" s="1037"/>
      <c r="H7" s="1037"/>
      <c r="I7" s="1038"/>
      <c r="J7" s="1038"/>
      <c r="K7" s="1039" t="s">
        <v>1068</v>
      </c>
      <c r="L7" s="1040" t="s">
        <v>1069</v>
      </c>
      <c r="M7" s="1040" t="s">
        <v>1070</v>
      </c>
      <c r="N7" s="1041" t="s">
        <v>1071</v>
      </c>
      <c r="O7" s="1042" t="s">
        <v>18</v>
      </c>
      <c r="P7" s="1042" t="s">
        <v>19</v>
      </c>
      <c r="Q7" s="1042" t="s">
        <v>20</v>
      </c>
      <c r="R7" s="1043" t="s">
        <v>21</v>
      </c>
      <c r="S7" s="1044"/>
      <c r="T7" s="1044"/>
      <c r="U7" s="1045"/>
      <c r="V7" s="1044"/>
      <c r="W7" s="1044"/>
      <c r="X7" s="1044"/>
    </row>
    <row r="8" spans="1:34" s="1017" customFormat="1" ht="100.5" customHeight="1" x14ac:dyDescent="0.2">
      <c r="A8" s="1036"/>
      <c r="B8" s="1036"/>
      <c r="C8" s="1036"/>
      <c r="D8" s="1046" t="s">
        <v>1072</v>
      </c>
      <c r="E8" s="1047" t="s">
        <v>1073</v>
      </c>
      <c r="F8" s="1048" t="s">
        <v>1074</v>
      </c>
      <c r="G8" s="1049" t="s">
        <v>1763</v>
      </c>
      <c r="H8" s="1050" t="s">
        <v>68</v>
      </c>
      <c r="I8" s="1049" t="s">
        <v>1763</v>
      </c>
      <c r="J8" s="1051">
        <f>160*5547245</f>
        <v>887559200</v>
      </c>
      <c r="K8" s="1052"/>
      <c r="L8" s="1053"/>
      <c r="M8" s="1053"/>
      <c r="N8" s="1053"/>
      <c r="O8" s="1054">
        <v>0</v>
      </c>
      <c r="P8" s="1055">
        <v>629338247</v>
      </c>
      <c r="Q8" s="1056">
        <v>629338247</v>
      </c>
      <c r="R8" s="1057"/>
      <c r="S8" s="1058" t="s">
        <v>1075</v>
      </c>
      <c r="T8" s="1059" t="s">
        <v>1076</v>
      </c>
      <c r="U8" s="1060" t="s">
        <v>1077</v>
      </c>
      <c r="V8" s="1061"/>
      <c r="W8" s="1061"/>
      <c r="X8" s="1062"/>
      <c r="Y8" s="1063"/>
      <c r="Z8" s="1063"/>
      <c r="AA8" s="1063"/>
    </row>
    <row r="9" spans="1:34" s="1017" customFormat="1" ht="145.5" customHeight="1" x14ac:dyDescent="0.2">
      <c r="A9" s="1036"/>
      <c r="B9" s="1036"/>
      <c r="C9" s="1036"/>
      <c r="D9" s="1064"/>
      <c r="E9" s="1065"/>
      <c r="F9" s="1066"/>
      <c r="G9" s="1067" t="s">
        <v>1764</v>
      </c>
      <c r="H9" s="1068" t="s">
        <v>68</v>
      </c>
      <c r="I9" s="1067" t="s">
        <v>1764</v>
      </c>
      <c r="J9" s="1069">
        <v>95</v>
      </c>
      <c r="K9" s="1070"/>
      <c r="L9" s="1071"/>
      <c r="M9" s="1071"/>
      <c r="N9" s="1071"/>
      <c r="O9" s="1072">
        <v>95</v>
      </c>
      <c r="P9" s="1073">
        <v>95</v>
      </c>
      <c r="Q9" s="1074">
        <v>95</v>
      </c>
      <c r="R9" s="1075"/>
      <c r="S9" s="1060" t="s">
        <v>1078</v>
      </c>
      <c r="T9" s="1060" t="s">
        <v>1079</v>
      </c>
      <c r="U9" s="1060" t="s">
        <v>1080</v>
      </c>
      <c r="V9" s="1076"/>
      <c r="W9" s="1076"/>
      <c r="X9" s="1077"/>
      <c r="Y9" s="1063"/>
      <c r="Z9" s="1063"/>
      <c r="AA9" s="1063"/>
    </row>
    <row r="10" spans="1:34" s="1017" customFormat="1" ht="99" customHeight="1" thickBot="1" x14ac:dyDescent="0.25">
      <c r="A10" s="1036"/>
      <c r="B10" s="1036"/>
      <c r="C10" s="1036"/>
      <c r="D10" s="1064"/>
      <c r="E10" s="1078"/>
      <c r="F10" s="1079"/>
      <c r="G10" s="1080" t="s">
        <v>1765</v>
      </c>
      <c r="H10" s="1081" t="s">
        <v>45</v>
      </c>
      <c r="I10" s="1080" t="s">
        <v>1765</v>
      </c>
      <c r="J10" s="1082">
        <v>100</v>
      </c>
      <c r="K10" s="1083"/>
      <c r="L10" s="1084"/>
      <c r="M10" s="1084"/>
      <c r="N10" s="1084"/>
      <c r="O10" s="1085">
        <v>13</v>
      </c>
      <c r="P10" s="1086">
        <v>57.09</v>
      </c>
      <c r="Q10" s="1087">
        <v>86.79</v>
      </c>
      <c r="R10" s="1088"/>
      <c r="S10" s="1089" t="s">
        <v>1081</v>
      </c>
      <c r="T10" s="1090" t="s">
        <v>1082</v>
      </c>
      <c r="U10" s="1090" t="s">
        <v>1083</v>
      </c>
      <c r="V10" s="1091"/>
      <c r="W10" s="1091"/>
      <c r="X10" s="1092"/>
      <c r="Y10" s="1063"/>
      <c r="Z10" s="1063"/>
      <c r="AA10" s="1063"/>
    </row>
    <row r="11" spans="1:34" s="1017" customFormat="1" ht="169.5" customHeight="1" thickBot="1" x14ac:dyDescent="0.25">
      <c r="A11" s="1036"/>
      <c r="B11" s="1036"/>
      <c r="C11" s="1036"/>
      <c r="D11" s="1064"/>
      <c r="E11" s="1093" t="s">
        <v>1084</v>
      </c>
      <c r="F11" s="1094" t="s">
        <v>1085</v>
      </c>
      <c r="G11" s="1095" t="s">
        <v>1766</v>
      </c>
      <c r="H11" s="1096" t="s">
        <v>68</v>
      </c>
      <c r="I11" s="1095" t="s">
        <v>1766</v>
      </c>
      <c r="J11" s="1097">
        <v>95</v>
      </c>
      <c r="K11" s="1098"/>
      <c r="L11" s="1099"/>
      <c r="M11" s="1099"/>
      <c r="N11" s="1099"/>
      <c r="O11" s="1100">
        <v>35</v>
      </c>
      <c r="P11" s="1101">
        <v>60</v>
      </c>
      <c r="Q11" s="1101">
        <v>81</v>
      </c>
      <c r="R11" s="1102"/>
      <c r="S11" s="1103" t="s">
        <v>1086</v>
      </c>
      <c r="T11" s="1103" t="s">
        <v>1087</v>
      </c>
      <c r="U11" s="1103" t="s">
        <v>1088</v>
      </c>
      <c r="V11" s="1104"/>
      <c r="W11" s="1104"/>
      <c r="X11" s="1105"/>
      <c r="Y11" s="1063"/>
      <c r="Z11" s="1063"/>
      <c r="AA11" s="1063"/>
    </row>
    <row r="12" spans="1:34" s="1017" customFormat="1" ht="97.5" customHeight="1" x14ac:dyDescent="0.2">
      <c r="A12" s="1036"/>
      <c r="B12" s="1036"/>
      <c r="C12" s="1036"/>
      <c r="D12" s="1064"/>
      <c r="E12" s="1106" t="s">
        <v>1089</v>
      </c>
      <c r="F12" s="1066"/>
      <c r="G12" s="1107" t="s">
        <v>1767</v>
      </c>
      <c r="H12" s="1108" t="s">
        <v>68</v>
      </c>
      <c r="I12" s="1107" t="s">
        <v>1767</v>
      </c>
      <c r="J12" s="1109">
        <v>30</v>
      </c>
      <c r="K12" s="1108"/>
      <c r="L12" s="1110"/>
      <c r="M12" s="1110"/>
      <c r="N12" s="1110"/>
      <c r="O12" s="1111">
        <v>0</v>
      </c>
      <c r="P12" s="1112">
        <v>0</v>
      </c>
      <c r="Q12" s="1112">
        <v>0</v>
      </c>
      <c r="R12" s="1113"/>
      <c r="S12" s="1114" t="s">
        <v>1090</v>
      </c>
      <c r="T12" s="1114" t="s">
        <v>1091</v>
      </c>
      <c r="U12" s="1114" t="s">
        <v>1092</v>
      </c>
      <c r="V12" s="1115"/>
      <c r="W12" s="1115"/>
      <c r="X12" s="1116"/>
      <c r="Y12" s="1063"/>
      <c r="Z12" s="1063"/>
      <c r="AA12" s="1063"/>
    </row>
    <row r="13" spans="1:34" s="1017" customFormat="1" ht="102.75" customHeight="1" x14ac:dyDescent="0.2">
      <c r="A13" s="1036"/>
      <c r="B13" s="1036"/>
      <c r="C13" s="1036"/>
      <c r="D13" s="1064"/>
      <c r="E13" s="1117"/>
      <c r="F13" s="1066"/>
      <c r="G13" s="1067" t="s">
        <v>1768</v>
      </c>
      <c r="H13" s="1068" t="s">
        <v>68</v>
      </c>
      <c r="I13" s="1067" t="s">
        <v>1768</v>
      </c>
      <c r="J13" s="1118">
        <v>11</v>
      </c>
      <c r="K13" s="1068"/>
      <c r="L13" s="1071"/>
      <c r="M13" s="1071"/>
      <c r="N13" s="1071"/>
      <c r="O13" s="1072">
        <v>0</v>
      </c>
      <c r="P13" s="1073">
        <v>0</v>
      </c>
      <c r="Q13" s="1073">
        <v>19</v>
      </c>
      <c r="R13" s="1119"/>
      <c r="S13" s="1120" t="s">
        <v>1093</v>
      </c>
      <c r="T13" s="1120" t="s">
        <v>1094</v>
      </c>
      <c r="U13" s="1114" t="s">
        <v>1095</v>
      </c>
      <c r="V13" s="1076"/>
      <c r="W13" s="1076"/>
      <c r="X13" s="1077"/>
      <c r="Y13" s="1063"/>
      <c r="Z13" s="1063"/>
      <c r="AA13" s="1063"/>
    </row>
    <row r="14" spans="1:34" s="1017" customFormat="1" ht="42" customHeight="1" x14ac:dyDescent="0.2">
      <c r="A14" s="1036"/>
      <c r="B14" s="1036"/>
      <c r="C14" s="1036"/>
      <c r="D14" s="1064"/>
      <c r="E14" s="1117"/>
      <c r="F14" s="1066"/>
      <c r="G14" s="1067" t="s">
        <v>1769</v>
      </c>
      <c r="H14" s="1068" t="s">
        <v>68</v>
      </c>
      <c r="I14" s="1067" t="s">
        <v>1769</v>
      </c>
      <c r="J14" s="1118">
        <v>7000</v>
      </c>
      <c r="K14" s="1068"/>
      <c r="L14" s="1071"/>
      <c r="M14" s="1071"/>
      <c r="N14" s="1071"/>
      <c r="O14" s="1072">
        <v>0</v>
      </c>
      <c r="P14" s="1073">
        <v>0</v>
      </c>
      <c r="Q14" s="1073">
        <v>0</v>
      </c>
      <c r="R14" s="1119"/>
      <c r="S14" s="1120" t="s">
        <v>1096</v>
      </c>
      <c r="T14" s="1120" t="s">
        <v>1097</v>
      </c>
      <c r="U14" s="1120" t="s">
        <v>1098</v>
      </c>
      <c r="V14" s="1076"/>
      <c r="W14" s="1076"/>
      <c r="X14" s="1077"/>
      <c r="Y14" s="1063"/>
      <c r="Z14" s="1063"/>
      <c r="AA14" s="1063"/>
    </row>
    <row r="15" spans="1:34" s="1017" customFormat="1" ht="155.25" customHeight="1" thickBot="1" x14ac:dyDescent="0.25">
      <c r="A15" s="1036"/>
      <c r="B15" s="1036"/>
      <c r="C15" s="1036"/>
      <c r="D15" s="1064"/>
      <c r="E15" s="1121"/>
      <c r="F15" s="1079"/>
      <c r="G15" s="1080" t="s">
        <v>1770</v>
      </c>
      <c r="H15" s="1081" t="s">
        <v>68</v>
      </c>
      <c r="I15" s="1080" t="s">
        <v>1770</v>
      </c>
      <c r="J15" s="1122">
        <v>27530</v>
      </c>
      <c r="K15" s="1081"/>
      <c r="L15" s="1084"/>
      <c r="M15" s="1084"/>
      <c r="N15" s="1084"/>
      <c r="O15" s="1085">
        <v>14081</v>
      </c>
      <c r="P15" s="1123">
        <v>0</v>
      </c>
      <c r="Q15" s="1123">
        <v>26000</v>
      </c>
      <c r="R15" s="1124"/>
      <c r="S15" s="1125" t="s">
        <v>1099</v>
      </c>
      <c r="T15" s="1125" t="s">
        <v>1100</v>
      </c>
      <c r="U15" s="1125" t="s">
        <v>1101</v>
      </c>
      <c r="V15" s="1091"/>
      <c r="W15" s="1091"/>
      <c r="X15" s="1092"/>
      <c r="Y15" s="1063"/>
      <c r="Z15" s="1063"/>
      <c r="AA15" s="1063"/>
    </row>
    <row r="16" spans="1:34" s="1017" customFormat="1" ht="93.75" customHeight="1" x14ac:dyDescent="0.2">
      <c r="A16" s="1036"/>
      <c r="B16" s="1036"/>
      <c r="C16" s="1036"/>
      <c r="D16" s="1064"/>
      <c r="E16" s="1126" t="s">
        <v>1102</v>
      </c>
      <c r="F16" s="1127" t="s">
        <v>1103</v>
      </c>
      <c r="G16" s="1049" t="s">
        <v>1771</v>
      </c>
      <c r="H16" s="1050" t="s">
        <v>68</v>
      </c>
      <c r="I16" s="1049" t="s">
        <v>1771</v>
      </c>
      <c r="J16" s="1128">
        <v>160</v>
      </c>
      <c r="K16" s="1050"/>
      <c r="L16" s="1053"/>
      <c r="M16" s="1053"/>
      <c r="N16" s="1053"/>
      <c r="O16" s="1054">
        <v>0</v>
      </c>
      <c r="P16" s="1055">
        <v>0</v>
      </c>
      <c r="Q16" s="1055">
        <v>281</v>
      </c>
      <c r="R16" s="1129"/>
      <c r="S16" s="1130" t="s">
        <v>1104</v>
      </c>
      <c r="T16" s="1130" t="s">
        <v>1105</v>
      </c>
      <c r="U16" s="1131" t="s">
        <v>1106</v>
      </c>
      <c r="V16" s="1132"/>
      <c r="W16" s="1115"/>
      <c r="X16" s="1116"/>
      <c r="Y16" s="1063"/>
      <c r="Z16" s="1063"/>
      <c r="AA16" s="1063"/>
    </row>
    <row r="17" spans="1:27" s="1017" customFormat="1" ht="276" customHeight="1" x14ac:dyDescent="0.2">
      <c r="A17" s="1036"/>
      <c r="B17" s="1036"/>
      <c r="C17" s="1036"/>
      <c r="D17" s="1064"/>
      <c r="E17" s="1117"/>
      <c r="F17" s="1133"/>
      <c r="G17" s="1067" t="s">
        <v>1772</v>
      </c>
      <c r="H17" s="1068" t="s">
        <v>68</v>
      </c>
      <c r="I17" s="1067" t="s">
        <v>1772</v>
      </c>
      <c r="J17" s="1118">
        <v>2200</v>
      </c>
      <c r="K17" s="1068"/>
      <c r="L17" s="1071"/>
      <c r="M17" s="1071"/>
      <c r="N17" s="1071"/>
      <c r="O17" s="1072">
        <v>0</v>
      </c>
      <c r="P17" s="1073">
        <v>0</v>
      </c>
      <c r="Q17" s="1073">
        <v>423</v>
      </c>
      <c r="R17" s="1119"/>
      <c r="S17" s="1120" t="s">
        <v>1104</v>
      </c>
      <c r="T17" s="1114" t="s">
        <v>1105</v>
      </c>
      <c r="U17" s="1131" t="s">
        <v>1107</v>
      </c>
      <c r="V17" s="1134"/>
      <c r="W17" s="1076"/>
      <c r="X17" s="1077"/>
      <c r="Y17" s="1063"/>
      <c r="Z17" s="1063"/>
      <c r="AA17" s="1063"/>
    </row>
    <row r="18" spans="1:27" s="1017" customFormat="1" ht="272.25" customHeight="1" thickBot="1" x14ac:dyDescent="0.25">
      <c r="A18" s="1036"/>
      <c r="B18" s="1036"/>
      <c r="C18" s="1036"/>
      <c r="D18" s="1064"/>
      <c r="E18" s="1135"/>
      <c r="F18" s="1136"/>
      <c r="G18" s="1137" t="s">
        <v>1773</v>
      </c>
      <c r="H18" s="1138" t="s">
        <v>68</v>
      </c>
      <c r="I18" s="1137" t="s">
        <v>1773</v>
      </c>
      <c r="J18" s="1139">
        <v>1000</v>
      </c>
      <c r="K18" s="1138"/>
      <c r="L18" s="1140"/>
      <c r="M18" s="1140"/>
      <c r="N18" s="1140"/>
      <c r="O18" s="1141">
        <v>0</v>
      </c>
      <c r="P18" s="1142">
        <v>0</v>
      </c>
      <c r="Q18" s="1142">
        <v>17</v>
      </c>
      <c r="R18" s="1143"/>
      <c r="S18" s="1144" t="s">
        <v>1104</v>
      </c>
      <c r="T18" s="1145" t="s">
        <v>1105</v>
      </c>
      <c r="U18" s="1146" t="s">
        <v>1107</v>
      </c>
      <c r="V18" s="1147"/>
      <c r="W18" s="1148"/>
      <c r="X18" s="1149"/>
      <c r="Y18" s="1063"/>
      <c r="Z18" s="1063"/>
      <c r="AA18" s="1063"/>
    </row>
    <row r="19" spans="1:27" s="1017" customFormat="1" ht="73.150000000000006" customHeight="1" x14ac:dyDescent="0.2">
      <c r="A19" s="1036"/>
      <c r="B19" s="1036"/>
      <c r="C19" s="1036"/>
      <c r="D19" s="1064"/>
      <c r="E19" s="1126" t="s">
        <v>1108</v>
      </c>
      <c r="F19" s="1150" t="s">
        <v>1109</v>
      </c>
      <c r="G19" s="1049" t="s">
        <v>1774</v>
      </c>
      <c r="H19" s="1050" t="s">
        <v>68</v>
      </c>
      <c r="I19" s="1049" t="s">
        <v>1774</v>
      </c>
      <c r="J19" s="1128">
        <v>4000</v>
      </c>
      <c r="K19" s="1050"/>
      <c r="L19" s="1053"/>
      <c r="M19" s="1053"/>
      <c r="N19" s="1053"/>
      <c r="O19" s="1054">
        <v>4064</v>
      </c>
      <c r="P19" s="1055">
        <v>3989</v>
      </c>
      <c r="Q19" s="1055">
        <v>4155</v>
      </c>
      <c r="R19" s="1129"/>
      <c r="S19" s="1130" t="s">
        <v>1110</v>
      </c>
      <c r="T19" s="1151" t="s">
        <v>1111</v>
      </c>
      <c r="U19" s="1151" t="s">
        <v>1112</v>
      </c>
      <c r="V19" s="1061"/>
      <c r="W19" s="1061"/>
      <c r="X19" s="1062"/>
      <c r="Y19" s="1063"/>
      <c r="Z19" s="1063"/>
      <c r="AA19" s="1063"/>
    </row>
    <row r="20" spans="1:27" s="1017" customFormat="1" ht="44.25" customHeight="1" x14ac:dyDescent="0.2">
      <c r="A20" s="1036"/>
      <c r="B20" s="1036"/>
      <c r="C20" s="1036"/>
      <c r="D20" s="1064"/>
      <c r="E20" s="1117"/>
      <c r="F20" s="1152"/>
      <c r="G20" s="1153" t="s">
        <v>1775</v>
      </c>
      <c r="H20" s="1068" t="s">
        <v>68</v>
      </c>
      <c r="I20" s="1153" t="s">
        <v>1775</v>
      </c>
      <c r="J20" s="1118">
        <v>90000</v>
      </c>
      <c r="K20" s="1068"/>
      <c r="L20" s="1071"/>
      <c r="M20" s="1071"/>
      <c r="N20" s="1071"/>
      <c r="O20" s="1072">
        <v>69632</v>
      </c>
      <c r="P20" s="1073">
        <v>7268</v>
      </c>
      <c r="Q20" s="1073">
        <v>87790</v>
      </c>
      <c r="R20" s="1119"/>
      <c r="S20" s="1120" t="s">
        <v>1113</v>
      </c>
      <c r="T20" s="1154" t="s">
        <v>1114</v>
      </c>
      <c r="U20" s="1154" t="s">
        <v>1115</v>
      </c>
      <c r="V20" s="1076"/>
      <c r="W20" s="1076"/>
      <c r="X20" s="1077"/>
      <c r="Y20" s="1063"/>
      <c r="Z20" s="1063"/>
      <c r="AA20" s="1063"/>
    </row>
    <row r="21" spans="1:27" s="1017" customFormat="1" ht="57.75" customHeight="1" x14ac:dyDescent="0.2">
      <c r="A21" s="1036"/>
      <c r="B21" s="1036"/>
      <c r="C21" s="1036"/>
      <c r="D21" s="1064"/>
      <c r="E21" s="1117"/>
      <c r="F21" s="1152"/>
      <c r="G21" s="1067" t="s">
        <v>1776</v>
      </c>
      <c r="H21" s="1068" t="s">
        <v>68</v>
      </c>
      <c r="I21" s="1067" t="s">
        <v>1776</v>
      </c>
      <c r="J21" s="1118">
        <v>3864</v>
      </c>
      <c r="K21" s="1068"/>
      <c r="L21" s="1071"/>
      <c r="M21" s="1071"/>
      <c r="N21" s="1071"/>
      <c r="O21" s="1072">
        <v>0</v>
      </c>
      <c r="P21" s="1073">
        <v>3666</v>
      </c>
      <c r="Q21" s="1073">
        <v>3666</v>
      </c>
      <c r="R21" s="1119"/>
      <c r="S21" s="1120" t="s">
        <v>1116</v>
      </c>
      <c r="T21" s="1154" t="s">
        <v>1117</v>
      </c>
      <c r="U21" s="1154" t="s">
        <v>1118</v>
      </c>
      <c r="V21" s="1076"/>
      <c r="W21" s="1076"/>
      <c r="X21" s="1077"/>
      <c r="Y21" s="1063"/>
      <c r="Z21" s="1063"/>
      <c r="AA21" s="1063"/>
    </row>
    <row r="22" spans="1:27" s="1017" customFormat="1" ht="45.75" customHeight="1" x14ac:dyDescent="0.2">
      <c r="A22" s="1036"/>
      <c r="B22" s="1036"/>
      <c r="C22" s="1036"/>
      <c r="D22" s="1064"/>
      <c r="E22" s="1117"/>
      <c r="F22" s="1152"/>
      <c r="G22" s="1153" t="s">
        <v>1777</v>
      </c>
      <c r="H22" s="1068" t="s">
        <v>68</v>
      </c>
      <c r="I22" s="1153" t="s">
        <v>1777</v>
      </c>
      <c r="J22" s="1118">
        <v>3000</v>
      </c>
      <c r="K22" s="1068"/>
      <c r="L22" s="1071"/>
      <c r="M22" s="1071"/>
      <c r="N22" s="1071"/>
      <c r="O22" s="1072">
        <v>4</v>
      </c>
      <c r="P22" s="1073">
        <v>4</v>
      </c>
      <c r="Q22" s="1073">
        <v>345</v>
      </c>
      <c r="R22" s="1119"/>
      <c r="S22" s="1120" t="s">
        <v>1119</v>
      </c>
      <c r="T22" s="1154" t="s">
        <v>1120</v>
      </c>
      <c r="U22" s="1154" t="s">
        <v>1121</v>
      </c>
      <c r="V22" s="1076"/>
      <c r="W22" s="1076"/>
      <c r="X22" s="1077"/>
      <c r="Y22" s="1063"/>
      <c r="Z22" s="1063"/>
      <c r="AA22" s="1063"/>
    </row>
    <row r="23" spans="1:27" s="1017" customFormat="1" ht="37.5" customHeight="1" x14ac:dyDescent="0.2">
      <c r="A23" s="1036"/>
      <c r="B23" s="1036"/>
      <c r="C23" s="1036"/>
      <c r="D23" s="1064"/>
      <c r="E23" s="1117"/>
      <c r="F23" s="1152"/>
      <c r="G23" s="1067" t="s">
        <v>1778</v>
      </c>
      <c r="H23" s="1068" t="s">
        <v>68</v>
      </c>
      <c r="I23" s="1067" t="s">
        <v>1778</v>
      </c>
      <c r="J23" s="1118">
        <v>1000000</v>
      </c>
      <c r="K23" s="1068"/>
      <c r="L23" s="1071"/>
      <c r="M23" s="1071"/>
      <c r="N23" s="1071"/>
      <c r="O23" s="1072">
        <v>75</v>
      </c>
      <c r="P23" s="1073">
        <v>2283</v>
      </c>
      <c r="Q23" s="1073">
        <v>181464</v>
      </c>
      <c r="R23" s="1119"/>
      <c r="S23" s="1120" t="s">
        <v>1122</v>
      </c>
      <c r="T23" s="1154" t="s">
        <v>1123</v>
      </c>
      <c r="U23" s="1154" t="s">
        <v>1124</v>
      </c>
      <c r="V23" s="1076"/>
      <c r="W23" s="1076"/>
      <c r="X23" s="1077"/>
      <c r="Y23" s="1063"/>
      <c r="Z23" s="1063"/>
      <c r="AA23" s="1063"/>
    </row>
    <row r="24" spans="1:27" s="1017" customFormat="1" ht="72" customHeight="1" x14ac:dyDescent="0.2">
      <c r="A24" s="1036"/>
      <c r="B24" s="1036"/>
      <c r="C24" s="1036"/>
      <c r="D24" s="1064"/>
      <c r="E24" s="1117"/>
      <c r="F24" s="1152"/>
      <c r="G24" s="1153" t="s">
        <v>1779</v>
      </c>
      <c r="H24" s="1068" t="s">
        <v>68</v>
      </c>
      <c r="I24" s="1153" t="s">
        <v>1779</v>
      </c>
      <c r="J24" s="1118">
        <v>1500000</v>
      </c>
      <c r="K24" s="1068"/>
      <c r="L24" s="1071"/>
      <c r="M24" s="1071"/>
      <c r="N24" s="1071"/>
      <c r="O24" s="1072">
        <v>0</v>
      </c>
      <c r="P24" s="1073">
        <v>1178458</v>
      </c>
      <c r="Q24" s="1073">
        <v>1957892</v>
      </c>
      <c r="R24" s="1119"/>
      <c r="S24" s="1120" t="s">
        <v>1125</v>
      </c>
      <c r="T24" s="1154" t="s">
        <v>1126</v>
      </c>
      <c r="U24" s="1154" t="s">
        <v>1127</v>
      </c>
      <c r="V24" s="1076"/>
      <c r="W24" s="1076"/>
      <c r="X24" s="1077"/>
      <c r="Y24" s="1063"/>
      <c r="Z24" s="1063"/>
      <c r="AA24" s="1063"/>
    </row>
    <row r="25" spans="1:27" s="1017" customFormat="1" ht="162" customHeight="1" x14ac:dyDescent="0.2">
      <c r="A25" s="1036"/>
      <c r="B25" s="1036"/>
      <c r="C25" s="1036"/>
      <c r="D25" s="1064"/>
      <c r="E25" s="1117"/>
      <c r="F25" s="1152"/>
      <c r="G25" s="1153" t="s">
        <v>1780</v>
      </c>
      <c r="H25" s="1068" t="s">
        <v>68</v>
      </c>
      <c r="I25" s="1153" t="s">
        <v>1780</v>
      </c>
      <c r="J25" s="1118">
        <v>5</v>
      </c>
      <c r="K25" s="1068"/>
      <c r="L25" s="1071"/>
      <c r="M25" s="1071"/>
      <c r="N25" s="1071"/>
      <c r="O25" s="1072">
        <v>0</v>
      </c>
      <c r="P25" s="1073">
        <v>0</v>
      </c>
      <c r="Q25" s="1073">
        <v>5</v>
      </c>
      <c r="R25" s="1119"/>
      <c r="S25" s="1120" t="s">
        <v>1128</v>
      </c>
      <c r="T25" s="1154" t="s">
        <v>1129</v>
      </c>
      <c r="U25" s="1154" t="s">
        <v>1130</v>
      </c>
      <c r="V25" s="1076"/>
      <c r="W25" s="1076"/>
      <c r="X25" s="1077"/>
      <c r="Y25" s="1063"/>
      <c r="Z25" s="1063"/>
      <c r="AA25" s="1063"/>
    </row>
    <row r="26" spans="1:27" s="1017" customFormat="1" ht="32.25" customHeight="1" x14ac:dyDescent="0.2">
      <c r="A26" s="1036"/>
      <c r="B26" s="1036"/>
      <c r="C26" s="1036"/>
      <c r="D26" s="1064"/>
      <c r="E26" s="1117"/>
      <c r="F26" s="1152"/>
      <c r="G26" s="1153" t="s">
        <v>1781</v>
      </c>
      <c r="H26" s="1068" t="s">
        <v>68</v>
      </c>
      <c r="I26" s="1153" t="s">
        <v>1781</v>
      </c>
      <c r="J26" s="1118">
        <v>3000</v>
      </c>
      <c r="K26" s="1068"/>
      <c r="L26" s="1071"/>
      <c r="M26" s="1071"/>
      <c r="N26" s="1071"/>
      <c r="O26" s="1072">
        <v>6489</v>
      </c>
      <c r="P26" s="1073">
        <v>8104</v>
      </c>
      <c r="Q26" s="1073">
        <v>7542</v>
      </c>
      <c r="R26" s="1119"/>
      <c r="S26" s="1120" t="s">
        <v>1131</v>
      </c>
      <c r="T26" s="1154" t="s">
        <v>1132</v>
      </c>
      <c r="U26" s="1154" t="s">
        <v>1133</v>
      </c>
      <c r="V26" s="1076"/>
      <c r="W26" s="1076"/>
      <c r="X26" s="1077"/>
      <c r="Y26" s="1063"/>
      <c r="Z26" s="1063"/>
      <c r="AA26" s="1063"/>
    </row>
    <row r="27" spans="1:27" s="1017" customFormat="1" ht="132.75" customHeight="1" x14ac:dyDescent="0.2">
      <c r="A27" s="1036"/>
      <c r="B27" s="1036"/>
      <c r="C27" s="1036"/>
      <c r="D27" s="1064"/>
      <c r="E27" s="1117"/>
      <c r="F27" s="1152"/>
      <c r="G27" s="1153" t="s">
        <v>1782</v>
      </c>
      <c r="H27" s="1068" t="s">
        <v>68</v>
      </c>
      <c r="I27" s="1153" t="s">
        <v>1782</v>
      </c>
      <c r="J27" s="1118">
        <v>1</v>
      </c>
      <c r="K27" s="1068"/>
      <c r="L27" s="1071"/>
      <c r="M27" s="1071"/>
      <c r="N27" s="1071"/>
      <c r="O27" s="1155">
        <v>0.05</v>
      </c>
      <c r="P27" s="1155">
        <v>0.05</v>
      </c>
      <c r="Q27" s="1072" t="s">
        <v>1134</v>
      </c>
      <c r="R27" s="1119"/>
      <c r="S27" s="1120" t="s">
        <v>1135</v>
      </c>
      <c r="T27" s="1154" t="s">
        <v>1136</v>
      </c>
      <c r="U27" s="1154" t="s">
        <v>1137</v>
      </c>
      <c r="V27" s="1076"/>
      <c r="W27" s="1076"/>
      <c r="X27" s="1077"/>
      <c r="Y27" s="1063"/>
      <c r="Z27" s="1063"/>
      <c r="AA27" s="1063"/>
    </row>
    <row r="28" spans="1:27" s="1017" customFormat="1" ht="141.6" customHeight="1" x14ac:dyDescent="0.2">
      <c r="A28" s="1036"/>
      <c r="B28" s="1036"/>
      <c r="C28" s="1036"/>
      <c r="D28" s="1064"/>
      <c r="E28" s="1117"/>
      <c r="F28" s="1152"/>
      <c r="G28" s="1153" t="s">
        <v>1783</v>
      </c>
      <c r="H28" s="1068" t="s">
        <v>68</v>
      </c>
      <c r="I28" s="1153" t="s">
        <v>1783</v>
      </c>
      <c r="J28" s="1118">
        <v>95</v>
      </c>
      <c r="K28" s="1068"/>
      <c r="L28" s="1071"/>
      <c r="M28" s="1071"/>
      <c r="N28" s="1071"/>
      <c r="O28" s="1072">
        <v>0</v>
      </c>
      <c r="P28" s="1073">
        <v>79</v>
      </c>
      <c r="Q28" s="1073">
        <v>95</v>
      </c>
      <c r="R28" s="1119"/>
      <c r="S28" s="1120" t="s">
        <v>1138</v>
      </c>
      <c r="T28" s="1154" t="s">
        <v>1139</v>
      </c>
      <c r="U28" s="1154" t="s">
        <v>1140</v>
      </c>
      <c r="V28" s="1076"/>
      <c r="W28" s="1076"/>
      <c r="X28" s="1077"/>
      <c r="Y28" s="1063"/>
      <c r="Z28" s="1063"/>
      <c r="AA28" s="1063"/>
    </row>
    <row r="29" spans="1:27" s="1017" customFormat="1" ht="68.25" customHeight="1" x14ac:dyDescent="0.2">
      <c r="A29" s="1036"/>
      <c r="B29" s="1036"/>
      <c r="C29" s="1036"/>
      <c r="D29" s="1064"/>
      <c r="E29" s="1117"/>
      <c r="F29" s="1152"/>
      <c r="G29" s="1067" t="s">
        <v>1784</v>
      </c>
      <c r="H29" s="1068" t="s">
        <v>68</v>
      </c>
      <c r="I29" s="1067" t="s">
        <v>1784</v>
      </c>
      <c r="J29" s="1118">
        <v>1300</v>
      </c>
      <c r="K29" s="1068"/>
      <c r="L29" s="1071"/>
      <c r="M29" s="1071"/>
      <c r="N29" s="1071"/>
      <c r="O29" s="1072">
        <v>0</v>
      </c>
      <c r="P29" s="1073">
        <v>1300</v>
      </c>
      <c r="Q29" s="1073">
        <v>1300</v>
      </c>
      <c r="R29" s="1119"/>
      <c r="S29" s="1120" t="s">
        <v>1104</v>
      </c>
      <c r="T29" s="1154" t="s">
        <v>1141</v>
      </c>
      <c r="U29" s="1154" t="s">
        <v>1142</v>
      </c>
      <c r="V29" s="1076"/>
      <c r="W29" s="1076"/>
      <c r="X29" s="1077"/>
      <c r="Y29" s="1063"/>
      <c r="Z29" s="1063"/>
      <c r="AA29" s="1063"/>
    </row>
    <row r="30" spans="1:27" s="1017" customFormat="1" ht="104.25" customHeight="1" x14ac:dyDescent="0.2">
      <c r="A30" s="1036"/>
      <c r="B30" s="1036"/>
      <c r="C30" s="1036"/>
      <c r="D30" s="1064"/>
      <c r="E30" s="1117"/>
      <c r="F30" s="1152"/>
      <c r="G30" s="1067" t="s">
        <v>1785</v>
      </c>
      <c r="H30" s="1068" t="s">
        <v>68</v>
      </c>
      <c r="I30" s="1067" t="s">
        <v>1785</v>
      </c>
      <c r="J30" s="1118">
        <v>520</v>
      </c>
      <c r="K30" s="1068"/>
      <c r="L30" s="1071"/>
      <c r="M30" s="1071"/>
      <c r="N30" s="1071"/>
      <c r="O30" s="1072">
        <v>471</v>
      </c>
      <c r="P30" s="1073">
        <v>471</v>
      </c>
      <c r="Q30" s="1073">
        <v>479</v>
      </c>
      <c r="R30" s="1119"/>
      <c r="S30" s="1120" t="s">
        <v>1143</v>
      </c>
      <c r="T30" s="1154" t="s">
        <v>1144</v>
      </c>
      <c r="U30" s="1154" t="s">
        <v>1145</v>
      </c>
      <c r="V30" s="1076"/>
      <c r="W30" s="1076"/>
      <c r="X30" s="1077"/>
      <c r="Y30" s="1063"/>
      <c r="Z30" s="1063"/>
      <c r="AA30" s="1063"/>
    </row>
    <row r="31" spans="1:27" s="1017" customFormat="1" ht="45" customHeight="1" thickBot="1" x14ac:dyDescent="0.25">
      <c r="A31" s="1036"/>
      <c r="B31" s="1036"/>
      <c r="C31" s="1036"/>
      <c r="D31" s="1064"/>
      <c r="E31" s="1121"/>
      <c r="F31" s="1156"/>
      <c r="G31" s="1080" t="s">
        <v>1786</v>
      </c>
      <c r="H31" s="1081" t="s">
        <v>68</v>
      </c>
      <c r="I31" s="1080" t="s">
        <v>1786</v>
      </c>
      <c r="J31" s="1122">
        <v>370</v>
      </c>
      <c r="K31" s="1081"/>
      <c r="L31" s="1084"/>
      <c r="M31" s="1084"/>
      <c r="N31" s="1084"/>
      <c r="O31" s="1085">
        <v>326</v>
      </c>
      <c r="P31" s="1123">
        <v>336</v>
      </c>
      <c r="Q31" s="1123">
        <v>370</v>
      </c>
      <c r="R31" s="1124"/>
      <c r="S31" s="1125" t="s">
        <v>1146</v>
      </c>
      <c r="T31" s="1157" t="s">
        <v>1147</v>
      </c>
      <c r="U31" s="1157" t="s">
        <v>1148</v>
      </c>
      <c r="V31" s="1091"/>
      <c r="W31" s="1091"/>
      <c r="X31" s="1092"/>
      <c r="Y31" s="1063"/>
      <c r="Z31" s="1063"/>
      <c r="AA31" s="1063"/>
    </row>
    <row r="32" spans="1:27" s="1017" customFormat="1" ht="106.15" customHeight="1" x14ac:dyDescent="0.2">
      <c r="A32" s="1036"/>
      <c r="B32" s="1036"/>
      <c r="C32" s="1036"/>
      <c r="D32" s="1064"/>
      <c r="E32" s="1047" t="s">
        <v>1149</v>
      </c>
      <c r="F32" s="1127" t="s">
        <v>1150</v>
      </c>
      <c r="G32" s="1049" t="s">
        <v>1787</v>
      </c>
      <c r="H32" s="1050" t="s">
        <v>68</v>
      </c>
      <c r="I32" s="1049" t="s">
        <v>1787</v>
      </c>
      <c r="J32" s="1158">
        <v>1</v>
      </c>
      <c r="K32" s="1050"/>
      <c r="L32" s="1158">
        <v>12</v>
      </c>
      <c r="M32" s="1158" t="s">
        <v>1151</v>
      </c>
      <c r="N32" s="1158" t="s">
        <v>1152</v>
      </c>
      <c r="O32" s="1054">
        <v>0</v>
      </c>
      <c r="P32" s="1055">
        <v>0</v>
      </c>
      <c r="Q32" s="1055">
        <v>0</v>
      </c>
      <c r="R32" s="1129"/>
      <c r="S32" s="1130" t="s">
        <v>1153</v>
      </c>
      <c r="T32" s="1159" t="s">
        <v>1154</v>
      </c>
      <c r="U32" s="1159" t="s">
        <v>1155</v>
      </c>
      <c r="V32" s="1061"/>
      <c r="W32" s="1061"/>
      <c r="X32" s="1062"/>
      <c r="Y32" s="1063"/>
      <c r="Z32" s="1063"/>
      <c r="AA32" s="1063"/>
    </row>
    <row r="33" spans="1:27" s="1017" customFormat="1" ht="123.6" customHeight="1" x14ac:dyDescent="0.2">
      <c r="A33" s="1036"/>
      <c r="B33" s="1036"/>
      <c r="C33" s="1036"/>
      <c r="D33" s="1064"/>
      <c r="E33" s="1065"/>
      <c r="F33" s="1133"/>
      <c r="G33" s="1153" t="s">
        <v>1788</v>
      </c>
      <c r="H33" s="1068" t="s">
        <v>68</v>
      </c>
      <c r="I33" s="1153" t="s">
        <v>1788</v>
      </c>
      <c r="J33" s="1118">
        <v>12</v>
      </c>
      <c r="K33" s="1068"/>
      <c r="L33" s="1071"/>
      <c r="M33" s="1071"/>
      <c r="N33" s="1071"/>
      <c r="O33" s="1072">
        <v>0</v>
      </c>
      <c r="P33" s="1073">
        <v>3</v>
      </c>
      <c r="Q33" s="1073">
        <v>9</v>
      </c>
      <c r="R33" s="1119"/>
      <c r="S33" s="1120" t="s">
        <v>1156</v>
      </c>
      <c r="T33" s="1154" t="s">
        <v>1157</v>
      </c>
      <c r="U33" s="1154" t="s">
        <v>1158</v>
      </c>
      <c r="V33" s="1076"/>
      <c r="W33" s="1076"/>
      <c r="X33" s="1077"/>
      <c r="Y33" s="1063"/>
      <c r="Z33" s="1063"/>
      <c r="AA33" s="1063"/>
    </row>
    <row r="34" spans="1:27" s="1017" customFormat="1" ht="66.75" customHeight="1" thickBot="1" x14ac:dyDescent="0.25">
      <c r="A34" s="1036"/>
      <c r="B34" s="1036"/>
      <c r="C34" s="1036"/>
      <c r="D34" s="1064"/>
      <c r="E34" s="1160"/>
      <c r="F34" s="1136"/>
      <c r="G34" s="1161" t="s">
        <v>1789</v>
      </c>
      <c r="H34" s="1138" t="s">
        <v>68</v>
      </c>
      <c r="I34" s="1161" t="s">
        <v>1789</v>
      </c>
      <c r="J34" s="1158">
        <v>1</v>
      </c>
      <c r="K34" s="1138"/>
      <c r="L34" s="1158">
        <v>35</v>
      </c>
      <c r="M34" s="1158" t="s">
        <v>1159</v>
      </c>
      <c r="N34" s="1158" t="s">
        <v>1152</v>
      </c>
      <c r="O34" s="1141">
        <v>0</v>
      </c>
      <c r="P34" s="1142">
        <v>0</v>
      </c>
      <c r="Q34" s="1142">
        <v>0</v>
      </c>
      <c r="R34" s="1143"/>
      <c r="S34" s="1144" t="s">
        <v>1160</v>
      </c>
      <c r="T34" s="1162" t="s">
        <v>1161</v>
      </c>
      <c r="U34" s="1162" t="s">
        <v>1162</v>
      </c>
      <c r="V34" s="1148"/>
      <c r="W34" s="1148"/>
      <c r="X34" s="1149"/>
      <c r="Y34" s="1063"/>
      <c r="Z34" s="1063"/>
      <c r="AA34" s="1063"/>
    </row>
    <row r="35" spans="1:27" s="1017" customFormat="1" ht="296.25" customHeight="1" x14ac:dyDescent="0.2">
      <c r="A35" s="1036"/>
      <c r="B35" s="1036"/>
      <c r="C35" s="1036"/>
      <c r="D35" s="1064"/>
      <c r="E35" s="1126" t="s">
        <v>1163</v>
      </c>
      <c r="F35" s="1048" t="s">
        <v>1164</v>
      </c>
      <c r="G35" s="1049" t="s">
        <v>1790</v>
      </c>
      <c r="H35" s="1050" t="s">
        <v>45</v>
      </c>
      <c r="I35" s="1049" t="s">
        <v>1790</v>
      </c>
      <c r="J35" s="1128">
        <v>32</v>
      </c>
      <c r="K35" s="1050"/>
      <c r="L35" s="1053"/>
      <c r="M35" s="1053"/>
      <c r="N35" s="1053"/>
      <c r="O35" s="1054">
        <v>0</v>
      </c>
      <c r="P35" s="1055">
        <v>4</v>
      </c>
      <c r="Q35" s="1055">
        <v>18</v>
      </c>
      <c r="R35" s="1129"/>
      <c r="S35" s="1130" t="s">
        <v>1165</v>
      </c>
      <c r="T35" s="1159" t="s">
        <v>1166</v>
      </c>
      <c r="U35" s="1159" t="s">
        <v>1167</v>
      </c>
      <c r="V35" s="1061"/>
      <c r="W35" s="1061"/>
      <c r="X35" s="1062"/>
      <c r="Y35" s="1063"/>
      <c r="Z35" s="1063"/>
      <c r="AA35" s="1063"/>
    </row>
    <row r="36" spans="1:27" s="1017" customFormat="1" ht="94.5" customHeight="1" x14ac:dyDescent="0.2">
      <c r="A36" s="1036"/>
      <c r="B36" s="1036"/>
      <c r="C36" s="1036"/>
      <c r="D36" s="1064"/>
      <c r="E36" s="1117"/>
      <c r="F36" s="1066"/>
      <c r="G36" s="1153" t="s">
        <v>1791</v>
      </c>
      <c r="H36" s="1068" t="s">
        <v>45</v>
      </c>
      <c r="I36" s="1153" t="s">
        <v>1791</v>
      </c>
      <c r="J36" s="1118">
        <v>25</v>
      </c>
      <c r="K36" s="1068"/>
      <c r="L36" s="1071"/>
      <c r="M36" s="1071"/>
      <c r="N36" s="1071"/>
      <c r="O36" s="1072">
        <v>7</v>
      </c>
      <c r="P36" s="1073">
        <v>10</v>
      </c>
      <c r="Q36" s="1073">
        <v>20</v>
      </c>
      <c r="R36" s="1119"/>
      <c r="S36" s="1120" t="s">
        <v>1168</v>
      </c>
      <c r="T36" s="1154" t="s">
        <v>1169</v>
      </c>
      <c r="U36" s="1154" t="s">
        <v>1170</v>
      </c>
      <c r="V36" s="1076"/>
      <c r="W36" s="1076"/>
      <c r="X36" s="1077"/>
      <c r="Y36" s="1063"/>
      <c r="Z36" s="1063"/>
      <c r="AA36" s="1063"/>
    </row>
    <row r="37" spans="1:27" s="1017" customFormat="1" ht="153" customHeight="1" thickBot="1" x14ac:dyDescent="0.25">
      <c r="A37" s="1036"/>
      <c r="B37" s="1036"/>
      <c r="C37" s="1036"/>
      <c r="D37" s="1064"/>
      <c r="E37" s="1121"/>
      <c r="F37" s="1079"/>
      <c r="G37" s="1080" t="s">
        <v>1792</v>
      </c>
      <c r="H37" s="1081" t="s">
        <v>45</v>
      </c>
      <c r="I37" s="1080" t="s">
        <v>1792</v>
      </c>
      <c r="J37" s="1122">
        <v>5.3</v>
      </c>
      <c r="K37" s="1081"/>
      <c r="L37" s="1084"/>
      <c r="M37" s="1084"/>
      <c r="N37" s="1084"/>
      <c r="O37" s="1085">
        <v>53</v>
      </c>
      <c r="P37" s="1123">
        <v>0</v>
      </c>
      <c r="Q37" s="1123">
        <v>5.2</v>
      </c>
      <c r="R37" s="1124"/>
      <c r="S37" s="1125" t="s">
        <v>1171</v>
      </c>
      <c r="T37" s="1157" t="s">
        <v>1172</v>
      </c>
      <c r="U37" s="1157" t="s">
        <v>1173</v>
      </c>
      <c r="V37" s="1091"/>
      <c r="W37" s="1091"/>
      <c r="X37" s="1092"/>
      <c r="Y37" s="1063"/>
      <c r="Z37" s="1063"/>
      <c r="AA37" s="1063"/>
    </row>
    <row r="38" spans="1:27" s="1017" customFormat="1" ht="128.25" customHeight="1" thickBot="1" x14ac:dyDescent="0.25">
      <c r="A38" s="1036"/>
      <c r="B38" s="1036"/>
      <c r="C38" s="1036"/>
      <c r="D38" s="1163"/>
      <c r="E38" s="1164" t="s">
        <v>1174</v>
      </c>
      <c r="F38" s="1165" t="s">
        <v>1175</v>
      </c>
      <c r="G38" s="1166" t="s">
        <v>1793</v>
      </c>
      <c r="H38" s="1096" t="s">
        <v>68</v>
      </c>
      <c r="I38" s="1166" t="s">
        <v>1793</v>
      </c>
      <c r="J38" s="1167">
        <v>16000</v>
      </c>
      <c r="K38" s="1096"/>
      <c r="L38" s="1099"/>
      <c r="M38" s="1099"/>
      <c r="N38" s="1099"/>
      <c r="O38" s="1100">
        <v>0</v>
      </c>
      <c r="P38" s="1101">
        <v>15823</v>
      </c>
      <c r="Q38" s="1101">
        <v>15823</v>
      </c>
      <c r="R38" s="1102"/>
      <c r="S38" s="1103" t="s">
        <v>1176</v>
      </c>
      <c r="T38" s="1168" t="s">
        <v>1177</v>
      </c>
      <c r="U38" s="1168" t="s">
        <v>1178</v>
      </c>
      <c r="V38" s="1104"/>
      <c r="W38" s="1104"/>
      <c r="X38" s="1105"/>
      <c r="Y38" s="1063"/>
      <c r="Z38" s="1063"/>
      <c r="AA38" s="1063"/>
    </row>
    <row r="39" spans="1:27" s="1017" customFormat="1" ht="55.5" customHeight="1" x14ac:dyDescent="0.2">
      <c r="A39" s="1036"/>
      <c r="B39" s="1036"/>
      <c r="C39" s="1036"/>
      <c r="D39" s="1047" t="s">
        <v>1179</v>
      </c>
      <c r="E39" s="1169" t="s">
        <v>1180</v>
      </c>
      <c r="F39" s="1170" t="s">
        <v>1181</v>
      </c>
      <c r="G39" s="1171" t="s">
        <v>1794</v>
      </c>
      <c r="H39" s="1172" t="s">
        <v>45</v>
      </c>
      <c r="I39" s="1171" t="s">
        <v>1794</v>
      </c>
      <c r="J39" s="1128">
        <v>100</v>
      </c>
      <c r="K39" s="1050"/>
      <c r="L39" s="1053"/>
      <c r="M39" s="1053"/>
      <c r="N39" s="1053"/>
      <c r="O39" s="1054">
        <v>0</v>
      </c>
      <c r="P39" s="1055">
        <v>95</v>
      </c>
      <c r="Q39" s="1055">
        <v>50</v>
      </c>
      <c r="R39" s="1129"/>
      <c r="S39" s="1130" t="s">
        <v>1182</v>
      </c>
      <c r="T39" s="1159" t="s">
        <v>1183</v>
      </c>
      <c r="U39" s="1159" t="s">
        <v>1184</v>
      </c>
      <c r="V39" s="1061"/>
      <c r="W39" s="1061"/>
      <c r="X39" s="1062"/>
      <c r="Y39" s="1063"/>
      <c r="Z39" s="1063"/>
      <c r="AA39" s="1063"/>
    </row>
    <row r="40" spans="1:27" s="1017" customFormat="1" ht="96.75" customHeight="1" thickBot="1" x14ac:dyDescent="0.25">
      <c r="A40" s="1036"/>
      <c r="B40" s="1036"/>
      <c r="C40" s="1036"/>
      <c r="D40" s="1078"/>
      <c r="E40" s="1173"/>
      <c r="F40" s="1174"/>
      <c r="G40" s="1175" t="s">
        <v>1795</v>
      </c>
      <c r="H40" s="1176" t="s">
        <v>68</v>
      </c>
      <c r="I40" s="1175" t="s">
        <v>1795</v>
      </c>
      <c r="J40" s="1122">
        <v>80</v>
      </c>
      <c r="K40" s="1081"/>
      <c r="L40" s="1084"/>
      <c r="M40" s="1084"/>
      <c r="N40" s="1084"/>
      <c r="O40" s="1085">
        <v>0</v>
      </c>
      <c r="P40" s="1123">
        <v>9</v>
      </c>
      <c r="Q40" s="1123">
        <v>120</v>
      </c>
      <c r="R40" s="1124"/>
      <c r="S40" s="1125" t="s">
        <v>1185</v>
      </c>
      <c r="T40" s="1157" t="s">
        <v>1186</v>
      </c>
      <c r="U40" s="1157" t="s">
        <v>1187</v>
      </c>
      <c r="V40" s="1091"/>
      <c r="W40" s="1091"/>
      <c r="X40" s="1092"/>
      <c r="Y40" s="1063"/>
      <c r="Z40" s="1063"/>
      <c r="AA40" s="1063"/>
    </row>
    <row r="41" spans="1:27" s="1017" customFormat="1" ht="59.25" customHeight="1" x14ac:dyDescent="0.2">
      <c r="A41" s="1036"/>
      <c r="B41" s="1036"/>
      <c r="C41" s="1036"/>
      <c r="D41" s="1047" t="s">
        <v>1188</v>
      </c>
      <c r="E41" s="1169" t="s">
        <v>1189</v>
      </c>
      <c r="F41" s="1177" t="s">
        <v>1190</v>
      </c>
      <c r="G41" s="1049" t="s">
        <v>1796</v>
      </c>
      <c r="H41" s="1050" t="s">
        <v>68</v>
      </c>
      <c r="I41" s="1049" t="s">
        <v>1796</v>
      </c>
      <c r="J41" s="1128">
        <v>1000</v>
      </c>
      <c r="K41" s="1050"/>
      <c r="L41" s="1053"/>
      <c r="M41" s="1053"/>
      <c r="N41" s="1053"/>
      <c r="O41" s="1054">
        <v>0</v>
      </c>
      <c r="P41" s="1055">
        <v>0</v>
      </c>
      <c r="Q41" s="1055">
        <v>0</v>
      </c>
      <c r="R41" s="1129"/>
      <c r="S41" s="1130" t="s">
        <v>1191</v>
      </c>
      <c r="T41" s="1159" t="s">
        <v>1192</v>
      </c>
      <c r="U41" s="1159" t="s">
        <v>1193</v>
      </c>
      <c r="V41" s="1061"/>
      <c r="W41" s="1061"/>
      <c r="X41" s="1062"/>
      <c r="Y41" s="1063"/>
      <c r="Z41" s="1063"/>
      <c r="AA41" s="1063"/>
    </row>
    <row r="42" spans="1:27" s="1017" customFormat="1" ht="81.75" customHeight="1" x14ac:dyDescent="0.2">
      <c r="A42" s="1036"/>
      <c r="B42" s="1036"/>
      <c r="C42" s="1036"/>
      <c r="D42" s="1065"/>
      <c r="E42" s="1178"/>
      <c r="F42" s="1179"/>
      <c r="G42" s="1067" t="s">
        <v>1797</v>
      </c>
      <c r="H42" s="1068" t="s">
        <v>68</v>
      </c>
      <c r="I42" s="1067" t="s">
        <v>1797</v>
      </c>
      <c r="J42" s="1118">
        <v>1</v>
      </c>
      <c r="K42" s="1068"/>
      <c r="L42" s="1071"/>
      <c r="M42" s="1071"/>
      <c r="N42" s="1071"/>
      <c r="O42" s="1072">
        <v>0</v>
      </c>
      <c r="P42" s="1073">
        <v>0</v>
      </c>
      <c r="Q42" s="1073">
        <v>1</v>
      </c>
      <c r="R42" s="1119"/>
      <c r="S42" s="1120" t="s">
        <v>1194</v>
      </c>
      <c r="T42" s="1154" t="s">
        <v>1195</v>
      </c>
      <c r="U42" s="1154" t="s">
        <v>1196</v>
      </c>
      <c r="V42" s="1076"/>
      <c r="W42" s="1076"/>
      <c r="X42" s="1077"/>
      <c r="Y42" s="1063"/>
      <c r="Z42" s="1063"/>
      <c r="AA42" s="1063"/>
    </row>
    <row r="43" spans="1:27" s="1017" customFormat="1" ht="76.150000000000006" customHeight="1" thickBot="1" x14ac:dyDescent="0.25">
      <c r="A43" s="1036"/>
      <c r="B43" s="1036"/>
      <c r="C43" s="1036"/>
      <c r="D43" s="1078"/>
      <c r="E43" s="1173"/>
      <c r="F43" s="1180"/>
      <c r="G43" s="1080" t="s">
        <v>1798</v>
      </c>
      <c r="H43" s="1081" t="s">
        <v>68</v>
      </c>
      <c r="I43" s="1080" t="s">
        <v>1798</v>
      </c>
      <c r="J43" s="1122">
        <v>3</v>
      </c>
      <c r="K43" s="1081"/>
      <c r="L43" s="1084"/>
      <c r="M43" s="1084"/>
      <c r="N43" s="1084"/>
      <c r="O43" s="1085">
        <v>0</v>
      </c>
      <c r="P43" s="1123">
        <v>0.45</v>
      </c>
      <c r="Q43" s="1123">
        <v>0.7</v>
      </c>
      <c r="R43" s="1124"/>
      <c r="S43" s="1125" t="s">
        <v>1104</v>
      </c>
      <c r="T43" s="1157" t="s">
        <v>1197</v>
      </c>
      <c r="U43" s="1157" t="s">
        <v>1198</v>
      </c>
      <c r="V43" s="1091"/>
      <c r="W43" s="1091"/>
      <c r="X43" s="1092"/>
      <c r="Y43" s="1063"/>
      <c r="Z43" s="1063"/>
      <c r="AA43" s="1063"/>
    </row>
    <row r="44" spans="1:27" s="1017" customFormat="1" ht="84.75" customHeight="1" thickBot="1" x14ac:dyDescent="0.25">
      <c r="A44" s="1036"/>
      <c r="B44" s="1036"/>
      <c r="C44" s="1036"/>
      <c r="D44" s="1181" t="s">
        <v>1199</v>
      </c>
      <c r="E44" s="1182" t="s">
        <v>1200</v>
      </c>
      <c r="F44" s="1165" t="s">
        <v>1201</v>
      </c>
      <c r="G44" s="1183" t="s">
        <v>1799</v>
      </c>
      <c r="H44" s="1096" t="s">
        <v>68</v>
      </c>
      <c r="I44" s="1183" t="s">
        <v>1799</v>
      </c>
      <c r="J44" s="1167">
        <v>12</v>
      </c>
      <c r="K44" s="1096"/>
      <c r="L44" s="1099"/>
      <c r="M44" s="1099"/>
      <c r="N44" s="1099"/>
      <c r="O44" s="1100">
        <v>0</v>
      </c>
      <c r="P44" s="1101">
        <v>0</v>
      </c>
      <c r="Q44" s="1101">
        <v>12</v>
      </c>
      <c r="R44" s="1102"/>
      <c r="S44" s="1103" t="s">
        <v>1202</v>
      </c>
      <c r="T44" s="1168" t="s">
        <v>1203</v>
      </c>
      <c r="U44" s="1168" t="s">
        <v>1204</v>
      </c>
      <c r="V44" s="1104"/>
      <c r="W44" s="1104"/>
      <c r="X44" s="1105"/>
      <c r="Y44" s="1063"/>
      <c r="Z44" s="1063"/>
      <c r="AA44" s="1063"/>
    </row>
    <row r="45" spans="1:27" s="1017" customFormat="1" ht="65.25" customHeight="1" x14ac:dyDescent="0.2">
      <c r="A45" s="1036"/>
      <c r="B45" s="1036"/>
      <c r="C45" s="1036"/>
      <c r="D45" s="1184" t="s">
        <v>1205</v>
      </c>
      <c r="E45" s="1185" t="s">
        <v>1206</v>
      </c>
      <c r="F45" s="1048" t="s">
        <v>1207</v>
      </c>
      <c r="G45" s="1049" t="s">
        <v>1800</v>
      </c>
      <c r="H45" s="1050" t="s">
        <v>68</v>
      </c>
      <c r="I45" s="1049" t="s">
        <v>1800</v>
      </c>
      <c r="J45" s="1128">
        <v>202</v>
      </c>
      <c r="K45" s="1050"/>
      <c r="L45" s="1053"/>
      <c r="M45" s="1053"/>
      <c r="N45" s="1053"/>
      <c r="O45" s="1054">
        <v>59</v>
      </c>
      <c r="P45" s="1055">
        <v>101</v>
      </c>
      <c r="Q45" s="1055">
        <v>161</v>
      </c>
      <c r="R45" s="1129"/>
      <c r="S45" s="1130" t="s">
        <v>1208</v>
      </c>
      <c r="T45" s="1159" t="s">
        <v>1209</v>
      </c>
      <c r="U45" s="1159" t="s">
        <v>1210</v>
      </c>
      <c r="V45" s="1061"/>
      <c r="W45" s="1061"/>
      <c r="X45" s="1062"/>
      <c r="Y45" s="1063"/>
      <c r="Z45" s="1063"/>
      <c r="AA45" s="1063"/>
    </row>
    <row r="46" spans="1:27" s="1017" customFormat="1" ht="51" customHeight="1" x14ac:dyDescent="0.2">
      <c r="A46" s="1036"/>
      <c r="B46" s="1036"/>
      <c r="C46" s="1036"/>
      <c r="D46" s="1186"/>
      <c r="E46" s="1187"/>
      <c r="F46" s="1066"/>
      <c r="G46" s="1067" t="s">
        <v>1801</v>
      </c>
      <c r="H46" s="1068" t="s">
        <v>68</v>
      </c>
      <c r="I46" s="1067" t="s">
        <v>1801</v>
      </c>
      <c r="J46" s="1118">
        <v>20000</v>
      </c>
      <c r="K46" s="1068"/>
      <c r="L46" s="1071"/>
      <c r="M46" s="1071"/>
      <c r="N46" s="1071"/>
      <c r="O46" s="1072">
        <v>0</v>
      </c>
      <c r="P46" s="1073">
        <v>7930</v>
      </c>
      <c r="Q46" s="1073">
        <v>9321</v>
      </c>
      <c r="R46" s="1119"/>
      <c r="S46" s="1120" t="s">
        <v>1211</v>
      </c>
      <c r="T46" s="1154" t="s">
        <v>1212</v>
      </c>
      <c r="U46" s="1154" t="s">
        <v>1213</v>
      </c>
      <c r="V46" s="1076"/>
      <c r="W46" s="1076"/>
      <c r="X46" s="1077"/>
      <c r="Y46" s="1063"/>
      <c r="Z46" s="1063"/>
      <c r="AA46" s="1063"/>
    </row>
    <row r="47" spans="1:27" s="1017" customFormat="1" ht="84.75" customHeight="1" x14ac:dyDescent="0.2">
      <c r="A47" s="1036"/>
      <c r="B47" s="1036"/>
      <c r="C47" s="1036"/>
      <c r="D47" s="1186"/>
      <c r="E47" s="1187"/>
      <c r="F47" s="1066"/>
      <c r="G47" s="1188" t="s">
        <v>1802</v>
      </c>
      <c r="H47" s="1068" t="s">
        <v>68</v>
      </c>
      <c r="I47" s="1188" t="s">
        <v>1802</v>
      </c>
      <c r="J47" s="1118">
        <v>101139</v>
      </c>
      <c r="K47" s="1068"/>
      <c r="L47" s="1071"/>
      <c r="M47" s="1071"/>
      <c r="N47" s="1071"/>
      <c r="O47" s="1072">
        <v>13484</v>
      </c>
      <c r="P47" s="1073">
        <v>51415</v>
      </c>
      <c r="Q47" s="1073">
        <v>84418</v>
      </c>
      <c r="R47" s="1119"/>
      <c r="S47" s="1120" t="s">
        <v>1214</v>
      </c>
      <c r="T47" s="1154" t="s">
        <v>1215</v>
      </c>
      <c r="U47" s="1154" t="s">
        <v>1216</v>
      </c>
      <c r="V47" s="1076"/>
      <c r="W47" s="1076"/>
      <c r="X47" s="1077"/>
      <c r="Y47" s="1063"/>
      <c r="Z47" s="1063"/>
      <c r="AA47" s="1063"/>
    </row>
    <row r="48" spans="1:27" s="1017" customFormat="1" ht="61.5" customHeight="1" x14ac:dyDescent="0.2">
      <c r="A48" s="1036"/>
      <c r="B48" s="1036"/>
      <c r="C48" s="1036"/>
      <c r="D48" s="1186"/>
      <c r="E48" s="1187"/>
      <c r="F48" s="1066"/>
      <c r="G48" s="1067" t="s">
        <v>1803</v>
      </c>
      <c r="H48" s="1068" t="s">
        <v>68</v>
      </c>
      <c r="I48" s="1067" t="s">
        <v>1803</v>
      </c>
      <c r="J48" s="1118">
        <v>10</v>
      </c>
      <c r="K48" s="1068"/>
      <c r="L48" s="1071"/>
      <c r="M48" s="1071"/>
      <c r="N48" s="1071"/>
      <c r="O48" s="1072">
        <v>0</v>
      </c>
      <c r="P48" s="1073">
        <v>0</v>
      </c>
      <c r="Q48" s="1073">
        <v>0</v>
      </c>
      <c r="R48" s="1119"/>
      <c r="S48" s="1120" t="s">
        <v>1217</v>
      </c>
      <c r="T48" s="1154" t="s">
        <v>1218</v>
      </c>
      <c r="U48" s="1154" t="s">
        <v>1219</v>
      </c>
      <c r="V48" s="1076"/>
      <c r="W48" s="1076"/>
      <c r="X48" s="1077"/>
      <c r="Y48" s="1063"/>
      <c r="Z48" s="1063"/>
      <c r="AA48" s="1063"/>
    </row>
    <row r="49" spans="1:27" s="1017" customFormat="1" ht="61.5" customHeight="1" x14ac:dyDescent="0.2">
      <c r="A49" s="1036"/>
      <c r="B49" s="1036"/>
      <c r="C49" s="1036"/>
      <c r="D49" s="1186"/>
      <c r="E49" s="1187"/>
      <c r="F49" s="1066"/>
      <c r="G49" s="1067" t="s">
        <v>1804</v>
      </c>
      <c r="H49" s="1068" t="s">
        <v>68</v>
      </c>
      <c r="I49" s="1067" t="s">
        <v>1804</v>
      </c>
      <c r="J49" s="1118">
        <v>500</v>
      </c>
      <c r="K49" s="1068"/>
      <c r="L49" s="1071"/>
      <c r="M49" s="1071"/>
      <c r="N49" s="1071"/>
      <c r="O49" s="1072">
        <v>0</v>
      </c>
      <c r="P49" s="1073">
        <v>0</v>
      </c>
      <c r="Q49" s="1073">
        <v>0</v>
      </c>
      <c r="R49" s="1119"/>
      <c r="S49" s="1120" t="s">
        <v>1220</v>
      </c>
      <c r="T49" s="1154" t="s">
        <v>1220</v>
      </c>
      <c r="U49" s="1154" t="s">
        <v>1221</v>
      </c>
      <c r="V49" s="1076"/>
      <c r="W49" s="1076"/>
      <c r="X49" s="1077"/>
      <c r="Y49" s="1063"/>
      <c r="Z49" s="1063"/>
      <c r="AA49" s="1063"/>
    </row>
    <row r="50" spans="1:27" s="1017" customFormat="1" ht="48.75" customHeight="1" x14ac:dyDescent="0.2">
      <c r="A50" s="1036"/>
      <c r="B50" s="1036"/>
      <c r="C50" s="1036"/>
      <c r="D50" s="1186"/>
      <c r="E50" s="1187"/>
      <c r="F50" s="1066"/>
      <c r="G50" s="1067" t="s">
        <v>1805</v>
      </c>
      <c r="H50" s="1068" t="s">
        <v>68</v>
      </c>
      <c r="I50" s="1067" t="s">
        <v>1805</v>
      </c>
      <c r="J50" s="1118">
        <v>11669</v>
      </c>
      <c r="K50" s="1068"/>
      <c r="L50" s="1071"/>
      <c r="M50" s="1071"/>
      <c r="N50" s="1071"/>
      <c r="O50" s="1072">
        <v>1158</v>
      </c>
      <c r="P50" s="1073">
        <v>4009</v>
      </c>
      <c r="Q50" s="1073">
        <v>5071</v>
      </c>
      <c r="R50" s="1119"/>
      <c r="S50" s="1120" t="s">
        <v>1222</v>
      </c>
      <c r="T50" s="1154" t="s">
        <v>1223</v>
      </c>
      <c r="U50" s="1154" t="s">
        <v>1224</v>
      </c>
      <c r="V50" s="1076"/>
      <c r="W50" s="1076"/>
      <c r="X50" s="1077"/>
      <c r="Y50" s="1063"/>
      <c r="Z50" s="1063"/>
      <c r="AA50" s="1063"/>
    </row>
    <row r="51" spans="1:27" s="1017" customFormat="1" ht="32.25" customHeight="1" x14ac:dyDescent="0.2">
      <c r="A51" s="1036"/>
      <c r="B51" s="1036"/>
      <c r="C51" s="1036"/>
      <c r="D51" s="1186"/>
      <c r="E51" s="1187"/>
      <c r="F51" s="1066"/>
      <c r="G51" s="1189" t="s">
        <v>1806</v>
      </c>
      <c r="H51" s="1068" t="s">
        <v>68</v>
      </c>
      <c r="I51" s="1189" t="s">
        <v>1806</v>
      </c>
      <c r="J51" s="1118">
        <v>1000</v>
      </c>
      <c r="K51" s="1068"/>
      <c r="L51" s="1071"/>
      <c r="M51" s="1071"/>
      <c r="N51" s="1071"/>
      <c r="O51" s="1072">
        <v>0</v>
      </c>
      <c r="P51" s="1073">
        <v>0</v>
      </c>
      <c r="Q51" s="1073">
        <v>0</v>
      </c>
      <c r="R51" s="1119"/>
      <c r="S51" s="1120" t="s">
        <v>1191</v>
      </c>
      <c r="T51" s="1154" t="s">
        <v>1225</v>
      </c>
      <c r="U51" s="1154" t="s">
        <v>1193</v>
      </c>
      <c r="V51" s="1076"/>
      <c r="W51" s="1076"/>
      <c r="X51" s="1077"/>
      <c r="Y51" s="1063"/>
      <c r="Z51" s="1063"/>
      <c r="AA51" s="1063"/>
    </row>
    <row r="52" spans="1:27" s="1017" customFormat="1" ht="49.5" customHeight="1" x14ac:dyDescent="0.2">
      <c r="A52" s="1036"/>
      <c r="B52" s="1036"/>
      <c r="C52" s="1036"/>
      <c r="D52" s="1186"/>
      <c r="E52" s="1187"/>
      <c r="F52" s="1066"/>
      <c r="G52" s="1189" t="s">
        <v>1807</v>
      </c>
      <c r="H52" s="1068" t="s">
        <v>68</v>
      </c>
      <c r="I52" s="1189" t="s">
        <v>1807</v>
      </c>
      <c r="J52" s="1190">
        <v>17215</v>
      </c>
      <c r="K52" s="1191"/>
      <c r="L52" s="1071"/>
      <c r="M52" s="1071"/>
      <c r="N52" s="1071"/>
      <c r="O52" s="1072">
        <v>994</v>
      </c>
      <c r="P52" s="1073">
        <v>8098</v>
      </c>
      <c r="Q52" s="1073">
        <v>10264</v>
      </c>
      <c r="R52" s="1119"/>
      <c r="S52" s="1120" t="s">
        <v>1226</v>
      </c>
      <c r="T52" s="1154" t="s">
        <v>1227</v>
      </c>
      <c r="U52" s="1154" t="s">
        <v>1228</v>
      </c>
      <c r="V52" s="1076"/>
      <c r="W52" s="1076"/>
      <c r="X52" s="1077"/>
      <c r="Y52" s="1063"/>
      <c r="Z52" s="1063"/>
      <c r="AA52" s="1063"/>
    </row>
    <row r="53" spans="1:27" s="1017" customFormat="1" ht="32.25" customHeight="1" x14ac:dyDescent="0.2">
      <c r="A53" s="1036"/>
      <c r="B53" s="1036"/>
      <c r="C53" s="1036"/>
      <c r="D53" s="1186"/>
      <c r="E53" s="1187"/>
      <c r="F53" s="1066"/>
      <c r="G53" s="1189" t="s">
        <v>1808</v>
      </c>
      <c r="H53" s="1068" t="s">
        <v>68</v>
      </c>
      <c r="I53" s="1189" t="s">
        <v>1808</v>
      </c>
      <c r="J53" s="1190">
        <v>5</v>
      </c>
      <c r="K53" s="1191"/>
      <c r="L53" s="1071"/>
      <c r="M53" s="1071"/>
      <c r="N53" s="1071"/>
      <c r="O53" s="1072">
        <v>0</v>
      </c>
      <c r="P53" s="1073">
        <v>0</v>
      </c>
      <c r="Q53" s="1073">
        <v>0</v>
      </c>
      <c r="R53" s="1119"/>
      <c r="S53" s="1120" t="s">
        <v>1229</v>
      </c>
      <c r="T53" s="1154" t="s">
        <v>1230</v>
      </c>
      <c r="U53" s="1154" t="s">
        <v>1231</v>
      </c>
      <c r="V53" s="1076"/>
      <c r="W53" s="1076"/>
      <c r="X53" s="1077"/>
      <c r="Y53" s="1063"/>
      <c r="Z53" s="1063"/>
      <c r="AA53" s="1063"/>
    </row>
    <row r="54" spans="1:27" s="1017" customFormat="1" ht="51.75" customHeight="1" x14ac:dyDescent="0.2">
      <c r="A54" s="1036"/>
      <c r="B54" s="1036"/>
      <c r="C54" s="1036"/>
      <c r="D54" s="1186"/>
      <c r="E54" s="1187"/>
      <c r="F54" s="1066"/>
      <c r="G54" s="1189" t="s">
        <v>1809</v>
      </c>
      <c r="H54" s="1068" t="s">
        <v>68</v>
      </c>
      <c r="I54" s="1189" t="s">
        <v>1809</v>
      </c>
      <c r="J54" s="1192">
        <v>500</v>
      </c>
      <c r="K54" s="1191"/>
      <c r="L54" s="1071"/>
      <c r="M54" s="1071"/>
      <c r="N54" s="1071"/>
      <c r="O54" s="1072">
        <v>0</v>
      </c>
      <c r="P54" s="1073">
        <v>0</v>
      </c>
      <c r="Q54" s="1073">
        <v>0</v>
      </c>
      <c r="R54" s="1119"/>
      <c r="S54" s="1120" t="s">
        <v>1232</v>
      </c>
      <c r="T54" s="1154" t="s">
        <v>1233</v>
      </c>
      <c r="U54" s="1154" t="s">
        <v>1234</v>
      </c>
      <c r="V54" s="1076"/>
      <c r="W54" s="1076"/>
      <c r="X54" s="1077"/>
      <c r="Y54" s="1063"/>
      <c r="Z54" s="1063"/>
      <c r="AA54" s="1063"/>
    </row>
    <row r="55" spans="1:27" s="1017" customFormat="1" ht="41.25" customHeight="1" x14ac:dyDescent="0.2">
      <c r="A55" s="1036"/>
      <c r="B55" s="1036"/>
      <c r="C55" s="1036"/>
      <c r="D55" s="1186"/>
      <c r="E55" s="1187"/>
      <c r="F55" s="1066"/>
      <c r="G55" s="1189" t="s">
        <v>1810</v>
      </c>
      <c r="H55" s="1068" t="s">
        <v>68</v>
      </c>
      <c r="I55" s="1189" t="s">
        <v>1810</v>
      </c>
      <c r="J55" s="1190">
        <v>0</v>
      </c>
      <c r="K55" s="1191"/>
      <c r="L55" s="1071"/>
      <c r="M55" s="1071"/>
      <c r="N55" s="1071"/>
      <c r="O55" s="1072">
        <v>0</v>
      </c>
      <c r="P55" s="1073">
        <v>0</v>
      </c>
      <c r="Q55" s="1073">
        <v>0</v>
      </c>
      <c r="R55" s="1119"/>
      <c r="S55" s="1120" t="s">
        <v>1235</v>
      </c>
      <c r="T55" s="1154" t="s">
        <v>1236</v>
      </c>
      <c r="U55" s="1154" t="s">
        <v>1236</v>
      </c>
      <c r="V55" s="1076"/>
      <c r="W55" s="1076"/>
      <c r="X55" s="1077"/>
      <c r="Y55" s="1063"/>
      <c r="Z55" s="1063"/>
      <c r="AA55" s="1063"/>
    </row>
    <row r="56" spans="1:27" s="1017" customFormat="1" ht="49.5" customHeight="1" x14ac:dyDescent="0.2">
      <c r="A56" s="1036"/>
      <c r="B56" s="1036"/>
      <c r="C56" s="1036"/>
      <c r="D56" s="1186"/>
      <c r="E56" s="1187"/>
      <c r="F56" s="1066"/>
      <c r="G56" s="1189" t="s">
        <v>1811</v>
      </c>
      <c r="H56" s="1068" t="s">
        <v>68</v>
      </c>
      <c r="I56" s="1189" t="s">
        <v>1811</v>
      </c>
      <c r="J56" s="1190">
        <v>4594</v>
      </c>
      <c r="K56" s="1191"/>
      <c r="L56" s="1071"/>
      <c r="M56" s="1071"/>
      <c r="N56" s="1071"/>
      <c r="O56" s="1072">
        <v>3054</v>
      </c>
      <c r="P56" s="1073">
        <v>5804</v>
      </c>
      <c r="Q56" s="1073">
        <v>8258</v>
      </c>
      <c r="R56" s="1119"/>
      <c r="S56" s="1120" t="s">
        <v>1237</v>
      </c>
      <c r="T56" s="1154" t="s">
        <v>1238</v>
      </c>
      <c r="U56" s="1154" t="s">
        <v>1239</v>
      </c>
      <c r="V56" s="1076"/>
      <c r="W56" s="1076"/>
      <c r="X56" s="1077"/>
      <c r="Y56" s="1063"/>
      <c r="Z56" s="1063"/>
      <c r="AA56" s="1063"/>
    </row>
    <row r="57" spans="1:27" s="1017" customFormat="1" ht="32.25" customHeight="1" x14ac:dyDescent="0.2">
      <c r="A57" s="1036"/>
      <c r="B57" s="1036"/>
      <c r="C57" s="1036"/>
      <c r="D57" s="1186"/>
      <c r="E57" s="1187"/>
      <c r="F57" s="1066"/>
      <c r="G57" s="271" t="s">
        <v>1812</v>
      </c>
      <c r="H57" s="1068" t="s">
        <v>68</v>
      </c>
      <c r="I57" s="271" t="s">
        <v>1812</v>
      </c>
      <c r="J57" s="1193">
        <v>4</v>
      </c>
      <c r="K57" s="1194"/>
      <c r="L57" s="1071"/>
      <c r="M57" s="1071"/>
      <c r="N57" s="1071"/>
      <c r="O57" s="1072">
        <v>0</v>
      </c>
      <c r="P57" s="1073">
        <v>0</v>
      </c>
      <c r="Q57" s="1073">
        <v>0</v>
      </c>
      <c r="R57" s="1119"/>
      <c r="S57" s="1120" t="s">
        <v>1240</v>
      </c>
      <c r="T57" s="1154" t="s">
        <v>1241</v>
      </c>
      <c r="U57" s="1154" t="s">
        <v>1240</v>
      </c>
      <c r="V57" s="1076"/>
      <c r="W57" s="1076"/>
      <c r="X57" s="1077"/>
      <c r="Y57" s="1063"/>
      <c r="Z57" s="1063"/>
      <c r="AA57" s="1063"/>
    </row>
    <row r="58" spans="1:27" s="1017" customFormat="1" ht="68.25" customHeight="1" x14ac:dyDescent="0.2">
      <c r="A58" s="1036"/>
      <c r="B58" s="1036"/>
      <c r="C58" s="1036"/>
      <c r="D58" s="1186"/>
      <c r="E58" s="1187"/>
      <c r="F58" s="1066"/>
      <c r="G58" s="271" t="s">
        <v>1813</v>
      </c>
      <c r="H58" s="1068" t="s">
        <v>68</v>
      </c>
      <c r="I58" s="271" t="s">
        <v>1813</v>
      </c>
      <c r="J58" s="1193">
        <v>1</v>
      </c>
      <c r="K58" s="1194"/>
      <c r="L58" s="1071"/>
      <c r="M58" s="1071"/>
      <c r="N58" s="1071"/>
      <c r="O58" s="1072">
        <v>0</v>
      </c>
      <c r="P58" s="1073">
        <v>0</v>
      </c>
      <c r="Q58" s="1073">
        <v>0</v>
      </c>
      <c r="R58" s="1119"/>
      <c r="S58" s="1120" t="s">
        <v>1240</v>
      </c>
      <c r="T58" s="1154" t="s">
        <v>1241</v>
      </c>
      <c r="U58" s="1154" t="s">
        <v>1240</v>
      </c>
      <c r="V58" s="1076"/>
      <c r="W58" s="1076"/>
      <c r="X58" s="1077"/>
      <c r="Y58" s="1063"/>
      <c r="Z58" s="1063"/>
      <c r="AA58" s="1063"/>
    </row>
    <row r="59" spans="1:27" s="1017" customFormat="1" ht="32.25" customHeight="1" x14ac:dyDescent="0.2">
      <c r="A59" s="1036"/>
      <c r="B59" s="1036"/>
      <c r="C59" s="1036"/>
      <c r="D59" s="1186"/>
      <c r="E59" s="1187"/>
      <c r="F59" s="1066"/>
      <c r="G59" s="1195" t="s">
        <v>1814</v>
      </c>
      <c r="H59" s="1068" t="s">
        <v>68</v>
      </c>
      <c r="I59" s="1195" t="s">
        <v>1814</v>
      </c>
      <c r="J59" s="1118">
        <v>21573</v>
      </c>
      <c r="K59" s="1068"/>
      <c r="L59" s="1071"/>
      <c r="M59" s="1071"/>
      <c r="N59" s="1071"/>
      <c r="O59" s="1072">
        <v>15</v>
      </c>
      <c r="P59" s="1073">
        <v>19839</v>
      </c>
      <c r="Q59" s="1073">
        <v>20208</v>
      </c>
      <c r="R59" s="1119"/>
      <c r="S59" s="1120" t="s">
        <v>1242</v>
      </c>
      <c r="T59" s="1154" t="s">
        <v>1243</v>
      </c>
      <c r="U59" s="1154" t="s">
        <v>1244</v>
      </c>
      <c r="V59" s="1076"/>
      <c r="W59" s="1076"/>
      <c r="X59" s="1077"/>
      <c r="Y59" s="1063"/>
      <c r="Z59" s="1063"/>
      <c r="AA59" s="1063"/>
    </row>
    <row r="60" spans="1:27" s="1017" customFormat="1" ht="32.25" customHeight="1" x14ac:dyDescent="0.2">
      <c r="A60" s="1036"/>
      <c r="B60" s="1036"/>
      <c r="C60" s="1036"/>
      <c r="D60" s="1186"/>
      <c r="E60" s="1187"/>
      <c r="F60" s="1066"/>
      <c r="G60" s="1195" t="s">
        <v>1815</v>
      </c>
      <c r="H60" s="1068" t="s">
        <v>68</v>
      </c>
      <c r="I60" s="1195" t="s">
        <v>1815</v>
      </c>
      <c r="J60" s="1118">
        <v>7144</v>
      </c>
      <c r="K60" s="1068"/>
      <c r="L60" s="1071"/>
      <c r="M60" s="1071"/>
      <c r="N60" s="1071"/>
      <c r="O60" s="1072">
        <v>0</v>
      </c>
      <c r="P60" s="1073">
        <v>8142</v>
      </c>
      <c r="Q60" s="1073">
        <v>8207</v>
      </c>
      <c r="R60" s="1119"/>
      <c r="S60" s="1120" t="s">
        <v>1245</v>
      </c>
      <c r="T60" s="1154" t="s">
        <v>1246</v>
      </c>
      <c r="U60" s="1154" t="s">
        <v>1247</v>
      </c>
      <c r="V60" s="1076"/>
      <c r="W60" s="1076"/>
      <c r="X60" s="1077"/>
      <c r="Y60" s="1063"/>
      <c r="Z60" s="1063"/>
      <c r="AA60" s="1063"/>
    </row>
    <row r="61" spans="1:27" s="1017" customFormat="1" ht="32.25" customHeight="1" x14ac:dyDescent="0.2">
      <c r="A61" s="1036"/>
      <c r="B61" s="1036"/>
      <c r="C61" s="1036"/>
      <c r="D61" s="1186"/>
      <c r="E61" s="1187"/>
      <c r="F61" s="1066"/>
      <c r="G61" s="271" t="s">
        <v>1816</v>
      </c>
      <c r="H61" s="1068" t="s">
        <v>68</v>
      </c>
      <c r="I61" s="271" t="s">
        <v>1816</v>
      </c>
      <c r="J61" s="1118">
        <v>20000</v>
      </c>
      <c r="K61" s="1068"/>
      <c r="L61" s="1071"/>
      <c r="M61" s="1071"/>
      <c r="N61" s="1071"/>
      <c r="O61" s="1072">
        <v>0</v>
      </c>
      <c r="P61" s="1073">
        <v>11187</v>
      </c>
      <c r="Q61" s="1073">
        <v>11571</v>
      </c>
      <c r="R61" s="1119"/>
      <c r="S61" s="1120" t="s">
        <v>1248</v>
      </c>
      <c r="T61" s="1154" t="s">
        <v>1249</v>
      </c>
      <c r="U61" s="1154" t="s">
        <v>1250</v>
      </c>
      <c r="V61" s="1076"/>
      <c r="W61" s="1076"/>
      <c r="X61" s="1077"/>
      <c r="Y61" s="1063"/>
      <c r="Z61" s="1063"/>
      <c r="AA61" s="1063"/>
    </row>
    <row r="62" spans="1:27" s="1017" customFormat="1" ht="32.25" customHeight="1" x14ac:dyDescent="0.2">
      <c r="A62" s="1036"/>
      <c r="B62" s="1036"/>
      <c r="C62" s="1036"/>
      <c r="D62" s="1186"/>
      <c r="E62" s="1187"/>
      <c r="F62" s="1066"/>
      <c r="G62" s="271" t="s">
        <v>1817</v>
      </c>
      <c r="H62" s="1068" t="s">
        <v>68</v>
      </c>
      <c r="I62" s="271" t="s">
        <v>1817</v>
      </c>
      <c r="J62" s="1196">
        <v>285052</v>
      </c>
      <c r="K62" s="1068"/>
      <c r="L62" s="1071"/>
      <c r="M62" s="1071"/>
      <c r="N62" s="1158" t="s">
        <v>1152</v>
      </c>
      <c r="O62" s="1072">
        <v>35247</v>
      </c>
      <c r="P62" s="1073">
        <v>93682</v>
      </c>
      <c r="Q62" s="1073">
        <v>145464</v>
      </c>
      <c r="R62" s="1119"/>
      <c r="S62" s="1197" t="s">
        <v>1251</v>
      </c>
      <c r="T62" s="1198" t="s">
        <v>1252</v>
      </c>
      <c r="U62" s="1198" t="s">
        <v>1253</v>
      </c>
      <c r="V62" s="1076"/>
      <c r="W62" s="1076"/>
      <c r="X62" s="1077"/>
      <c r="Y62" s="1063"/>
      <c r="Z62" s="1063"/>
      <c r="AA62" s="1063"/>
    </row>
    <row r="63" spans="1:27" s="1017" customFormat="1" ht="117" customHeight="1" x14ac:dyDescent="0.2">
      <c r="A63" s="1036"/>
      <c r="B63" s="1036"/>
      <c r="C63" s="1036"/>
      <c r="D63" s="1186"/>
      <c r="E63" s="1187"/>
      <c r="F63" s="1066"/>
      <c r="G63" s="1195" t="s">
        <v>1818</v>
      </c>
      <c r="H63" s="1068" t="s">
        <v>68</v>
      </c>
      <c r="I63" s="1195" t="s">
        <v>1818</v>
      </c>
      <c r="J63" s="1196">
        <v>100</v>
      </c>
      <c r="K63" s="1199"/>
      <c r="L63" s="1200"/>
      <c r="M63" s="1158"/>
      <c r="N63" s="1158" t="s">
        <v>1152</v>
      </c>
      <c r="O63" s="1201">
        <v>0</v>
      </c>
      <c r="P63" s="1202">
        <v>52</v>
      </c>
      <c r="Q63" s="1202">
        <v>22</v>
      </c>
      <c r="R63" s="1119"/>
      <c r="S63" s="1120" t="s">
        <v>1254</v>
      </c>
      <c r="T63" s="1154" t="s">
        <v>1255</v>
      </c>
      <c r="U63" s="1154" t="s">
        <v>1256</v>
      </c>
      <c r="V63" s="1076"/>
      <c r="W63" s="1076"/>
      <c r="X63" s="1077"/>
      <c r="Y63" s="1063"/>
      <c r="Z63" s="1063"/>
      <c r="AA63" s="1063"/>
    </row>
    <row r="64" spans="1:27" s="1017" customFormat="1" ht="39.75" customHeight="1" x14ac:dyDescent="0.2">
      <c r="A64" s="1036"/>
      <c r="B64" s="1036"/>
      <c r="C64" s="1036"/>
      <c r="D64" s="1186"/>
      <c r="E64" s="1187"/>
      <c r="F64" s="1066"/>
      <c r="G64" s="271" t="s">
        <v>1819</v>
      </c>
      <c r="H64" s="1068" t="s">
        <v>68</v>
      </c>
      <c r="I64" s="271" t="s">
        <v>1819</v>
      </c>
      <c r="J64" s="1193">
        <v>500</v>
      </c>
      <c r="K64" s="1194"/>
      <c r="L64" s="1071"/>
      <c r="M64" s="1071"/>
      <c r="N64" s="1071"/>
      <c r="O64" s="1072">
        <v>0</v>
      </c>
      <c r="P64" s="1073">
        <v>0</v>
      </c>
      <c r="Q64" s="1073">
        <v>0</v>
      </c>
      <c r="R64" s="1119"/>
      <c r="S64" s="1120" t="s">
        <v>1232</v>
      </c>
      <c r="T64" s="1154" t="s">
        <v>1233</v>
      </c>
      <c r="U64" s="1154" t="s">
        <v>1257</v>
      </c>
      <c r="V64" s="1076"/>
      <c r="W64" s="1076"/>
      <c r="X64" s="1077"/>
      <c r="Y64" s="1063"/>
      <c r="Z64" s="1063"/>
      <c r="AA64" s="1063"/>
    </row>
    <row r="65" spans="1:27" s="1017" customFormat="1" ht="32.25" customHeight="1" x14ac:dyDescent="0.2">
      <c r="A65" s="1036"/>
      <c r="B65" s="1036"/>
      <c r="C65" s="1036"/>
      <c r="D65" s="1186"/>
      <c r="E65" s="1187"/>
      <c r="F65" s="1066"/>
      <c r="G65" s="271" t="s">
        <v>1820</v>
      </c>
      <c r="H65" s="1068" t="s">
        <v>68</v>
      </c>
      <c r="I65" s="271" t="s">
        <v>1820</v>
      </c>
      <c r="J65" s="1193">
        <v>8442</v>
      </c>
      <c r="K65" s="1194"/>
      <c r="L65" s="1071"/>
      <c r="M65" s="1071"/>
      <c r="N65" s="1071"/>
      <c r="O65" s="1072">
        <v>29</v>
      </c>
      <c r="P65" s="1073">
        <v>2241</v>
      </c>
      <c r="Q65" s="1073">
        <v>2330</v>
      </c>
      <c r="R65" s="1119"/>
      <c r="S65" s="1120" t="s">
        <v>1258</v>
      </c>
      <c r="T65" s="1154" t="s">
        <v>1259</v>
      </c>
      <c r="U65" s="1154" t="s">
        <v>1260</v>
      </c>
      <c r="V65" s="1076"/>
      <c r="W65" s="1076"/>
      <c r="X65" s="1077"/>
      <c r="Y65" s="1063"/>
      <c r="Z65" s="1063"/>
      <c r="AA65" s="1063"/>
    </row>
    <row r="66" spans="1:27" s="1017" customFormat="1" ht="51.75" customHeight="1" thickBot="1" x14ac:dyDescent="0.25">
      <c r="A66" s="1036"/>
      <c r="B66" s="1036"/>
      <c r="C66" s="1036"/>
      <c r="D66" s="1203"/>
      <c r="E66" s="1204"/>
      <c r="F66" s="1079"/>
      <c r="G66" s="1205" t="s">
        <v>1821</v>
      </c>
      <c r="H66" s="1081" t="s">
        <v>68</v>
      </c>
      <c r="I66" s="1205" t="s">
        <v>1821</v>
      </c>
      <c r="J66" s="1206">
        <v>331</v>
      </c>
      <c r="K66" s="1207"/>
      <c r="L66" s="1084"/>
      <c r="M66" s="1084"/>
      <c r="N66" s="1084"/>
      <c r="O66" s="1085"/>
      <c r="P66" s="1123">
        <v>77</v>
      </c>
      <c r="Q66" s="1123">
        <v>101</v>
      </c>
      <c r="R66" s="1124"/>
      <c r="S66" s="1125"/>
      <c r="T66" s="1157" t="s">
        <v>1261</v>
      </c>
      <c r="U66" s="1157" t="s">
        <v>1262</v>
      </c>
      <c r="V66" s="1091"/>
      <c r="W66" s="1091"/>
      <c r="X66" s="1092"/>
      <c r="Y66" s="1063"/>
      <c r="Z66" s="1063"/>
      <c r="AA66" s="1063"/>
    </row>
    <row r="67" spans="1:27" s="1017" customFormat="1" ht="68.25" customHeight="1" x14ac:dyDescent="0.2">
      <c r="A67" s="1036"/>
      <c r="B67" s="1036"/>
      <c r="C67" s="1036"/>
      <c r="D67" s="1208" t="s">
        <v>1263</v>
      </c>
      <c r="E67" s="1209" t="s">
        <v>1263</v>
      </c>
      <c r="F67" s="1150" t="s">
        <v>364</v>
      </c>
      <c r="G67" s="1210" t="s">
        <v>1822</v>
      </c>
      <c r="H67" s="1050" t="s">
        <v>68</v>
      </c>
      <c r="I67" s="1210" t="s">
        <v>1822</v>
      </c>
      <c r="J67" s="1128">
        <v>1</v>
      </c>
      <c r="K67" s="1050"/>
      <c r="L67" s="1053"/>
      <c r="M67" s="1053"/>
      <c r="N67" s="1053"/>
      <c r="O67" s="1054">
        <v>0.05</v>
      </c>
      <c r="P67" s="1055">
        <v>0.15</v>
      </c>
      <c r="Q67" s="1055">
        <v>0.15</v>
      </c>
      <c r="R67" s="1129"/>
      <c r="S67" s="1130" t="s">
        <v>1264</v>
      </c>
      <c r="T67" s="1159" t="s">
        <v>1265</v>
      </c>
      <c r="U67" s="1159" t="s">
        <v>1266</v>
      </c>
      <c r="V67" s="1061"/>
      <c r="W67" s="1061"/>
      <c r="X67" s="1062"/>
      <c r="Y67" s="1063"/>
      <c r="Z67" s="1063"/>
      <c r="AA67" s="1063"/>
    </row>
    <row r="68" spans="1:27" s="1017" customFormat="1" ht="321" customHeight="1" thickBot="1" x14ac:dyDescent="0.25">
      <c r="A68" s="1036"/>
      <c r="B68" s="1036"/>
      <c r="C68" s="1036"/>
      <c r="D68" s="1211"/>
      <c r="E68" s="1212"/>
      <c r="F68" s="1156"/>
      <c r="G68" s="1213" t="s">
        <v>1823</v>
      </c>
      <c r="H68" s="1081" t="s">
        <v>68</v>
      </c>
      <c r="I68" s="1213" t="s">
        <v>1823</v>
      </c>
      <c r="J68" s="1122">
        <v>100</v>
      </c>
      <c r="K68" s="1081"/>
      <c r="L68" s="1084"/>
      <c r="M68" s="1084"/>
      <c r="N68" s="1084"/>
      <c r="O68" s="1085">
        <v>12</v>
      </c>
      <c r="P68" s="1123">
        <v>44</v>
      </c>
      <c r="Q68" s="1123">
        <v>81</v>
      </c>
      <c r="R68" s="1124"/>
      <c r="S68" s="1125" t="s">
        <v>1267</v>
      </c>
      <c r="T68" s="1157" t="s">
        <v>1268</v>
      </c>
      <c r="U68" s="1157" t="s">
        <v>1269</v>
      </c>
      <c r="V68" s="1091"/>
      <c r="W68" s="1091"/>
      <c r="X68" s="1092"/>
      <c r="Y68" s="1063"/>
      <c r="Z68" s="1063"/>
      <c r="AA68" s="1063"/>
    </row>
    <row r="69" spans="1:27" ht="90.6" customHeight="1" x14ac:dyDescent="0.2">
      <c r="E69" s="1214"/>
      <c r="G69" s="1215"/>
      <c r="I69" s="1214"/>
      <c r="K69" s="1216"/>
      <c r="M69" s="1214"/>
      <c r="N69" s="1214"/>
      <c r="O69" s="1217"/>
      <c r="P69" s="1217"/>
      <c r="Q69" s="1217"/>
    </row>
    <row r="70" spans="1:27" ht="51" customHeight="1" x14ac:dyDescent="0.2">
      <c r="A70" s="1218" t="s">
        <v>1762</v>
      </c>
      <c r="B70" s="1218"/>
      <c r="C70" s="1218"/>
      <c r="D70" s="1218"/>
      <c r="E70" s="1218"/>
      <c r="F70" s="1218"/>
      <c r="G70" s="1218"/>
      <c r="H70" s="1218"/>
      <c r="I70" s="1218"/>
      <c r="J70" s="1218"/>
      <c r="K70" s="1218"/>
      <c r="L70" s="1218"/>
      <c r="M70" s="1218"/>
      <c r="N70" s="1218"/>
      <c r="O70" s="1218"/>
      <c r="P70" s="1218"/>
      <c r="Q70" s="1218"/>
      <c r="R70" s="1218"/>
      <c r="S70" s="1218"/>
      <c r="T70" s="1218"/>
      <c r="U70" s="1218"/>
      <c r="V70" s="1218"/>
      <c r="W70" s="1218"/>
      <c r="X70" s="1218"/>
    </row>
    <row r="71" spans="1:27" ht="15.75" customHeight="1" x14ac:dyDescent="0.2">
      <c r="E71" s="1214"/>
      <c r="G71" s="1215"/>
      <c r="I71" s="1214"/>
      <c r="K71" s="1216"/>
      <c r="M71" s="1214"/>
      <c r="N71" s="1214"/>
      <c r="O71" s="1217"/>
      <c r="P71" s="1217"/>
      <c r="Q71" s="1217"/>
    </row>
    <row r="72" spans="1:27" ht="45" customHeight="1" x14ac:dyDescent="0.2">
      <c r="A72" s="1219" t="s">
        <v>1270</v>
      </c>
      <c r="B72" s="1220"/>
      <c r="C72" s="1220"/>
      <c r="D72" s="1220"/>
      <c r="E72" s="1220"/>
      <c r="F72" s="1220"/>
      <c r="G72" s="1220"/>
      <c r="H72" s="1220"/>
      <c r="I72" s="1220"/>
      <c r="J72" s="1220"/>
      <c r="K72" s="1220"/>
      <c r="L72" s="1220"/>
      <c r="M72" s="1220"/>
      <c r="N72" s="1220"/>
      <c r="O72" s="1221" t="s">
        <v>1061</v>
      </c>
      <c r="P72" s="1221"/>
      <c r="Q72" s="1221"/>
      <c r="R72" s="1221"/>
      <c r="S72" s="1221" t="str">
        <f>+S6</f>
        <v>ANALISIS I Trimestre</v>
      </c>
      <c r="T72" s="1222" t="str">
        <f>+T6</f>
        <v>ANALISIS II Trimestre</v>
      </c>
      <c r="U72" s="1364"/>
      <c r="V72" s="1362" t="s">
        <v>1065</v>
      </c>
      <c r="W72" s="1363" t="s">
        <v>1066</v>
      </c>
      <c r="X72" s="1363" t="s">
        <v>1067</v>
      </c>
      <c r="Y72" s="1224"/>
      <c r="Z72" s="1224"/>
    </row>
    <row r="73" spans="1:27" ht="45" customHeight="1" x14ac:dyDescent="0.2">
      <c r="A73" s="1365" t="s">
        <v>1271</v>
      </c>
      <c r="B73" s="1366" t="s">
        <v>1272</v>
      </c>
      <c r="C73" s="1366" t="s">
        <v>1273</v>
      </c>
      <c r="D73" s="1366" t="s">
        <v>1274</v>
      </c>
      <c r="E73" s="1366" t="s">
        <v>1275</v>
      </c>
      <c r="F73" s="1366" t="s">
        <v>1276</v>
      </c>
      <c r="G73" s="1366" t="s">
        <v>1277</v>
      </c>
      <c r="H73" s="1367" t="s">
        <v>1278</v>
      </c>
      <c r="I73" s="1366" t="s">
        <v>1058</v>
      </c>
      <c r="J73" s="1366" t="s">
        <v>1059</v>
      </c>
      <c r="K73" s="1368" t="s">
        <v>1060</v>
      </c>
      <c r="L73" s="1369"/>
      <c r="M73" s="1369"/>
      <c r="N73" s="1370"/>
      <c r="O73" s="1231"/>
      <c r="P73" s="1231"/>
      <c r="Q73" s="1231"/>
      <c r="R73" s="1232"/>
      <c r="S73" s="1221"/>
      <c r="T73" s="1233"/>
      <c r="U73" s="1375"/>
      <c r="V73" s="1362"/>
      <c r="W73" s="1374"/>
      <c r="X73" s="1374"/>
    </row>
    <row r="74" spans="1:27" ht="90" customHeight="1" x14ac:dyDescent="0.2">
      <c r="A74" s="1376"/>
      <c r="B74" s="1377"/>
      <c r="C74" s="1377"/>
      <c r="D74" s="1377"/>
      <c r="E74" s="1377"/>
      <c r="F74" s="1377"/>
      <c r="G74" s="1377"/>
      <c r="H74" s="1378"/>
      <c r="I74" s="1377"/>
      <c r="J74" s="1377"/>
      <c r="K74" s="1379" t="s">
        <v>1068</v>
      </c>
      <c r="L74" s="1380" t="s">
        <v>1279</v>
      </c>
      <c r="M74" s="1380" t="s">
        <v>1070</v>
      </c>
      <c r="N74" s="1380" t="s">
        <v>1071</v>
      </c>
      <c r="O74" s="1239" t="s">
        <v>18</v>
      </c>
      <c r="P74" s="1239" t="s">
        <v>19</v>
      </c>
      <c r="Q74" s="1239" t="s">
        <v>20</v>
      </c>
      <c r="R74" s="1240" t="s">
        <v>21</v>
      </c>
      <c r="S74" s="1221"/>
      <c r="T74" s="1241"/>
      <c r="U74" s="1383"/>
      <c r="V74" s="1362"/>
      <c r="W74" s="1361"/>
      <c r="X74" s="1361"/>
    </row>
    <row r="75" spans="1:27" ht="409.5" x14ac:dyDescent="0.2">
      <c r="A75" s="1242" t="s">
        <v>1280</v>
      </c>
      <c r="B75" s="1243"/>
      <c r="C75" s="1076"/>
      <c r="D75" s="1242" t="s">
        <v>1281</v>
      </c>
      <c r="E75" s="516" t="s">
        <v>1282</v>
      </c>
      <c r="F75" s="1244" t="s">
        <v>1283</v>
      </c>
      <c r="G75" s="465" t="s">
        <v>1284</v>
      </c>
      <c r="H75" s="1245" t="s">
        <v>1285</v>
      </c>
      <c r="I75" s="1245" t="s">
        <v>1286</v>
      </c>
      <c r="J75" s="1246">
        <v>1</v>
      </c>
      <c r="K75" s="1247"/>
      <c r="L75" s="1248"/>
      <c r="M75" s="1249"/>
      <c r="N75" s="1249"/>
      <c r="O75" s="1250">
        <v>0.1</v>
      </c>
      <c r="P75" s="1250">
        <v>0.25</v>
      </c>
      <c r="Q75" s="1251"/>
      <c r="R75" s="1248"/>
      <c r="S75" s="1252" t="s">
        <v>1287</v>
      </c>
      <c r="T75" s="1253" t="s">
        <v>1288</v>
      </c>
      <c r="U75" s="1253"/>
      <c r="V75" s="1253" t="s">
        <v>1289</v>
      </c>
      <c r="W75" s="1253"/>
      <c r="X75" s="1248"/>
      <c r="Y75" s="1063"/>
      <c r="Z75" s="1063"/>
    </row>
    <row r="76" spans="1:27" ht="409.5" x14ac:dyDescent="0.2">
      <c r="A76" s="1242"/>
      <c r="B76" s="1243"/>
      <c r="C76" s="1076"/>
      <c r="D76" s="1242"/>
      <c r="E76" s="516"/>
      <c r="F76" s="1244" t="s">
        <v>1290</v>
      </c>
      <c r="G76" s="465" t="s">
        <v>1291</v>
      </c>
      <c r="H76" s="1245" t="s">
        <v>1292</v>
      </c>
      <c r="I76" s="1245" t="s">
        <v>1293</v>
      </c>
      <c r="J76" s="1246">
        <v>1</v>
      </c>
      <c r="K76" s="1247"/>
      <c r="L76" s="1248"/>
      <c r="M76" s="1254"/>
      <c r="N76" s="1254"/>
      <c r="O76" s="1250">
        <v>0.25</v>
      </c>
      <c r="P76" s="1250">
        <v>0.5</v>
      </c>
      <c r="Q76" s="1251"/>
      <c r="R76" s="1248"/>
      <c r="S76" s="1255" t="s">
        <v>1294</v>
      </c>
      <c r="T76" s="1255" t="s">
        <v>1295</v>
      </c>
      <c r="U76" s="1255"/>
      <c r="V76" s="1253" t="s">
        <v>1289</v>
      </c>
      <c r="W76" s="1253"/>
      <c r="X76" s="1248"/>
      <c r="Y76" s="1063"/>
      <c r="Z76" s="1063"/>
    </row>
    <row r="77" spans="1:27" ht="409.5" x14ac:dyDescent="0.2">
      <c r="A77" s="1242"/>
      <c r="B77" s="1243"/>
      <c r="C77" s="1076"/>
      <c r="D77" s="1242"/>
      <c r="E77" s="516"/>
      <c r="F77" s="1244" t="s">
        <v>1296</v>
      </c>
      <c r="G77" s="465" t="s">
        <v>1297</v>
      </c>
      <c r="H77" s="1245" t="s">
        <v>1298</v>
      </c>
      <c r="I77" s="1245" t="s">
        <v>1299</v>
      </c>
      <c r="J77" s="1246">
        <v>1</v>
      </c>
      <c r="K77" s="1247"/>
      <c r="L77" s="1248"/>
      <c r="M77" s="1254"/>
      <c r="N77" s="1254"/>
      <c r="O77" s="1250">
        <v>0.25</v>
      </c>
      <c r="P77" s="1250">
        <v>0.25</v>
      </c>
      <c r="Q77" s="1251"/>
      <c r="R77" s="1248"/>
      <c r="S77" s="1255" t="s">
        <v>1300</v>
      </c>
      <c r="T77" s="1253" t="s">
        <v>1301</v>
      </c>
      <c r="U77" s="1253"/>
      <c r="V77" s="1253" t="s">
        <v>1289</v>
      </c>
      <c r="X77" s="1256" t="s">
        <v>1302</v>
      </c>
      <c r="Y77" s="1063"/>
      <c r="Z77" s="1063"/>
    </row>
    <row r="78" spans="1:27" ht="409.5" x14ac:dyDescent="0.2">
      <c r="A78" s="1242"/>
      <c r="B78" s="1243"/>
      <c r="C78" s="1076"/>
      <c r="D78" s="1242"/>
      <c r="E78" s="516"/>
      <c r="F78" s="1244" t="s">
        <v>1303</v>
      </c>
      <c r="G78" s="465" t="s">
        <v>1304</v>
      </c>
      <c r="H78" s="1245" t="s">
        <v>1305</v>
      </c>
      <c r="I78" s="1245" t="s">
        <v>1306</v>
      </c>
      <c r="J78" s="1246">
        <v>1</v>
      </c>
      <c r="K78" s="1247"/>
      <c r="L78" s="1248"/>
      <c r="M78" s="1254"/>
      <c r="N78" s="1254"/>
      <c r="O78" s="1250">
        <v>0</v>
      </c>
      <c r="P78" s="1072">
        <v>0.35</v>
      </c>
      <c r="Q78" s="1251"/>
      <c r="R78" s="1248"/>
      <c r="S78" s="1255" t="s">
        <v>1307</v>
      </c>
      <c r="T78" s="1257" t="s">
        <v>1308</v>
      </c>
      <c r="U78" s="1257"/>
      <c r="V78" s="1253" t="s">
        <v>1289</v>
      </c>
      <c r="W78" s="1253"/>
      <c r="X78" s="1248"/>
      <c r="Y78" s="1063"/>
      <c r="Z78" s="1063"/>
    </row>
    <row r="79" spans="1:27" ht="409.5" x14ac:dyDescent="0.2">
      <c r="A79" s="1242"/>
      <c r="B79" s="1243"/>
      <c r="C79" s="1076"/>
      <c r="D79" s="1242"/>
      <c r="E79" s="516"/>
      <c r="F79" s="1244" t="s">
        <v>1309</v>
      </c>
      <c r="G79" s="465" t="s">
        <v>1310</v>
      </c>
      <c r="H79" s="1245" t="s">
        <v>1311</v>
      </c>
      <c r="I79" s="1245" t="s">
        <v>1312</v>
      </c>
      <c r="J79" s="1246">
        <v>1</v>
      </c>
      <c r="K79" s="1247"/>
      <c r="L79" s="1248"/>
      <c r="M79" s="1254"/>
      <c r="N79" s="1254"/>
      <c r="O79" s="1250">
        <v>0.25</v>
      </c>
      <c r="P79" s="1250">
        <v>0.5</v>
      </c>
      <c r="Q79" s="1251"/>
      <c r="R79" s="1248"/>
      <c r="S79" s="1255" t="s">
        <v>1313</v>
      </c>
      <c r="T79" s="1253" t="s">
        <v>1314</v>
      </c>
      <c r="U79" s="1253"/>
      <c r="V79" s="1253" t="s">
        <v>1289</v>
      </c>
      <c r="W79" s="1253"/>
      <c r="X79" s="1248"/>
      <c r="Y79" s="1063"/>
      <c r="Z79" s="1063"/>
    </row>
    <row r="80" spans="1:27" ht="409.5" x14ac:dyDescent="0.2">
      <c r="A80" s="1242"/>
      <c r="B80" s="1243"/>
      <c r="C80" s="1076"/>
      <c r="D80" s="1242"/>
      <c r="E80" s="516"/>
      <c r="F80" s="1244" t="s">
        <v>1315</v>
      </c>
      <c r="G80" s="465" t="s">
        <v>1316</v>
      </c>
      <c r="H80" s="1245" t="s">
        <v>1317</v>
      </c>
      <c r="I80" s="1245" t="s">
        <v>1318</v>
      </c>
      <c r="J80" s="1246">
        <v>1</v>
      </c>
      <c r="K80" s="1247"/>
      <c r="L80" s="1248"/>
      <c r="M80" s="1254"/>
      <c r="N80" s="1254"/>
      <c r="O80" s="1250">
        <v>0.3</v>
      </c>
      <c r="P80" s="1250">
        <v>0.32500000000000001</v>
      </c>
      <c r="Q80" s="1251"/>
      <c r="R80" s="1248"/>
      <c r="S80" s="1255" t="s">
        <v>1319</v>
      </c>
      <c r="T80" s="1253"/>
      <c r="U80" s="1253"/>
      <c r="V80" s="1253" t="s">
        <v>1289</v>
      </c>
      <c r="W80" s="1253"/>
      <c r="X80" s="1248"/>
      <c r="Y80" s="1063"/>
      <c r="Z80" s="1063"/>
    </row>
    <row r="81" spans="1:26" ht="108" x14ac:dyDescent="0.2">
      <c r="A81" s="1242"/>
      <c r="B81" s="1243"/>
      <c r="C81" s="1258"/>
      <c r="D81" s="1242"/>
      <c r="E81" s="464" t="s">
        <v>1320</v>
      </c>
      <c r="F81" s="1259" t="s">
        <v>1283</v>
      </c>
      <c r="G81" s="465" t="s">
        <v>1321</v>
      </c>
      <c r="H81" s="1245" t="s">
        <v>1322</v>
      </c>
      <c r="I81" s="1260" t="s">
        <v>1323</v>
      </c>
      <c r="J81" s="1260">
        <v>69978500000</v>
      </c>
      <c r="K81" s="1261"/>
      <c r="L81" s="1248"/>
      <c r="M81" s="1254"/>
      <c r="N81" s="1254"/>
      <c r="O81" s="1262">
        <v>2863925000</v>
      </c>
      <c r="P81" s="1262">
        <v>12465251870</v>
      </c>
      <c r="Q81" s="1251"/>
      <c r="R81" s="1248"/>
      <c r="S81" s="1263" t="s">
        <v>1324</v>
      </c>
      <c r="T81" s="1253"/>
      <c r="U81" s="1253"/>
      <c r="V81" s="1253" t="s">
        <v>1289</v>
      </c>
      <c r="W81" s="1253"/>
      <c r="X81" s="1248"/>
      <c r="Y81" s="1063"/>
      <c r="Z81" s="1063"/>
    </row>
    <row r="82" spans="1:26" ht="30" customHeight="1" x14ac:dyDescent="0.2">
      <c r="A82" s="1242"/>
      <c r="B82" s="1243"/>
      <c r="C82" s="1258"/>
      <c r="D82" s="1242"/>
      <c r="E82" s="1264" t="s">
        <v>1325</v>
      </c>
      <c r="F82" s="1265" t="s">
        <v>1326</v>
      </c>
      <c r="G82" s="1266" t="s">
        <v>1327</v>
      </c>
      <c r="H82" s="1245" t="s">
        <v>1328</v>
      </c>
      <c r="I82" s="1267" t="s">
        <v>1329</v>
      </c>
      <c r="J82" s="1268">
        <v>1</v>
      </c>
      <c r="K82" s="1269"/>
      <c r="L82" s="1248"/>
      <c r="M82" s="1254"/>
      <c r="N82" s="1254"/>
      <c r="O82" s="1250">
        <v>1</v>
      </c>
      <c r="P82" s="1250">
        <v>1</v>
      </c>
      <c r="Q82" s="1251"/>
      <c r="R82" s="1248"/>
      <c r="S82" s="1255" t="s">
        <v>1330</v>
      </c>
      <c r="T82" s="1255" t="s">
        <v>1331</v>
      </c>
      <c r="U82" s="1255"/>
      <c r="V82" s="1253" t="s">
        <v>1289</v>
      </c>
      <c r="W82" s="1253"/>
      <c r="X82" s="1248"/>
      <c r="Y82" s="1063"/>
      <c r="Z82" s="1063"/>
    </row>
    <row r="83" spans="1:26" ht="409.5" x14ac:dyDescent="0.2">
      <c r="A83" s="1242"/>
      <c r="B83" s="1243"/>
      <c r="C83" s="1258"/>
      <c r="D83" s="1242"/>
      <c r="E83" s="1264"/>
      <c r="F83" s="1270"/>
      <c r="G83" s="1266"/>
      <c r="H83" s="1245" t="s">
        <v>1332</v>
      </c>
      <c r="I83" s="1271"/>
      <c r="J83" s="1272">
        <v>5</v>
      </c>
      <c r="K83" s="1269"/>
      <c r="L83" s="1248"/>
      <c r="M83" s="1254"/>
      <c r="N83" s="1254"/>
      <c r="O83" s="1250" t="s">
        <v>1333</v>
      </c>
      <c r="P83" s="1250" t="s">
        <v>1333</v>
      </c>
      <c r="Q83" s="1251"/>
      <c r="R83" s="1248"/>
      <c r="S83" s="1255" t="s">
        <v>1307</v>
      </c>
      <c r="T83" s="1198" t="s">
        <v>1334</v>
      </c>
      <c r="U83" s="1198"/>
      <c r="V83" s="1253" t="s">
        <v>1289</v>
      </c>
      <c r="W83" s="1253"/>
      <c r="X83" s="1248"/>
      <c r="Y83" s="1063"/>
      <c r="Z83" s="1063"/>
    </row>
    <row r="84" spans="1:26" ht="45.75" customHeight="1" x14ac:dyDescent="0.2">
      <c r="A84" s="1220" t="s">
        <v>1335</v>
      </c>
      <c r="B84" s="1220"/>
      <c r="C84" s="1220"/>
      <c r="D84" s="1220"/>
      <c r="E84" s="1220"/>
      <c r="F84" s="1220"/>
      <c r="G84" s="1220"/>
      <c r="H84" s="1220"/>
      <c r="I84" s="1220"/>
      <c r="J84" s="1220"/>
      <c r="K84" s="1220"/>
      <c r="L84" s="1220"/>
      <c r="M84" s="1220"/>
      <c r="N84" s="1220"/>
      <c r="O84" s="1221" t="s">
        <v>1061</v>
      </c>
      <c r="P84" s="1221"/>
      <c r="Q84" s="1221"/>
      <c r="R84" s="1221"/>
      <c r="S84" s="1221" t="str">
        <f>+S6</f>
        <v>ANALISIS I Trimestre</v>
      </c>
      <c r="T84" s="1222" t="str">
        <f>+T6</f>
        <v>ANALISIS II Trimestre</v>
      </c>
      <c r="U84" s="1364"/>
      <c r="V84" s="1362" t="s">
        <v>1065</v>
      </c>
      <c r="W84" s="1363" t="s">
        <v>1066</v>
      </c>
      <c r="X84" s="1363" t="s">
        <v>1067</v>
      </c>
      <c r="Y84" s="1273"/>
      <c r="Z84" s="1273"/>
    </row>
    <row r="85" spans="1:26" ht="45.75" customHeight="1" x14ac:dyDescent="0.2">
      <c r="A85" s="1225" t="s">
        <v>1271</v>
      </c>
      <c r="B85" s="1226" t="s">
        <v>1272</v>
      </c>
      <c r="C85" s="1226" t="s">
        <v>1273</v>
      </c>
      <c r="D85" s="1226" t="s">
        <v>1274</v>
      </c>
      <c r="E85" s="1226" t="s">
        <v>1275</v>
      </c>
      <c r="F85" s="1226" t="s">
        <v>1276</v>
      </c>
      <c r="G85" s="1226" t="s">
        <v>1277</v>
      </c>
      <c r="H85" s="1227" t="s">
        <v>1278</v>
      </c>
      <c r="I85" s="1226" t="s">
        <v>1058</v>
      </c>
      <c r="J85" s="1226" t="s">
        <v>1059</v>
      </c>
      <c r="K85" s="1228" t="s">
        <v>1060</v>
      </c>
      <c r="L85" s="1229"/>
      <c r="M85" s="1229"/>
      <c r="N85" s="1230"/>
      <c r="O85" s="1231"/>
      <c r="P85" s="1231"/>
      <c r="Q85" s="1231"/>
      <c r="R85" s="1232"/>
      <c r="S85" s="1221"/>
      <c r="T85" s="1233"/>
      <c r="U85" s="1375"/>
      <c r="V85" s="1362"/>
      <c r="W85" s="1374"/>
      <c r="X85" s="1374"/>
      <c r="Y85" s="1063"/>
      <c r="Z85" s="1063"/>
    </row>
    <row r="86" spans="1:26" ht="90" customHeight="1" x14ac:dyDescent="0.2">
      <c r="A86" s="1234"/>
      <c r="B86" s="1235"/>
      <c r="C86" s="1235"/>
      <c r="D86" s="1235"/>
      <c r="E86" s="1235"/>
      <c r="F86" s="1235"/>
      <c r="G86" s="1235"/>
      <c r="H86" s="1236"/>
      <c r="I86" s="1235"/>
      <c r="J86" s="1235"/>
      <c r="K86" s="1237" t="s">
        <v>1068</v>
      </c>
      <c r="L86" s="1238" t="s">
        <v>1279</v>
      </c>
      <c r="M86" s="1238" t="s">
        <v>1070</v>
      </c>
      <c r="N86" s="1238" t="s">
        <v>1071</v>
      </c>
      <c r="O86" s="1239" t="s">
        <v>18</v>
      </c>
      <c r="P86" s="1239" t="s">
        <v>19</v>
      </c>
      <c r="Q86" s="1239" t="s">
        <v>20</v>
      </c>
      <c r="R86" s="1240" t="s">
        <v>21</v>
      </c>
      <c r="S86" s="1221"/>
      <c r="T86" s="1241"/>
      <c r="U86" s="1383"/>
      <c r="V86" s="1362"/>
      <c r="W86" s="1361"/>
      <c r="X86" s="1361"/>
      <c r="Y86" s="1063"/>
      <c r="Z86" s="1063"/>
    </row>
    <row r="87" spans="1:26" ht="72" customHeight="1" x14ac:dyDescent="0.2">
      <c r="A87" s="1274" t="s">
        <v>1280</v>
      </c>
      <c r="B87" s="1275" t="s">
        <v>1336</v>
      </c>
      <c r="C87" s="1276">
        <v>2111146793</v>
      </c>
      <c r="D87" s="1277" t="s">
        <v>1337</v>
      </c>
      <c r="E87" s="1277" t="s">
        <v>1338</v>
      </c>
      <c r="F87" s="1278" t="s">
        <v>1337</v>
      </c>
      <c r="G87" s="463" t="s">
        <v>1339</v>
      </c>
      <c r="H87" s="1278" t="s">
        <v>1340</v>
      </c>
      <c r="I87" s="463" t="s">
        <v>1339</v>
      </c>
      <c r="J87" s="1279">
        <v>0.4</v>
      </c>
      <c r="K87" s="1279"/>
      <c r="M87" s="1076"/>
      <c r="N87" s="1076"/>
      <c r="O87" s="1280">
        <v>0.06</v>
      </c>
      <c r="P87" s="1281">
        <v>0.12</v>
      </c>
      <c r="Q87" s="1251"/>
      <c r="R87" s="1248"/>
      <c r="S87" s="1282" t="s">
        <v>1341</v>
      </c>
      <c r="T87" s="1283" t="s">
        <v>1342</v>
      </c>
      <c r="U87" s="1283"/>
      <c r="V87" s="1248"/>
      <c r="W87" s="1248"/>
      <c r="X87" s="1248"/>
      <c r="Y87" s="1063"/>
      <c r="Z87" s="1063"/>
    </row>
    <row r="88" spans="1:26" ht="45" customHeight="1" x14ac:dyDescent="0.2">
      <c r="A88" s="1220" t="s">
        <v>1343</v>
      </c>
      <c r="B88" s="1220"/>
      <c r="C88" s="1220"/>
      <c r="D88" s="1220"/>
      <c r="E88" s="1220"/>
      <c r="F88" s="1220"/>
      <c r="G88" s="1220"/>
      <c r="H88" s="1220"/>
      <c r="I88" s="1220"/>
      <c r="J88" s="1220"/>
      <c r="K88" s="1220"/>
      <c r="L88" s="1220"/>
      <c r="M88" s="1220"/>
      <c r="N88" s="1220"/>
      <c r="O88" s="1221" t="s">
        <v>1061</v>
      </c>
      <c r="P88" s="1221"/>
      <c r="Q88" s="1221"/>
      <c r="R88" s="1221"/>
      <c r="S88" s="1221" t="str">
        <f>+S6</f>
        <v>ANALISIS I Trimestre</v>
      </c>
      <c r="T88" s="1222" t="str">
        <f>+T6</f>
        <v>ANALISIS II Trimestre</v>
      </c>
      <c r="U88" s="1364"/>
      <c r="V88" s="1362" t="s">
        <v>1065</v>
      </c>
      <c r="W88" s="1363" t="s">
        <v>1066</v>
      </c>
      <c r="X88" s="1363" t="s">
        <v>1067</v>
      </c>
      <c r="Y88" s="1273"/>
      <c r="Z88" s="1273"/>
    </row>
    <row r="89" spans="1:26" ht="45" customHeight="1" x14ac:dyDescent="0.2">
      <c r="A89" s="1365" t="s">
        <v>1271</v>
      </c>
      <c r="B89" s="1366" t="s">
        <v>1272</v>
      </c>
      <c r="C89" s="1366" t="s">
        <v>1273</v>
      </c>
      <c r="D89" s="1366" t="s">
        <v>1274</v>
      </c>
      <c r="E89" s="1366" t="s">
        <v>1275</v>
      </c>
      <c r="F89" s="1366" t="s">
        <v>1276</v>
      </c>
      <c r="G89" s="1366" t="s">
        <v>1277</v>
      </c>
      <c r="H89" s="1367" t="s">
        <v>1278</v>
      </c>
      <c r="I89" s="1366" t="s">
        <v>1058</v>
      </c>
      <c r="J89" s="1366" t="s">
        <v>1059</v>
      </c>
      <c r="K89" s="1368" t="s">
        <v>1060</v>
      </c>
      <c r="L89" s="1369"/>
      <c r="M89" s="1369"/>
      <c r="N89" s="1370"/>
      <c r="O89" s="1231"/>
      <c r="P89" s="1231"/>
      <c r="Q89" s="1231"/>
      <c r="R89" s="1232"/>
      <c r="S89" s="1221"/>
      <c r="T89" s="1233"/>
      <c r="U89" s="1375"/>
      <c r="V89" s="1362"/>
      <c r="W89" s="1374"/>
      <c r="X89" s="1374"/>
      <c r="Y89" s="1063"/>
      <c r="Z89" s="1063"/>
    </row>
    <row r="90" spans="1:26" ht="90" customHeight="1" x14ac:dyDescent="0.2">
      <c r="A90" s="1376"/>
      <c r="B90" s="1377"/>
      <c r="C90" s="1377"/>
      <c r="D90" s="1377"/>
      <c r="E90" s="1377"/>
      <c r="F90" s="1377"/>
      <c r="G90" s="1377"/>
      <c r="H90" s="1378"/>
      <c r="I90" s="1377"/>
      <c r="J90" s="1377"/>
      <c r="K90" s="1379" t="s">
        <v>1068</v>
      </c>
      <c r="L90" s="1380" t="s">
        <v>1279</v>
      </c>
      <c r="M90" s="1380" t="s">
        <v>1070</v>
      </c>
      <c r="N90" s="1380" t="s">
        <v>1071</v>
      </c>
      <c r="O90" s="1239" t="s">
        <v>18</v>
      </c>
      <c r="P90" s="1239" t="s">
        <v>19</v>
      </c>
      <c r="Q90" s="1239" t="s">
        <v>20</v>
      </c>
      <c r="R90" s="1240" t="s">
        <v>21</v>
      </c>
      <c r="S90" s="1221"/>
      <c r="T90" s="1241"/>
      <c r="U90" s="1383"/>
      <c r="V90" s="1362"/>
      <c r="W90" s="1361"/>
      <c r="X90" s="1361"/>
      <c r="Y90" s="1063"/>
      <c r="Z90" s="1063"/>
    </row>
    <row r="91" spans="1:26" ht="409.5" x14ac:dyDescent="0.2">
      <c r="A91" s="1284" t="s">
        <v>1344</v>
      </c>
      <c r="B91" s="1285" t="s">
        <v>1336</v>
      </c>
      <c r="C91" s="1286">
        <v>40000000</v>
      </c>
      <c r="D91" s="1287" t="s">
        <v>1345</v>
      </c>
      <c r="E91" s="663" t="s">
        <v>1346</v>
      </c>
      <c r="G91" s="1288" t="s">
        <v>1347</v>
      </c>
      <c r="H91" s="1288" t="s">
        <v>1348</v>
      </c>
      <c r="I91" s="1288" t="s">
        <v>1349</v>
      </c>
      <c r="J91" s="1289">
        <v>1</v>
      </c>
      <c r="K91" s="1290"/>
      <c r="L91" s="1291"/>
      <c r="M91" s="1291"/>
      <c r="N91" s="1291"/>
      <c r="O91" s="1292">
        <v>0.25</v>
      </c>
      <c r="P91" s="1292">
        <v>0.75</v>
      </c>
      <c r="Q91" s="1292"/>
      <c r="R91" s="1293"/>
      <c r="S91" s="1294" t="s">
        <v>1350</v>
      </c>
      <c r="T91" s="1295" t="s">
        <v>1351</v>
      </c>
      <c r="U91" s="1295"/>
      <c r="V91" s="1248"/>
      <c r="W91" s="1248"/>
      <c r="X91" s="1248"/>
      <c r="Y91" s="1063"/>
      <c r="Z91" s="1063"/>
    </row>
    <row r="92" spans="1:26" ht="409.5" x14ac:dyDescent="0.2">
      <c r="A92" s="1284"/>
      <c r="B92" s="1285"/>
      <c r="C92" s="1286">
        <v>22443249</v>
      </c>
      <c r="D92" s="1287"/>
      <c r="E92" s="663"/>
      <c r="G92" s="1288" t="s">
        <v>1352</v>
      </c>
      <c r="H92" s="1288" t="s">
        <v>1353</v>
      </c>
      <c r="I92" s="1288" t="s">
        <v>1354</v>
      </c>
      <c r="J92" s="1289">
        <v>1</v>
      </c>
      <c r="K92" s="1290"/>
      <c r="L92" s="1291"/>
      <c r="M92" s="1291"/>
      <c r="N92" s="1291"/>
      <c r="O92" s="1292">
        <v>0.33</v>
      </c>
      <c r="P92" s="1292">
        <v>0.66</v>
      </c>
      <c r="Q92" s="1292"/>
      <c r="R92" s="1293"/>
      <c r="S92" s="1296" t="s">
        <v>1355</v>
      </c>
      <c r="T92" s="1295" t="s">
        <v>1356</v>
      </c>
      <c r="U92" s="1295"/>
      <c r="V92" s="1248"/>
      <c r="W92" s="1248"/>
      <c r="X92" s="1248"/>
      <c r="Y92" s="1063"/>
      <c r="Z92" s="1063"/>
    </row>
    <row r="93" spans="1:26" ht="62.25" customHeight="1" x14ac:dyDescent="0.2">
      <c r="A93" s="1284" t="s">
        <v>1280</v>
      </c>
      <c r="B93" s="1297" t="s">
        <v>1336</v>
      </c>
      <c r="C93" s="1298">
        <v>22000000</v>
      </c>
      <c r="D93" s="1287"/>
      <c r="E93" s="663"/>
      <c r="G93" s="1299" t="s">
        <v>1357</v>
      </c>
      <c r="H93" s="1299" t="s">
        <v>1358</v>
      </c>
      <c r="I93" s="1299" t="s">
        <v>1359</v>
      </c>
      <c r="J93" s="1289">
        <v>1</v>
      </c>
      <c r="K93" s="1290"/>
      <c r="L93" s="1291"/>
      <c r="M93" s="1291"/>
      <c r="N93" s="1291"/>
      <c r="O93" s="1292">
        <v>0.5</v>
      </c>
      <c r="P93" s="1292">
        <v>0.8</v>
      </c>
      <c r="Q93" s="1292"/>
      <c r="R93" s="1293"/>
      <c r="S93" s="1300" t="s">
        <v>1360</v>
      </c>
      <c r="T93" s="1295" t="s">
        <v>1361</v>
      </c>
      <c r="U93" s="1295"/>
      <c r="V93" s="1248"/>
      <c r="W93" s="1248"/>
      <c r="X93" s="1248"/>
      <c r="Y93" s="1063"/>
      <c r="Z93" s="1063"/>
    </row>
    <row r="94" spans="1:26" ht="76.5" customHeight="1" x14ac:dyDescent="0.2">
      <c r="A94" s="1284"/>
      <c r="B94" s="1297"/>
      <c r="C94" s="1301">
        <v>48000000</v>
      </c>
      <c r="D94" s="1287"/>
      <c r="E94" s="663"/>
      <c r="G94" s="1288" t="s">
        <v>1362</v>
      </c>
      <c r="H94" s="1288" t="s">
        <v>1363</v>
      </c>
      <c r="I94" s="1288" t="s">
        <v>1364</v>
      </c>
      <c r="J94" s="1289">
        <v>1</v>
      </c>
      <c r="K94" s="1302"/>
      <c r="L94" s="468"/>
      <c r="M94" s="468"/>
      <c r="N94" s="468"/>
      <c r="O94" s="1292">
        <v>0.4</v>
      </c>
      <c r="P94" s="1292">
        <v>0.8</v>
      </c>
      <c r="Q94" s="1292"/>
      <c r="R94" s="1293"/>
      <c r="S94" s="1303" t="s">
        <v>1824</v>
      </c>
      <c r="T94" s="1295" t="s">
        <v>1365</v>
      </c>
      <c r="U94" s="1295"/>
      <c r="V94" s="1304"/>
      <c r="W94" s="1304"/>
      <c r="X94" s="1304"/>
      <c r="Y94" s="1063"/>
      <c r="Z94" s="1063"/>
    </row>
    <row r="95" spans="1:26" ht="409.5" x14ac:dyDescent="0.2">
      <c r="A95" s="1284"/>
      <c r="B95" s="1297"/>
      <c r="C95" s="1301">
        <v>12000000</v>
      </c>
      <c r="D95" s="1287"/>
      <c r="E95" s="663"/>
      <c r="G95" s="1288" t="s">
        <v>1366</v>
      </c>
      <c r="H95" s="1288" t="s">
        <v>1367</v>
      </c>
      <c r="I95" s="1288" t="s">
        <v>1368</v>
      </c>
      <c r="J95" s="1289">
        <v>1</v>
      </c>
      <c r="K95" s="1290"/>
      <c r="L95" s="1291"/>
      <c r="M95" s="1291"/>
      <c r="N95" s="1291"/>
      <c r="O95" s="1292">
        <v>0.5</v>
      </c>
      <c r="P95" s="1292">
        <v>0.75</v>
      </c>
      <c r="Q95" s="1292"/>
      <c r="R95" s="1293"/>
      <c r="S95" s="1296" t="s">
        <v>1825</v>
      </c>
      <c r="T95" s="1295" t="s">
        <v>1826</v>
      </c>
      <c r="U95" s="1295"/>
      <c r="V95" s="1248"/>
      <c r="W95" s="1248"/>
      <c r="X95" s="1248"/>
      <c r="Y95" s="1063"/>
      <c r="Z95" s="1063"/>
    </row>
    <row r="96" spans="1:26" ht="51" customHeight="1" x14ac:dyDescent="0.2">
      <c r="A96" s="1284"/>
      <c r="B96" s="1285"/>
      <c r="C96" s="1301">
        <v>18000000</v>
      </c>
      <c r="D96" s="1287"/>
      <c r="E96" s="1288" t="s">
        <v>1346</v>
      </c>
      <c r="G96" s="1288" t="s">
        <v>1369</v>
      </c>
      <c r="H96" s="1288" t="s">
        <v>1370</v>
      </c>
      <c r="I96" s="1288" t="s">
        <v>1371</v>
      </c>
      <c r="J96" s="1289">
        <v>1</v>
      </c>
      <c r="K96" s="1290"/>
      <c r="L96" s="1291"/>
      <c r="M96" s="1291"/>
      <c r="N96" s="1291"/>
      <c r="O96" s="1305">
        <v>0.25</v>
      </c>
      <c r="P96" s="1305">
        <v>0.75</v>
      </c>
      <c r="Q96" s="1305"/>
      <c r="R96" s="1306"/>
      <c r="S96" s="1307" t="s">
        <v>1372</v>
      </c>
      <c r="T96" s="1295" t="s">
        <v>1373</v>
      </c>
      <c r="U96" s="1295"/>
      <c r="V96" s="1248"/>
      <c r="W96" s="1248"/>
      <c r="X96" s="1248"/>
      <c r="Y96" s="1063"/>
      <c r="Z96" s="1063"/>
    </row>
    <row r="97" spans="1:26" ht="409.5" x14ac:dyDescent="0.2">
      <c r="A97" s="1284"/>
      <c r="B97" s="1285"/>
      <c r="C97" s="1301">
        <v>166000000</v>
      </c>
      <c r="D97" s="1287"/>
      <c r="E97" s="1288" t="s">
        <v>1374</v>
      </c>
      <c r="G97" s="1288" t="s">
        <v>1375</v>
      </c>
      <c r="H97" s="1288" t="s">
        <v>1376</v>
      </c>
      <c r="I97" s="1288" t="s">
        <v>1377</v>
      </c>
      <c r="J97" s="1289">
        <v>1</v>
      </c>
      <c r="K97" s="1290"/>
      <c r="L97" s="1291"/>
      <c r="M97" s="1291"/>
      <c r="N97" s="1291"/>
      <c r="O97" s="1305">
        <v>0.2</v>
      </c>
      <c r="P97" s="1305">
        <v>0.4</v>
      </c>
      <c r="Q97" s="1305"/>
      <c r="R97" s="1306"/>
      <c r="S97" s="1308" t="s">
        <v>1378</v>
      </c>
      <c r="T97" s="1295" t="s">
        <v>1827</v>
      </c>
      <c r="U97" s="1295"/>
      <c r="V97" s="1248"/>
      <c r="W97" s="1248"/>
      <c r="X97" s="1248"/>
      <c r="Y97" s="1063"/>
      <c r="Z97" s="1063"/>
    </row>
    <row r="98" spans="1:26" ht="45" customHeight="1" x14ac:dyDescent="0.2">
      <c r="A98" s="1220" t="s">
        <v>1379</v>
      </c>
      <c r="B98" s="1220"/>
      <c r="C98" s="1220"/>
      <c r="D98" s="1220"/>
      <c r="E98" s="1220"/>
      <c r="F98" s="1220"/>
      <c r="G98" s="1220"/>
      <c r="H98" s="1220"/>
      <c r="I98" s="1220"/>
      <c r="J98" s="1220"/>
      <c r="K98" s="1220"/>
      <c r="L98" s="1220"/>
      <c r="M98" s="1220"/>
      <c r="N98" s="1220"/>
      <c r="O98" s="1221" t="s">
        <v>1061</v>
      </c>
      <c r="P98" s="1221"/>
      <c r="Q98" s="1221"/>
      <c r="R98" s="1221"/>
      <c r="S98" s="1221" t="str">
        <f>+S6</f>
        <v>ANALISIS I Trimestre</v>
      </c>
      <c r="T98" s="1222" t="str">
        <f>+T6</f>
        <v>ANALISIS II Trimestre</v>
      </c>
      <c r="U98" s="1364"/>
      <c r="V98" s="1362" t="s">
        <v>1065</v>
      </c>
      <c r="W98" s="1362" t="s">
        <v>1066</v>
      </c>
      <c r="X98" s="1362" t="s">
        <v>1067</v>
      </c>
      <c r="Y98" s="1273"/>
      <c r="Z98" s="1273"/>
    </row>
    <row r="99" spans="1:26" ht="45" customHeight="1" x14ac:dyDescent="0.2">
      <c r="A99" s="1225" t="s">
        <v>1271</v>
      </c>
      <c r="B99" s="1226" t="s">
        <v>1272</v>
      </c>
      <c r="C99" s="1226" t="s">
        <v>1273</v>
      </c>
      <c r="D99" s="1226" t="s">
        <v>1274</v>
      </c>
      <c r="E99" s="1226" t="s">
        <v>1275</v>
      </c>
      <c r="F99" s="1226" t="s">
        <v>1276</v>
      </c>
      <c r="G99" s="1226" t="s">
        <v>1277</v>
      </c>
      <c r="H99" s="1227" t="s">
        <v>1278</v>
      </c>
      <c r="I99" s="1226" t="s">
        <v>1058</v>
      </c>
      <c r="J99" s="1226" t="s">
        <v>1059</v>
      </c>
      <c r="K99" s="1228" t="s">
        <v>1060</v>
      </c>
      <c r="L99" s="1229"/>
      <c r="M99" s="1229"/>
      <c r="N99" s="1230"/>
      <c r="O99" s="1231"/>
      <c r="P99" s="1231"/>
      <c r="Q99" s="1231"/>
      <c r="R99" s="1232"/>
      <c r="S99" s="1221"/>
      <c r="T99" s="1233"/>
      <c r="U99" s="1375"/>
      <c r="V99" s="1362"/>
      <c r="W99" s="1362"/>
      <c r="X99" s="1362"/>
      <c r="Y99" s="1063"/>
      <c r="Z99" s="1063"/>
    </row>
    <row r="100" spans="1:26" ht="90" customHeight="1" x14ac:dyDescent="0.2">
      <c r="A100" s="1234"/>
      <c r="B100" s="1235"/>
      <c r="C100" s="1235"/>
      <c r="D100" s="1235"/>
      <c r="E100" s="1235"/>
      <c r="F100" s="1235"/>
      <c r="G100" s="1235"/>
      <c r="H100" s="1236"/>
      <c r="I100" s="1235"/>
      <c r="J100" s="1235"/>
      <c r="K100" s="1237" t="s">
        <v>1068</v>
      </c>
      <c r="L100" s="1238" t="s">
        <v>1279</v>
      </c>
      <c r="M100" s="1238" t="s">
        <v>1070</v>
      </c>
      <c r="N100" s="1238" t="s">
        <v>1071</v>
      </c>
      <c r="O100" s="1239" t="s">
        <v>18</v>
      </c>
      <c r="P100" s="1239" t="s">
        <v>19</v>
      </c>
      <c r="Q100" s="1239" t="s">
        <v>20</v>
      </c>
      <c r="R100" s="1240" t="s">
        <v>21</v>
      </c>
      <c r="S100" s="1221"/>
      <c r="T100" s="1241"/>
      <c r="U100" s="1383"/>
      <c r="V100" s="1362"/>
      <c r="W100" s="1362"/>
      <c r="X100" s="1362"/>
      <c r="Y100" s="1063"/>
      <c r="Z100" s="1063"/>
    </row>
    <row r="101" spans="1:26" ht="168.6" customHeight="1" x14ac:dyDescent="0.2">
      <c r="A101" s="1309" t="s">
        <v>1380</v>
      </c>
      <c r="B101" s="1275" t="s">
        <v>1381</v>
      </c>
      <c r="C101" s="1276">
        <v>50000000</v>
      </c>
      <c r="D101" s="1310" t="s">
        <v>1382</v>
      </c>
      <c r="E101" s="1277" t="s">
        <v>1383</v>
      </c>
      <c r="F101" s="1277" t="s">
        <v>1384</v>
      </c>
      <c r="G101" s="1311" t="s">
        <v>1385</v>
      </c>
      <c r="H101" s="464" t="s">
        <v>1386</v>
      </c>
      <c r="I101" s="1312" t="s">
        <v>1387</v>
      </c>
      <c r="J101" s="1279">
        <v>1</v>
      </c>
      <c r="K101" s="1279"/>
      <c r="M101" s="1076"/>
      <c r="N101" s="1076"/>
      <c r="O101" s="1072">
        <v>0</v>
      </c>
      <c r="P101" s="1072">
        <v>0.6</v>
      </c>
      <c r="Q101" s="1251"/>
      <c r="R101" s="1248"/>
      <c r="S101" s="1253" t="s">
        <v>1388</v>
      </c>
      <c r="T101" s="1258" t="s">
        <v>1389</v>
      </c>
      <c r="U101" s="1258"/>
      <c r="V101" s="1313" t="s">
        <v>1390</v>
      </c>
      <c r="W101" s="1314" t="s">
        <v>1391</v>
      </c>
      <c r="X101" s="1248"/>
      <c r="Y101" s="1063"/>
      <c r="Z101" s="1063"/>
    </row>
    <row r="102" spans="1:26" ht="45" customHeight="1" x14ac:dyDescent="0.2">
      <c r="A102" s="1220" t="s">
        <v>1392</v>
      </c>
      <c r="B102" s="1220"/>
      <c r="C102" s="1220"/>
      <c r="D102" s="1220"/>
      <c r="E102" s="1220"/>
      <c r="F102" s="1220"/>
      <c r="G102" s="1220"/>
      <c r="H102" s="1220"/>
      <c r="I102" s="1220"/>
      <c r="J102" s="1220"/>
      <c r="K102" s="1220"/>
      <c r="L102" s="1220"/>
      <c r="M102" s="1220"/>
      <c r="N102" s="1220"/>
      <c r="O102" s="1221" t="s">
        <v>1061</v>
      </c>
      <c r="P102" s="1221"/>
      <c r="Q102" s="1221"/>
      <c r="R102" s="1221"/>
      <c r="S102" s="1241" t="str">
        <f>+S6</f>
        <v>ANALISIS I Trimestre</v>
      </c>
      <c r="T102" s="1222" t="str">
        <f>+T6</f>
        <v>ANALISIS II Trimestre</v>
      </c>
      <c r="U102" s="1364"/>
      <c r="V102" s="1362" t="s">
        <v>1065</v>
      </c>
      <c r="W102" s="1363" t="s">
        <v>1066</v>
      </c>
      <c r="X102" s="1363" t="s">
        <v>1067</v>
      </c>
      <c r="Y102" s="1273"/>
      <c r="Z102" s="1273"/>
    </row>
    <row r="103" spans="1:26" ht="45" customHeight="1" x14ac:dyDescent="0.2">
      <c r="A103" s="1365" t="s">
        <v>1271</v>
      </c>
      <c r="B103" s="1366" t="s">
        <v>1272</v>
      </c>
      <c r="C103" s="1366" t="s">
        <v>1273</v>
      </c>
      <c r="D103" s="1366" t="s">
        <v>1274</v>
      </c>
      <c r="E103" s="1366" t="s">
        <v>1275</v>
      </c>
      <c r="F103" s="1366" t="s">
        <v>1276</v>
      </c>
      <c r="G103" s="1366" t="s">
        <v>1277</v>
      </c>
      <c r="H103" s="1367" t="s">
        <v>1278</v>
      </c>
      <c r="I103" s="1366" t="s">
        <v>1058</v>
      </c>
      <c r="J103" s="1366" t="s">
        <v>1059</v>
      </c>
      <c r="K103" s="1368" t="s">
        <v>1060</v>
      </c>
      <c r="L103" s="1369"/>
      <c r="M103" s="1369"/>
      <c r="N103" s="1370"/>
      <c r="O103" s="1231"/>
      <c r="P103" s="1231"/>
      <c r="Q103" s="1231"/>
      <c r="R103" s="1232"/>
      <c r="S103" s="1241"/>
      <c r="T103" s="1233"/>
      <c r="U103" s="1375"/>
      <c r="V103" s="1362"/>
      <c r="W103" s="1374"/>
      <c r="X103" s="1374"/>
      <c r="Y103" s="1063"/>
      <c r="Z103" s="1063"/>
    </row>
    <row r="104" spans="1:26" ht="90" customHeight="1" x14ac:dyDescent="0.2">
      <c r="A104" s="1376"/>
      <c r="B104" s="1377"/>
      <c r="C104" s="1377"/>
      <c r="D104" s="1377"/>
      <c r="E104" s="1377"/>
      <c r="F104" s="1377"/>
      <c r="G104" s="1377"/>
      <c r="H104" s="1378"/>
      <c r="I104" s="1377"/>
      <c r="J104" s="1377"/>
      <c r="K104" s="1379" t="s">
        <v>1068</v>
      </c>
      <c r="L104" s="1380" t="s">
        <v>1279</v>
      </c>
      <c r="M104" s="1380" t="s">
        <v>1070</v>
      </c>
      <c r="N104" s="1380" t="s">
        <v>1071</v>
      </c>
      <c r="O104" s="1239" t="s">
        <v>18</v>
      </c>
      <c r="P104" s="1239" t="s">
        <v>19</v>
      </c>
      <c r="Q104" s="1239" t="s">
        <v>20</v>
      </c>
      <c r="R104" s="1240" t="s">
        <v>21</v>
      </c>
      <c r="S104" s="1221"/>
      <c r="T104" s="1241"/>
      <c r="U104" s="1383"/>
      <c r="V104" s="1362"/>
      <c r="W104" s="1361"/>
      <c r="X104" s="1361"/>
      <c r="Y104" s="1063"/>
      <c r="Z104" s="1063"/>
    </row>
    <row r="105" spans="1:26" ht="409.5" x14ac:dyDescent="0.2">
      <c r="A105" s="1315" t="s">
        <v>1393</v>
      </c>
      <c r="B105" s="1275" t="s">
        <v>1394</v>
      </c>
      <c r="C105" s="1276">
        <v>0</v>
      </c>
      <c r="D105" s="1316" t="s">
        <v>1395</v>
      </c>
      <c r="E105" s="1310" t="s">
        <v>1396</v>
      </c>
      <c r="F105" s="1278" t="s">
        <v>1397</v>
      </c>
      <c r="G105" s="463" t="s">
        <v>1398</v>
      </c>
      <c r="H105" s="1317" t="s">
        <v>1399</v>
      </c>
      <c r="I105" s="1318" t="s">
        <v>1400</v>
      </c>
      <c r="J105" s="1318">
        <v>1</v>
      </c>
      <c r="K105" s="1319"/>
      <c r="L105" s="1076"/>
      <c r="M105" s="1214"/>
      <c r="N105" s="1320"/>
      <c r="O105" s="1072">
        <v>0.5</v>
      </c>
      <c r="P105" s="1072">
        <v>0.8</v>
      </c>
      <c r="Q105" s="1251"/>
      <c r="R105" s="1248"/>
      <c r="S105" s="1321" t="s">
        <v>1401</v>
      </c>
      <c r="T105" s="1321" t="s">
        <v>1402</v>
      </c>
      <c r="U105" s="1321"/>
      <c r="V105" s="1322" t="s">
        <v>1403</v>
      </c>
      <c r="W105" s="1322" t="s">
        <v>1403</v>
      </c>
      <c r="X105" s="1248"/>
      <c r="Y105" s="1063"/>
      <c r="Z105" s="1063"/>
    </row>
    <row r="106" spans="1:26" ht="36" x14ac:dyDescent="0.2">
      <c r="A106" s="1315"/>
      <c r="B106" s="1275" t="s">
        <v>1394</v>
      </c>
      <c r="C106" s="1276">
        <v>0</v>
      </c>
      <c r="D106" s="1316"/>
      <c r="E106" s="1316" t="s">
        <v>253</v>
      </c>
      <c r="F106" s="1323" t="s">
        <v>1404</v>
      </c>
      <c r="G106" s="463" t="s">
        <v>1405</v>
      </c>
      <c r="H106" s="1324" t="s">
        <v>1406</v>
      </c>
      <c r="I106" s="1325" t="s">
        <v>1407</v>
      </c>
      <c r="J106" s="1326">
        <v>1</v>
      </c>
      <c r="K106" s="1319"/>
      <c r="L106" s="1076"/>
      <c r="M106" s="1214"/>
      <c r="N106" s="1320"/>
      <c r="O106" s="1327">
        <v>0.3</v>
      </c>
      <c r="P106" s="1328">
        <v>0.45</v>
      </c>
      <c r="Q106" s="1251"/>
      <c r="R106" s="1248"/>
      <c r="S106" s="1329" t="s">
        <v>1408</v>
      </c>
      <c r="T106" s="1330" t="s">
        <v>1409</v>
      </c>
      <c r="U106" s="1331"/>
      <c r="V106" s="1332" t="s">
        <v>1410</v>
      </c>
      <c r="W106" s="1333" t="s">
        <v>1411</v>
      </c>
      <c r="X106" s="1248"/>
      <c r="Y106" s="1334"/>
      <c r="Z106" s="1335"/>
    </row>
    <row r="107" spans="1:26" ht="24" x14ac:dyDescent="0.2">
      <c r="A107" s="1315"/>
      <c r="B107" s="1275" t="s">
        <v>1394</v>
      </c>
      <c r="C107" s="1276">
        <v>0</v>
      </c>
      <c r="D107" s="1316"/>
      <c r="E107" s="1316"/>
      <c r="F107" s="1323"/>
      <c r="G107" s="463" t="s">
        <v>1412</v>
      </c>
      <c r="H107" s="1324"/>
      <c r="I107" s="1325"/>
      <c r="J107" s="1336"/>
      <c r="K107" s="1319"/>
      <c r="L107" s="1076"/>
      <c r="M107" s="1214"/>
      <c r="N107" s="1320"/>
      <c r="O107" s="1337"/>
      <c r="P107" s="1338"/>
      <c r="Q107" s="1251"/>
      <c r="R107" s="1248"/>
      <c r="S107" s="1339"/>
      <c r="T107" s="1340"/>
      <c r="U107" s="1341"/>
      <c r="V107" s="1342"/>
      <c r="W107" s="1343"/>
      <c r="X107" s="1248"/>
      <c r="Y107" s="1334"/>
      <c r="Z107" s="1335"/>
    </row>
    <row r="108" spans="1:26" ht="36" x14ac:dyDescent="0.2">
      <c r="A108" s="1315"/>
      <c r="B108" s="1275" t="s">
        <v>1394</v>
      </c>
      <c r="C108" s="1276">
        <v>0</v>
      </c>
      <c r="D108" s="1316"/>
      <c r="E108" s="1316"/>
      <c r="F108" s="1323"/>
      <c r="G108" s="463" t="s">
        <v>1413</v>
      </c>
      <c r="H108" s="1324"/>
      <c r="I108" s="1325"/>
      <c r="J108" s="1336"/>
      <c r="K108" s="1319"/>
      <c r="L108" s="1076"/>
      <c r="M108" s="1214"/>
      <c r="N108" s="1320"/>
      <c r="O108" s="1337"/>
      <c r="P108" s="1338"/>
      <c r="Q108" s="1251"/>
      <c r="R108" s="1248"/>
      <c r="S108" s="1339"/>
      <c r="T108" s="1340"/>
      <c r="U108" s="1341"/>
      <c r="V108" s="1342"/>
      <c r="W108" s="1343"/>
      <c r="X108" s="1248"/>
      <c r="Y108" s="1334"/>
      <c r="Z108" s="1335"/>
    </row>
    <row r="109" spans="1:26" ht="36" x14ac:dyDescent="0.2">
      <c r="A109" s="1315"/>
      <c r="B109" s="1275" t="s">
        <v>1394</v>
      </c>
      <c r="C109" s="1276">
        <v>0</v>
      </c>
      <c r="D109" s="1316"/>
      <c r="E109" s="1316"/>
      <c r="F109" s="1323"/>
      <c r="G109" s="463" t="s">
        <v>1414</v>
      </c>
      <c r="H109" s="1324"/>
      <c r="I109" s="1325"/>
      <c r="J109" s="1344"/>
      <c r="K109" s="1319"/>
      <c r="L109" s="1076"/>
      <c r="M109" s="1214"/>
      <c r="N109" s="1320"/>
      <c r="O109" s="1345"/>
      <c r="P109" s="1346"/>
      <c r="Q109" s="1251"/>
      <c r="R109" s="1248"/>
      <c r="S109" s="1347"/>
      <c r="T109" s="1348"/>
      <c r="U109" s="1349"/>
      <c r="V109" s="1350"/>
      <c r="W109" s="1351"/>
      <c r="X109" s="1248"/>
      <c r="Y109" s="1334"/>
      <c r="Z109" s="1335"/>
    </row>
    <row r="110" spans="1:26" ht="30" customHeight="1" x14ac:dyDescent="0.2">
      <c r="A110" s="1315"/>
      <c r="B110" s="1275" t="s">
        <v>1394</v>
      </c>
      <c r="C110" s="1276">
        <v>0</v>
      </c>
      <c r="D110" s="1316"/>
      <c r="E110" s="1316" t="s">
        <v>1415</v>
      </c>
      <c r="F110" s="1278" t="s">
        <v>1415</v>
      </c>
      <c r="G110" s="463" t="s">
        <v>1416</v>
      </c>
      <c r="H110" s="1324" t="s">
        <v>1417</v>
      </c>
      <c r="I110" s="1325" t="s">
        <v>1418</v>
      </c>
      <c r="J110" s="1326">
        <v>1</v>
      </c>
      <c r="K110" s="1319"/>
      <c r="L110" s="1076"/>
      <c r="M110" s="1214"/>
      <c r="N110" s="1320"/>
      <c r="O110" s="1328">
        <v>0</v>
      </c>
      <c r="P110" s="1328">
        <v>0.25</v>
      </c>
      <c r="Q110" s="1251"/>
      <c r="R110" s="1248"/>
      <c r="S110" s="1329" t="s">
        <v>1419</v>
      </c>
      <c r="T110" s="1330" t="s">
        <v>1420</v>
      </c>
      <c r="U110" s="1331"/>
      <c r="V110" s="1333" t="s">
        <v>1421</v>
      </c>
      <c r="W110" s="1332" t="s">
        <v>1422</v>
      </c>
      <c r="X110" s="1248"/>
      <c r="Y110" s="1334"/>
      <c r="Z110" s="1335"/>
    </row>
    <row r="111" spans="1:26" ht="48" x14ac:dyDescent="0.2">
      <c r="A111" s="1315"/>
      <c r="B111" s="1275" t="s">
        <v>1394</v>
      </c>
      <c r="C111" s="1276">
        <v>0</v>
      </c>
      <c r="D111" s="1316"/>
      <c r="E111" s="1316"/>
      <c r="F111" s="1278" t="s">
        <v>1415</v>
      </c>
      <c r="G111" s="463" t="s">
        <v>1423</v>
      </c>
      <c r="H111" s="1324"/>
      <c r="I111" s="1325"/>
      <c r="J111" s="1344"/>
      <c r="K111" s="1319"/>
      <c r="L111" s="1076"/>
      <c r="M111" s="1214"/>
      <c r="N111" s="1320" t="s">
        <v>1424</v>
      </c>
      <c r="O111" s="1346"/>
      <c r="P111" s="1346"/>
      <c r="Q111" s="1251"/>
      <c r="R111" s="1248"/>
      <c r="S111" s="1347"/>
      <c r="T111" s="1348"/>
      <c r="U111" s="1349"/>
      <c r="V111" s="1351"/>
      <c r="W111" s="1350"/>
      <c r="X111" s="1248"/>
      <c r="Y111" s="1334"/>
      <c r="Z111" s="1335"/>
    </row>
    <row r="112" spans="1:26" ht="409.5" x14ac:dyDescent="0.2">
      <c r="A112" s="1315"/>
      <c r="B112" s="1275" t="s">
        <v>1394</v>
      </c>
      <c r="C112" s="1276">
        <v>8000000</v>
      </c>
      <c r="D112" s="1316"/>
      <c r="E112" s="1310" t="s">
        <v>1415</v>
      </c>
      <c r="F112" s="1278" t="s">
        <v>1425</v>
      </c>
      <c r="G112" s="463" t="s">
        <v>1426</v>
      </c>
      <c r="H112" s="1317" t="s">
        <v>1427</v>
      </c>
      <c r="I112" s="1318" t="s">
        <v>1428</v>
      </c>
      <c r="J112" s="1318">
        <v>1</v>
      </c>
      <c r="K112" s="1319"/>
      <c r="L112" s="1076"/>
      <c r="M112" s="1214"/>
      <c r="N112" s="1320"/>
      <c r="O112" s="1072">
        <v>0.54700000000000004</v>
      </c>
      <c r="P112" s="1072">
        <v>0.54700000000000004</v>
      </c>
      <c r="Q112" s="1251"/>
      <c r="R112" s="1248"/>
      <c r="S112" s="1321" t="s">
        <v>1429</v>
      </c>
      <c r="T112" s="1322" t="s">
        <v>1430</v>
      </c>
      <c r="U112" s="1322"/>
      <c r="V112" s="1352" t="s">
        <v>1431</v>
      </c>
      <c r="W112" s="1352" t="s">
        <v>1432</v>
      </c>
      <c r="X112" s="1248"/>
      <c r="Y112" s="1063"/>
      <c r="Z112" s="1063"/>
    </row>
    <row r="113" spans="1:26" ht="409.5" x14ac:dyDescent="0.2">
      <c r="A113" s="1315"/>
      <c r="B113" s="1275" t="s">
        <v>1433</v>
      </c>
      <c r="C113" s="1276">
        <v>1080000000</v>
      </c>
      <c r="D113" s="1316"/>
      <c r="E113" s="1310" t="s">
        <v>253</v>
      </c>
      <c r="F113" s="1278" t="s">
        <v>253</v>
      </c>
      <c r="G113" s="463" t="s">
        <v>1434</v>
      </c>
      <c r="H113" s="1317" t="s">
        <v>1435</v>
      </c>
      <c r="I113" s="1318" t="s">
        <v>1436</v>
      </c>
      <c r="J113" s="1318">
        <v>1</v>
      </c>
      <c r="K113" s="1319"/>
      <c r="L113" s="1076"/>
      <c r="M113" s="1214"/>
      <c r="N113" s="1320"/>
      <c r="O113" s="1281">
        <v>0</v>
      </c>
      <c r="P113" s="1072">
        <v>0</v>
      </c>
      <c r="Q113" s="1251"/>
      <c r="R113" s="1248"/>
      <c r="S113" s="1322" t="s">
        <v>1437</v>
      </c>
      <c r="T113" s="1322" t="s">
        <v>1438</v>
      </c>
      <c r="U113" s="1322"/>
      <c r="V113" s="1352" t="s">
        <v>1439</v>
      </c>
      <c r="W113" s="1352" t="s">
        <v>1411</v>
      </c>
      <c r="X113" s="1248"/>
      <c r="Y113" s="1063"/>
      <c r="Z113" s="1063"/>
    </row>
    <row r="114" spans="1:26" ht="90" customHeight="1" x14ac:dyDescent="0.2">
      <c r="A114" s="1315" t="s">
        <v>1440</v>
      </c>
      <c r="B114" s="1275" t="s">
        <v>1394</v>
      </c>
      <c r="C114" s="1353">
        <v>15000000</v>
      </c>
      <c r="D114" s="1316"/>
      <c r="E114" s="1310" t="s">
        <v>1396</v>
      </c>
      <c r="F114" s="1278" t="s">
        <v>1425</v>
      </c>
      <c r="G114" s="463" t="s">
        <v>1441</v>
      </c>
      <c r="H114" s="1317" t="s">
        <v>1427</v>
      </c>
      <c r="I114" s="1318" t="s">
        <v>1442</v>
      </c>
      <c r="J114" s="1318">
        <v>1</v>
      </c>
      <c r="K114" s="1319"/>
      <c r="L114" s="1076"/>
      <c r="M114" s="1214"/>
      <c r="N114" s="1320"/>
      <c r="O114" s="1354">
        <v>0.45200000000000001</v>
      </c>
      <c r="P114" s="1354">
        <v>0.45200000000000001</v>
      </c>
      <c r="Q114" s="1251"/>
      <c r="R114" s="1248"/>
      <c r="S114" s="1321" t="s">
        <v>1443</v>
      </c>
      <c r="T114" s="1322" t="s">
        <v>1430</v>
      </c>
      <c r="U114" s="1322"/>
      <c r="V114" s="1352" t="s">
        <v>1431</v>
      </c>
      <c r="W114" s="1352" t="s">
        <v>1432</v>
      </c>
      <c r="X114" s="1248"/>
      <c r="Y114" s="1063"/>
      <c r="Z114" s="1063"/>
    </row>
    <row r="115" spans="1:26" ht="409.5" x14ac:dyDescent="0.2">
      <c r="A115" s="1315"/>
      <c r="B115" s="1275" t="s">
        <v>1394</v>
      </c>
      <c r="C115" s="1353"/>
      <c r="D115" s="1316"/>
      <c r="E115" s="1310" t="s">
        <v>1396</v>
      </c>
      <c r="F115" s="1278" t="s">
        <v>1425</v>
      </c>
      <c r="G115" s="463" t="s">
        <v>1441</v>
      </c>
      <c r="H115" s="1317" t="s">
        <v>1444</v>
      </c>
      <c r="I115" s="1318" t="s">
        <v>1445</v>
      </c>
      <c r="J115" s="1318">
        <v>1</v>
      </c>
      <c r="K115" s="1319"/>
      <c r="L115" s="1076"/>
      <c r="M115" s="1214"/>
      <c r="N115" s="1320"/>
      <c r="O115" s="1354">
        <v>0.42199999999999999</v>
      </c>
      <c r="P115" s="1354">
        <v>0.42199999999999999</v>
      </c>
      <c r="Q115" s="1251"/>
      <c r="R115" s="1248"/>
      <c r="S115" s="1321" t="s">
        <v>1446</v>
      </c>
      <c r="T115" s="1322" t="s">
        <v>1430</v>
      </c>
      <c r="U115" s="1322"/>
      <c r="V115" s="1352" t="s">
        <v>1431</v>
      </c>
      <c r="W115" s="1352" t="s">
        <v>1432</v>
      </c>
      <c r="X115" s="1248"/>
      <c r="Y115" s="1063"/>
      <c r="Z115" s="1063"/>
    </row>
    <row r="116" spans="1:26" ht="409.5" x14ac:dyDescent="0.2">
      <c r="A116" s="1315"/>
      <c r="B116" s="1275" t="s">
        <v>1394</v>
      </c>
      <c r="C116" s="1276">
        <v>2000000</v>
      </c>
      <c r="D116" s="1316"/>
      <c r="E116" s="1310" t="s">
        <v>1396</v>
      </c>
      <c r="F116" s="1278" t="s">
        <v>1447</v>
      </c>
      <c r="G116" s="463" t="s">
        <v>1441</v>
      </c>
      <c r="H116" s="1317" t="s">
        <v>1448</v>
      </c>
      <c r="I116" s="1318" t="s">
        <v>1449</v>
      </c>
      <c r="J116" s="1318">
        <v>1</v>
      </c>
      <c r="K116" s="1319"/>
      <c r="L116" s="1076"/>
      <c r="M116" s="1214"/>
      <c r="N116" s="1320"/>
      <c r="O116" s="1072">
        <v>0.26500000000000001</v>
      </c>
      <c r="P116" s="1072">
        <v>0.26500000000000001</v>
      </c>
      <c r="Q116" s="1251"/>
      <c r="R116" s="1248"/>
      <c r="S116" s="1321" t="s">
        <v>1450</v>
      </c>
      <c r="T116" s="1322" t="s">
        <v>1430</v>
      </c>
      <c r="U116" s="1322"/>
      <c r="V116" s="1352" t="s">
        <v>1431</v>
      </c>
      <c r="W116" s="1352" t="s">
        <v>1432</v>
      </c>
      <c r="X116" s="1248"/>
      <c r="Y116" s="1063"/>
      <c r="Z116" s="1063"/>
    </row>
    <row r="117" spans="1:26" ht="15.6" customHeight="1" x14ac:dyDescent="0.2">
      <c r="A117" s="1355" t="s">
        <v>1451</v>
      </c>
      <c r="B117" s="1275" t="s">
        <v>1394</v>
      </c>
      <c r="C117" s="1276">
        <v>0</v>
      </c>
      <c r="D117" s="1316"/>
      <c r="E117" s="1316" t="s">
        <v>1396</v>
      </c>
      <c r="F117" s="1323" t="s">
        <v>1452</v>
      </c>
      <c r="G117" s="463" t="s">
        <v>1453</v>
      </c>
      <c r="H117" s="1324" t="s">
        <v>1454</v>
      </c>
      <c r="I117" s="1325" t="s">
        <v>1455</v>
      </c>
      <c r="J117" s="1326">
        <v>1</v>
      </c>
      <c r="K117" s="1319"/>
      <c r="L117" s="1076"/>
      <c r="M117" s="1214"/>
      <c r="N117" s="1320"/>
      <c r="O117" s="1356">
        <v>0.25</v>
      </c>
      <c r="P117" s="1328">
        <v>0.45</v>
      </c>
      <c r="Q117" s="1251"/>
      <c r="R117" s="1248"/>
      <c r="S117" s="1357" t="s">
        <v>1456</v>
      </c>
      <c r="T117" s="1330" t="s">
        <v>1457</v>
      </c>
      <c r="U117" s="1331"/>
      <c r="V117" s="1333" t="s">
        <v>1458</v>
      </c>
      <c r="W117" s="1333" t="s">
        <v>1459</v>
      </c>
      <c r="X117" s="1248"/>
      <c r="Y117" s="1334"/>
      <c r="Z117" s="1335"/>
    </row>
    <row r="118" spans="1:26" ht="15.6" customHeight="1" x14ac:dyDescent="0.2">
      <c r="A118" s="1355"/>
      <c r="B118" s="1275" t="s">
        <v>1394</v>
      </c>
      <c r="C118" s="1276">
        <v>0</v>
      </c>
      <c r="D118" s="1316"/>
      <c r="E118" s="1316"/>
      <c r="F118" s="1323"/>
      <c r="G118" s="463" t="s">
        <v>1460</v>
      </c>
      <c r="H118" s="1324"/>
      <c r="I118" s="1325"/>
      <c r="J118" s="1336"/>
      <c r="K118" s="1319"/>
      <c r="L118" s="1076"/>
      <c r="M118" s="1214"/>
      <c r="N118" s="1320"/>
      <c r="O118" s="1356"/>
      <c r="P118" s="1338"/>
      <c r="Q118" s="1251"/>
      <c r="R118" s="1248"/>
      <c r="S118" s="1357"/>
      <c r="T118" s="1340"/>
      <c r="U118" s="1341"/>
      <c r="V118" s="1343"/>
      <c r="W118" s="1343"/>
      <c r="X118" s="1248"/>
      <c r="Y118" s="1334"/>
      <c r="Z118" s="1335"/>
    </row>
    <row r="119" spans="1:26" ht="48" x14ac:dyDescent="0.2">
      <c r="A119" s="1355"/>
      <c r="B119" s="1275" t="s">
        <v>1394</v>
      </c>
      <c r="C119" s="1276">
        <v>0</v>
      </c>
      <c r="D119" s="1316"/>
      <c r="E119" s="1316"/>
      <c r="F119" s="1323"/>
      <c r="G119" s="463" t="s">
        <v>1461</v>
      </c>
      <c r="H119" s="1324"/>
      <c r="I119" s="1325"/>
      <c r="J119" s="1344"/>
      <c r="K119" s="1319"/>
      <c r="L119" s="1076"/>
      <c r="M119" s="1358"/>
      <c r="N119" s="1320"/>
      <c r="O119" s="1356"/>
      <c r="P119" s="1346"/>
      <c r="Q119" s="1251"/>
      <c r="R119" s="1248"/>
      <c r="S119" s="1357"/>
      <c r="T119" s="1348"/>
      <c r="U119" s="1349"/>
      <c r="V119" s="1351"/>
      <c r="W119" s="1351"/>
      <c r="X119" s="1248"/>
      <c r="Y119" s="1334"/>
      <c r="Z119" s="1335"/>
    </row>
    <row r="120" spans="1:26" ht="45" customHeight="1" x14ac:dyDescent="0.2">
      <c r="A120" s="1359" t="s">
        <v>1462</v>
      </c>
      <c r="B120" s="1359"/>
      <c r="C120" s="1359"/>
      <c r="D120" s="1359"/>
      <c r="E120" s="1359"/>
      <c r="F120" s="1359"/>
      <c r="G120" s="1359"/>
      <c r="H120" s="1359"/>
      <c r="I120" s="1359"/>
      <c r="J120" s="1359"/>
      <c r="K120" s="1359"/>
      <c r="L120" s="1359"/>
      <c r="M120" s="1359"/>
      <c r="N120" s="1360"/>
      <c r="O120" s="1361" t="s">
        <v>1061</v>
      </c>
      <c r="P120" s="1362"/>
      <c r="Q120" s="1362"/>
      <c r="R120" s="1362"/>
      <c r="S120" s="1361" t="str">
        <f>+S6</f>
        <v>ANALISIS I Trimestre</v>
      </c>
      <c r="T120" s="1363" t="str">
        <f>+T6</f>
        <v>ANALISIS II Trimestre</v>
      </c>
      <c r="U120" s="1364"/>
      <c r="V120" s="1362" t="s">
        <v>1065</v>
      </c>
      <c r="W120" s="1363" t="s">
        <v>1066</v>
      </c>
      <c r="X120" s="1363" t="s">
        <v>1067</v>
      </c>
      <c r="Y120" s="1273"/>
      <c r="Z120" s="1273"/>
    </row>
    <row r="121" spans="1:26" ht="45" customHeight="1" x14ac:dyDescent="0.2">
      <c r="A121" s="1365" t="s">
        <v>1271</v>
      </c>
      <c r="B121" s="1366" t="s">
        <v>1272</v>
      </c>
      <c r="C121" s="1366" t="s">
        <v>1273</v>
      </c>
      <c r="D121" s="1366" t="s">
        <v>1274</v>
      </c>
      <c r="E121" s="1366" t="s">
        <v>1275</v>
      </c>
      <c r="F121" s="1366" t="s">
        <v>1276</v>
      </c>
      <c r="G121" s="1366" t="s">
        <v>1277</v>
      </c>
      <c r="H121" s="1367" t="s">
        <v>1278</v>
      </c>
      <c r="I121" s="1366" t="s">
        <v>1058</v>
      </c>
      <c r="J121" s="1366" t="s">
        <v>1059</v>
      </c>
      <c r="K121" s="1368" t="s">
        <v>1060</v>
      </c>
      <c r="L121" s="1369"/>
      <c r="M121" s="1369"/>
      <c r="N121" s="1370"/>
      <c r="O121" s="1371"/>
      <c r="P121" s="1372"/>
      <c r="Q121" s="1372"/>
      <c r="R121" s="1373"/>
      <c r="S121" s="1361"/>
      <c r="T121" s="1374"/>
      <c r="U121" s="1375"/>
      <c r="V121" s="1362"/>
      <c r="W121" s="1374"/>
      <c r="X121" s="1374"/>
      <c r="Y121" s="1063"/>
      <c r="Z121" s="1063"/>
    </row>
    <row r="122" spans="1:26" ht="45" customHeight="1" x14ac:dyDescent="0.2">
      <c r="A122" s="1376"/>
      <c r="B122" s="1377"/>
      <c r="C122" s="1377"/>
      <c r="D122" s="1377"/>
      <c r="E122" s="1377"/>
      <c r="F122" s="1377"/>
      <c r="G122" s="1377"/>
      <c r="H122" s="1378"/>
      <c r="I122" s="1377"/>
      <c r="J122" s="1377"/>
      <c r="K122" s="1379" t="s">
        <v>1068</v>
      </c>
      <c r="L122" s="1380" t="s">
        <v>1279</v>
      </c>
      <c r="M122" s="1380" t="s">
        <v>1070</v>
      </c>
      <c r="N122" s="1380" t="s">
        <v>1071</v>
      </c>
      <c r="O122" s="1381" t="s">
        <v>18</v>
      </c>
      <c r="P122" s="1381" t="s">
        <v>19</v>
      </c>
      <c r="Q122" s="1381" t="s">
        <v>20</v>
      </c>
      <c r="R122" s="1382" t="s">
        <v>21</v>
      </c>
      <c r="S122" s="1362"/>
      <c r="T122" s="1361"/>
      <c r="U122" s="1383"/>
      <c r="V122" s="1362"/>
      <c r="W122" s="1361"/>
      <c r="X122" s="1361"/>
      <c r="Y122" s="1063"/>
      <c r="Z122" s="1063"/>
    </row>
    <row r="123" spans="1:26" ht="409.5" x14ac:dyDescent="0.2">
      <c r="A123" s="1384"/>
      <c r="B123" s="1385" t="s">
        <v>1463</v>
      </c>
      <c r="C123" s="1386">
        <v>24186780185.75</v>
      </c>
      <c r="D123" s="1187" t="s">
        <v>1464</v>
      </c>
      <c r="E123" s="1187" t="s">
        <v>1283</v>
      </c>
      <c r="G123" s="1387" t="s">
        <v>1465</v>
      </c>
      <c r="H123" s="1387" t="s">
        <v>1466</v>
      </c>
      <c r="I123" s="1387" t="s">
        <v>1466</v>
      </c>
      <c r="J123" s="1388">
        <v>764</v>
      </c>
      <c r="K123" s="1389"/>
      <c r="L123" s="1291"/>
      <c r="M123" s="1291"/>
      <c r="N123" s="1390"/>
      <c r="O123" s="1072">
        <v>132</v>
      </c>
      <c r="P123" s="1391">
        <v>141</v>
      </c>
      <c r="Q123" s="1251"/>
      <c r="R123" s="1248"/>
      <c r="S123" s="1253" t="s">
        <v>1467</v>
      </c>
      <c r="T123" s="1198" t="s">
        <v>1468</v>
      </c>
      <c r="U123" s="1198"/>
      <c r="V123" s="1253" t="s">
        <v>1469</v>
      </c>
      <c r="W123" s="1253" t="s">
        <v>1470</v>
      </c>
      <c r="X123" s="1253" t="s">
        <v>1471</v>
      </c>
      <c r="Y123" s="1063"/>
      <c r="Z123" s="1063"/>
    </row>
    <row r="124" spans="1:26" ht="409.5" x14ac:dyDescent="0.2">
      <c r="A124" s="1384"/>
      <c r="B124" s="1385"/>
      <c r="C124" s="1386"/>
      <c r="D124" s="1187"/>
      <c r="E124" s="1187"/>
      <c r="G124" s="1387" t="s">
        <v>1472</v>
      </c>
      <c r="H124" s="1387" t="s">
        <v>1473</v>
      </c>
      <c r="I124" s="1387" t="s">
        <v>1466</v>
      </c>
      <c r="J124" s="1388">
        <v>1886</v>
      </c>
      <c r="K124" s="1389"/>
      <c r="L124" s="1291"/>
      <c r="M124" s="1291"/>
      <c r="N124" s="1390"/>
      <c r="O124" s="1072">
        <v>57</v>
      </c>
      <c r="P124" s="1391">
        <v>58</v>
      </c>
      <c r="Q124" s="1251"/>
      <c r="R124" s="1248"/>
      <c r="S124" s="1253" t="s">
        <v>1474</v>
      </c>
      <c r="T124" s="1392" t="s">
        <v>1475</v>
      </c>
      <c r="U124" s="1392"/>
      <c r="V124" s="1253" t="s">
        <v>1469</v>
      </c>
      <c r="W124" s="1253" t="s">
        <v>1470</v>
      </c>
      <c r="X124" s="1253" t="s">
        <v>1476</v>
      </c>
      <c r="Y124" s="1063"/>
      <c r="Z124" s="1063"/>
    </row>
    <row r="125" spans="1:26" ht="409.5" x14ac:dyDescent="0.2">
      <c r="A125" s="1384"/>
      <c r="B125" s="1385"/>
      <c r="C125" s="1386"/>
      <c r="D125" s="1187"/>
      <c r="E125" s="1187"/>
      <c r="G125" s="1387" t="s">
        <v>1477</v>
      </c>
      <c r="H125" s="1387" t="s">
        <v>1473</v>
      </c>
      <c r="I125" s="1387" t="s">
        <v>1466</v>
      </c>
      <c r="J125" s="1388">
        <v>202</v>
      </c>
      <c r="K125" s="1389"/>
      <c r="L125" s="1291"/>
      <c r="M125" s="1291"/>
      <c r="N125" s="1390"/>
      <c r="O125" s="1072">
        <v>91</v>
      </c>
      <c r="P125" s="1391">
        <v>101</v>
      </c>
      <c r="Q125" s="1251"/>
      <c r="R125" s="1248"/>
      <c r="S125" s="1253" t="s">
        <v>1478</v>
      </c>
      <c r="T125" s="1392" t="s">
        <v>1209</v>
      </c>
      <c r="U125" s="1392"/>
      <c r="V125" s="1253" t="s">
        <v>1479</v>
      </c>
      <c r="W125" s="1253" t="s">
        <v>1470</v>
      </c>
      <c r="X125" s="1253" t="s">
        <v>1480</v>
      </c>
      <c r="Y125" s="1063"/>
      <c r="Z125" s="1063"/>
    </row>
    <row r="126" spans="1:26" ht="38.25" customHeight="1" x14ac:dyDescent="0.2">
      <c r="A126" s="1384"/>
      <c r="B126" s="1393" t="s">
        <v>1481</v>
      </c>
      <c r="C126" s="1394">
        <v>231710158980.38568</v>
      </c>
      <c r="D126" s="1187"/>
      <c r="E126" s="1187"/>
      <c r="G126" s="1395" t="s">
        <v>1482</v>
      </c>
      <c r="H126" s="1387" t="s">
        <v>1483</v>
      </c>
      <c r="I126" s="1387" t="s">
        <v>1466</v>
      </c>
      <c r="J126" s="1388">
        <v>20000</v>
      </c>
      <c r="K126" s="1389"/>
      <c r="L126" s="1291"/>
      <c r="M126" s="1291"/>
      <c r="N126" s="1390"/>
      <c r="O126" s="1072">
        <v>0</v>
      </c>
      <c r="P126" s="1391">
        <v>7930</v>
      </c>
      <c r="Q126" s="1251"/>
      <c r="R126" s="1248"/>
      <c r="S126" s="1253" t="s">
        <v>1484</v>
      </c>
      <c r="T126" s="1392" t="s">
        <v>1212</v>
      </c>
      <c r="U126" s="1392"/>
      <c r="V126" s="1253" t="s">
        <v>1485</v>
      </c>
      <c r="W126" s="1253" t="s">
        <v>1470</v>
      </c>
      <c r="X126" s="1253" t="s">
        <v>1480</v>
      </c>
      <c r="Y126" s="1063"/>
      <c r="Z126" s="1063"/>
    </row>
    <row r="127" spans="1:26" ht="409.5" x14ac:dyDescent="0.2">
      <c r="A127" s="1384"/>
      <c r="B127" s="1393"/>
      <c r="C127" s="1394"/>
      <c r="D127" s="1187"/>
      <c r="E127" s="1187"/>
      <c r="G127" s="1395" t="s">
        <v>1486</v>
      </c>
      <c r="H127" s="1387" t="s">
        <v>1487</v>
      </c>
      <c r="I127" s="1387" t="s">
        <v>1466</v>
      </c>
      <c r="J127" s="1396">
        <v>101139</v>
      </c>
      <c r="K127" s="1389"/>
      <c r="L127" s="1291"/>
      <c r="M127" s="1291"/>
      <c r="N127" s="1390"/>
      <c r="O127" s="1072">
        <v>45623</v>
      </c>
      <c r="P127" s="1391">
        <v>51415</v>
      </c>
      <c r="Q127" s="1251"/>
      <c r="R127" s="1248"/>
      <c r="S127" s="1253" t="s">
        <v>1488</v>
      </c>
      <c r="T127" s="1392" t="s">
        <v>1215</v>
      </c>
      <c r="U127" s="1392"/>
      <c r="V127" s="1253" t="s">
        <v>1479</v>
      </c>
      <c r="W127" s="1253" t="s">
        <v>1470</v>
      </c>
      <c r="X127" s="1253" t="s">
        <v>1480</v>
      </c>
      <c r="Y127" s="1063"/>
      <c r="Z127" s="1063"/>
    </row>
    <row r="128" spans="1:26" ht="409.5" x14ac:dyDescent="0.2">
      <c r="A128" s="1384"/>
      <c r="B128" s="1393"/>
      <c r="C128" s="1394"/>
      <c r="D128" s="1187"/>
      <c r="E128" s="1187"/>
      <c r="G128" s="1395" t="s">
        <v>1489</v>
      </c>
      <c r="H128" s="1387" t="s">
        <v>1490</v>
      </c>
      <c r="I128" s="1387" t="s">
        <v>1466</v>
      </c>
      <c r="J128" s="1396">
        <v>20403</v>
      </c>
      <c r="K128" s="1389"/>
      <c r="L128" s="1291"/>
      <c r="M128" s="1291"/>
      <c r="N128" s="1390"/>
      <c r="O128" s="1072">
        <v>447</v>
      </c>
      <c r="P128" s="1391">
        <v>2706</v>
      </c>
      <c r="Q128" s="1251"/>
      <c r="R128" s="1248"/>
      <c r="S128" s="1253" t="s">
        <v>1491</v>
      </c>
      <c r="T128" s="1392" t="s">
        <v>1492</v>
      </c>
      <c r="U128" s="1392"/>
      <c r="V128" s="1253" t="s">
        <v>1493</v>
      </c>
      <c r="W128" s="1253" t="s">
        <v>1494</v>
      </c>
      <c r="X128" s="1253" t="s">
        <v>1495</v>
      </c>
      <c r="Y128" s="1063"/>
      <c r="Z128" s="1063"/>
    </row>
    <row r="129" spans="1:26" ht="409.5" x14ac:dyDescent="0.2">
      <c r="A129" s="1384"/>
      <c r="B129" s="1393"/>
      <c r="C129" s="1394"/>
      <c r="D129" s="1187"/>
      <c r="E129" s="1187"/>
      <c r="G129" s="1395" t="s">
        <v>1496</v>
      </c>
      <c r="H129" s="1387" t="s">
        <v>1497</v>
      </c>
      <c r="I129" s="1387" t="s">
        <v>1466</v>
      </c>
      <c r="J129" s="1396">
        <v>10</v>
      </c>
      <c r="K129" s="1389"/>
      <c r="L129" s="1291"/>
      <c r="M129" s="1291"/>
      <c r="N129" s="1390"/>
      <c r="O129" s="1072">
        <v>0</v>
      </c>
      <c r="P129" s="1391">
        <v>0</v>
      </c>
      <c r="Q129" s="1251"/>
      <c r="R129" s="1248"/>
      <c r="S129" s="1253" t="s">
        <v>1498</v>
      </c>
      <c r="T129" s="1392" t="s">
        <v>1218</v>
      </c>
      <c r="U129" s="1392"/>
      <c r="V129" s="1253" t="s">
        <v>1499</v>
      </c>
      <c r="W129" s="1253" t="s">
        <v>1494</v>
      </c>
      <c r="X129" s="1253" t="s">
        <v>1500</v>
      </c>
      <c r="Y129" s="1063"/>
      <c r="Z129" s="1063"/>
    </row>
    <row r="130" spans="1:26" ht="409.5" x14ac:dyDescent="0.2">
      <c r="A130" s="1384"/>
      <c r="B130" s="1393"/>
      <c r="C130" s="1394"/>
      <c r="D130" s="1187"/>
      <c r="E130" s="1187"/>
      <c r="G130" s="1395" t="s">
        <v>1501</v>
      </c>
      <c r="H130" s="1387" t="s">
        <v>1502</v>
      </c>
      <c r="I130" s="1387" t="s">
        <v>1466</v>
      </c>
      <c r="J130" s="1397">
        <v>500</v>
      </c>
      <c r="K130" s="1262"/>
      <c r="L130" s="1291"/>
      <c r="M130" s="1291"/>
      <c r="N130" s="1390"/>
      <c r="O130" s="1072">
        <v>0</v>
      </c>
      <c r="P130" s="1391">
        <v>0</v>
      </c>
      <c r="Q130" s="1251"/>
      <c r="R130" s="1248"/>
      <c r="S130" s="1253" t="s">
        <v>1220</v>
      </c>
      <c r="T130" s="1392" t="s">
        <v>1220</v>
      </c>
      <c r="U130" s="1392"/>
      <c r="V130" s="1253" t="s">
        <v>1499</v>
      </c>
      <c r="W130" s="1253" t="s">
        <v>1494</v>
      </c>
      <c r="X130" s="1253" t="s">
        <v>1220</v>
      </c>
      <c r="Y130" s="1063"/>
      <c r="Z130" s="1063"/>
    </row>
    <row r="131" spans="1:26" ht="409.5" x14ac:dyDescent="0.2">
      <c r="A131" s="1384"/>
      <c r="B131" s="1393"/>
      <c r="C131" s="1394"/>
      <c r="D131" s="1187"/>
      <c r="E131" s="1187"/>
      <c r="G131" s="1395" t="s">
        <v>1503</v>
      </c>
      <c r="H131" s="1387" t="s">
        <v>1504</v>
      </c>
      <c r="I131" s="1387" t="s">
        <v>1466</v>
      </c>
      <c r="J131" s="1396">
        <v>11669</v>
      </c>
      <c r="K131" s="1389"/>
      <c r="L131" s="1291"/>
      <c r="M131" s="1291"/>
      <c r="N131" s="1390"/>
      <c r="O131" s="1072">
        <v>1558</v>
      </c>
      <c r="P131" s="1391">
        <v>4009</v>
      </c>
      <c r="Q131" s="1251"/>
      <c r="R131" s="1248"/>
      <c r="S131" s="1253" t="s">
        <v>1505</v>
      </c>
      <c r="T131" s="1392" t="s">
        <v>1223</v>
      </c>
      <c r="U131" s="1392"/>
      <c r="V131" s="1253" t="s">
        <v>1469</v>
      </c>
      <c r="W131" s="1253" t="s">
        <v>1470</v>
      </c>
      <c r="X131" s="1253" t="s">
        <v>1506</v>
      </c>
      <c r="Y131" s="1063"/>
      <c r="Z131" s="1063"/>
    </row>
    <row r="132" spans="1:26" ht="409.5" x14ac:dyDescent="0.2">
      <c r="A132" s="1384"/>
      <c r="B132" s="1393"/>
      <c r="C132" s="1394"/>
      <c r="D132" s="1187"/>
      <c r="E132" s="1187"/>
      <c r="G132" s="1395" t="s">
        <v>1507</v>
      </c>
      <c r="H132" s="1387" t="s">
        <v>1508</v>
      </c>
      <c r="I132" s="1387" t="s">
        <v>1466</v>
      </c>
      <c r="J132" s="1396">
        <v>1000</v>
      </c>
      <c r="K132" s="1389"/>
      <c r="L132" s="1291"/>
      <c r="M132" s="1291"/>
      <c r="N132" s="1390"/>
      <c r="O132" s="1072">
        <v>0</v>
      </c>
      <c r="P132" s="1391">
        <v>0</v>
      </c>
      <c r="Q132" s="1251"/>
      <c r="R132" s="1248"/>
      <c r="S132" s="1253" t="s">
        <v>1191</v>
      </c>
      <c r="T132" s="1392" t="s">
        <v>1191</v>
      </c>
      <c r="U132" s="1392"/>
      <c r="V132" s="1253" t="s">
        <v>1499</v>
      </c>
      <c r="W132" s="1253" t="s">
        <v>1494</v>
      </c>
      <c r="X132" s="1253" t="s">
        <v>1191</v>
      </c>
      <c r="Y132" s="1063"/>
      <c r="Z132" s="1063"/>
    </row>
    <row r="133" spans="1:26" ht="409.5" x14ac:dyDescent="0.2">
      <c r="A133" s="1384"/>
      <c r="B133" s="1393"/>
      <c r="C133" s="1394"/>
      <c r="D133" s="1187"/>
      <c r="E133" s="1187"/>
      <c r="G133" s="1395" t="s">
        <v>1509</v>
      </c>
      <c r="H133" s="1387" t="s">
        <v>1510</v>
      </c>
      <c r="I133" s="1387" t="s">
        <v>1466</v>
      </c>
      <c r="J133" s="1396">
        <v>17215</v>
      </c>
      <c r="K133" s="1389"/>
      <c r="L133" s="1291"/>
      <c r="M133" s="1291"/>
      <c r="N133" s="1390"/>
      <c r="O133" s="1072">
        <v>7686</v>
      </c>
      <c r="P133" s="1391">
        <v>8098</v>
      </c>
      <c r="Q133" s="1251"/>
      <c r="R133" s="1248"/>
      <c r="S133" s="1253" t="s">
        <v>1511</v>
      </c>
      <c r="T133" s="1392" t="s">
        <v>1227</v>
      </c>
      <c r="U133" s="1392"/>
      <c r="V133" s="1253" t="s">
        <v>1469</v>
      </c>
      <c r="W133" s="1253" t="s">
        <v>1470</v>
      </c>
      <c r="X133" s="1253" t="s">
        <v>1512</v>
      </c>
      <c r="Y133" s="1063"/>
      <c r="Z133" s="1063"/>
    </row>
    <row r="134" spans="1:26" ht="409.5" x14ac:dyDescent="0.2">
      <c r="A134" s="1384"/>
      <c r="B134" s="1393"/>
      <c r="C134" s="1394"/>
      <c r="D134" s="1187"/>
      <c r="E134" s="1187"/>
      <c r="G134" s="1395" t="s">
        <v>1513</v>
      </c>
      <c r="H134" s="1387" t="s">
        <v>1514</v>
      </c>
      <c r="I134" s="1387" t="s">
        <v>1466</v>
      </c>
      <c r="J134" s="1396">
        <v>5</v>
      </c>
      <c r="K134" s="1389"/>
      <c r="L134" s="1291"/>
      <c r="M134" s="1291"/>
      <c r="N134" s="1390"/>
      <c r="O134" s="1072">
        <v>0</v>
      </c>
      <c r="P134" s="1391">
        <v>0</v>
      </c>
      <c r="Q134" s="1251"/>
      <c r="R134" s="1248"/>
      <c r="S134" s="1253" t="s">
        <v>1498</v>
      </c>
      <c r="T134" s="1392" t="s">
        <v>1218</v>
      </c>
      <c r="U134" s="1392"/>
      <c r="V134" s="1253" t="s">
        <v>1499</v>
      </c>
      <c r="W134" s="1253" t="s">
        <v>1494</v>
      </c>
      <c r="X134" s="1253" t="s">
        <v>1218</v>
      </c>
      <c r="Y134" s="1063"/>
      <c r="Z134" s="1063"/>
    </row>
    <row r="135" spans="1:26" ht="409.5" x14ac:dyDescent="0.2">
      <c r="A135" s="1384"/>
      <c r="B135" s="1398" t="s">
        <v>1515</v>
      </c>
      <c r="C135" s="1399">
        <v>4632275781.25</v>
      </c>
      <c r="D135" s="1187"/>
      <c r="E135" s="1187"/>
      <c r="G135" s="1395" t="s">
        <v>1516</v>
      </c>
      <c r="H135" s="1387" t="s">
        <v>1514</v>
      </c>
      <c r="I135" s="1387" t="s">
        <v>1466</v>
      </c>
      <c r="J135" s="1396">
        <v>500</v>
      </c>
      <c r="K135" s="1389"/>
      <c r="L135" s="1291"/>
      <c r="M135" s="1291"/>
      <c r="N135" s="1390"/>
      <c r="O135" s="1072">
        <v>0</v>
      </c>
      <c r="P135" s="1391">
        <v>0</v>
      </c>
      <c r="Q135" s="1251"/>
      <c r="R135" s="1248"/>
      <c r="S135" s="1253" t="s">
        <v>1232</v>
      </c>
      <c r="T135" s="1392" t="s">
        <v>1232</v>
      </c>
      <c r="U135" s="1392"/>
      <c r="V135" s="1253" t="s">
        <v>1499</v>
      </c>
      <c r="W135" s="1253" t="s">
        <v>1494</v>
      </c>
      <c r="X135" s="1253" t="s">
        <v>1232</v>
      </c>
      <c r="Y135" s="1063"/>
      <c r="Z135" s="1063"/>
    </row>
    <row r="136" spans="1:26" ht="409.5" x14ac:dyDescent="0.2">
      <c r="A136" s="1384"/>
      <c r="B136" s="1393" t="s">
        <v>1517</v>
      </c>
      <c r="C136" s="1394">
        <v>20429447941.5</v>
      </c>
      <c r="D136" s="1187"/>
      <c r="E136" s="1187"/>
      <c r="G136" s="1395" t="s">
        <v>1518</v>
      </c>
      <c r="H136" s="1387" t="s">
        <v>1519</v>
      </c>
      <c r="I136" s="1387" t="s">
        <v>1466</v>
      </c>
      <c r="J136" s="1396">
        <v>0</v>
      </c>
      <c r="K136" s="1389"/>
      <c r="L136" s="1291"/>
      <c r="M136" s="1291"/>
      <c r="N136" s="1390"/>
      <c r="O136" s="1072">
        <v>0</v>
      </c>
      <c r="P136" s="1391">
        <v>0</v>
      </c>
      <c r="Q136" s="1251"/>
      <c r="R136" s="1248"/>
      <c r="S136" s="1253" t="s">
        <v>1236</v>
      </c>
      <c r="T136" s="1392" t="s">
        <v>1236</v>
      </c>
      <c r="U136" s="1392"/>
      <c r="V136" s="1253" t="s">
        <v>390</v>
      </c>
      <c r="W136" s="1253" t="s">
        <v>390</v>
      </c>
      <c r="X136" s="1253" t="s">
        <v>1520</v>
      </c>
      <c r="Y136" s="1063"/>
      <c r="Z136" s="1063"/>
    </row>
    <row r="137" spans="1:26" ht="409.5" x14ac:dyDescent="0.2">
      <c r="A137" s="1384"/>
      <c r="B137" s="1393"/>
      <c r="C137" s="1394"/>
      <c r="D137" s="1187"/>
      <c r="E137" s="1187"/>
      <c r="G137" s="1395" t="s">
        <v>1521</v>
      </c>
      <c r="H137" s="1387" t="s">
        <v>1473</v>
      </c>
      <c r="I137" s="1387" t="s">
        <v>1466</v>
      </c>
      <c r="J137" s="1396">
        <v>4594</v>
      </c>
      <c r="K137" s="1389"/>
      <c r="L137" s="1291"/>
      <c r="M137" s="1291"/>
      <c r="N137" s="1390"/>
      <c r="O137" s="1072">
        <v>3142</v>
      </c>
      <c r="P137" s="1391">
        <v>5804</v>
      </c>
      <c r="Q137" s="1251"/>
      <c r="R137" s="1248"/>
      <c r="S137" s="1253" t="s">
        <v>1522</v>
      </c>
      <c r="T137" s="1392" t="s">
        <v>1523</v>
      </c>
      <c r="U137" s="1392"/>
      <c r="V137" s="1253" t="s">
        <v>1469</v>
      </c>
      <c r="W137" s="1253" t="s">
        <v>1470</v>
      </c>
      <c r="X137" s="1253" t="s">
        <v>1524</v>
      </c>
      <c r="Y137" s="1063"/>
      <c r="Z137" s="1063"/>
    </row>
    <row r="138" spans="1:26" ht="409.5" x14ac:dyDescent="0.2">
      <c r="A138" s="1384"/>
      <c r="B138" s="1393" t="s">
        <v>1525</v>
      </c>
      <c r="C138" s="1394">
        <v>839291631.89818192</v>
      </c>
      <c r="D138" s="1187"/>
      <c r="E138" s="1187"/>
      <c r="G138" s="1395" t="s">
        <v>1526</v>
      </c>
      <c r="H138" s="1387" t="s">
        <v>1527</v>
      </c>
      <c r="I138" s="1387" t="s">
        <v>1466</v>
      </c>
      <c r="J138" s="1396">
        <v>4</v>
      </c>
      <c r="K138" s="1389"/>
      <c r="L138" s="1291"/>
      <c r="M138" s="1291"/>
      <c r="N138" s="1390"/>
      <c r="O138" s="1072">
        <v>0</v>
      </c>
      <c r="P138" s="1391">
        <v>0</v>
      </c>
      <c r="Q138" s="1251"/>
      <c r="R138" s="1248"/>
      <c r="S138" s="1253" t="s">
        <v>1240</v>
      </c>
      <c r="T138" s="1392" t="s">
        <v>1240</v>
      </c>
      <c r="U138" s="1392"/>
      <c r="V138" s="1253" t="s">
        <v>1499</v>
      </c>
      <c r="W138" s="1253" t="s">
        <v>1494</v>
      </c>
      <c r="X138" s="1253" t="s">
        <v>1240</v>
      </c>
      <c r="Y138" s="1063"/>
      <c r="Z138" s="1063"/>
    </row>
    <row r="139" spans="1:26" ht="409.5" x14ac:dyDescent="0.2">
      <c r="A139" s="1384"/>
      <c r="B139" s="1393"/>
      <c r="C139" s="1394"/>
      <c r="D139" s="1187"/>
      <c r="E139" s="1187"/>
      <c r="G139" s="1395" t="s">
        <v>1528</v>
      </c>
      <c r="H139" s="1387" t="s">
        <v>1529</v>
      </c>
      <c r="I139" s="1387" t="s">
        <v>1466</v>
      </c>
      <c r="J139" s="1396">
        <v>1</v>
      </c>
      <c r="K139" s="1389"/>
      <c r="L139" s="1291"/>
      <c r="M139" s="1291"/>
      <c r="N139" s="1390"/>
      <c r="O139" s="1072">
        <v>0</v>
      </c>
      <c r="P139" s="1391">
        <v>0</v>
      </c>
      <c r="Q139" s="1251"/>
      <c r="R139" s="1248"/>
      <c r="S139" s="1253" t="s">
        <v>1530</v>
      </c>
      <c r="T139" s="1392" t="s">
        <v>1530</v>
      </c>
      <c r="U139" s="1392"/>
      <c r="V139" s="1253" t="s">
        <v>1499</v>
      </c>
      <c r="W139" s="1253" t="s">
        <v>1494</v>
      </c>
      <c r="X139" s="1253" t="s">
        <v>1530</v>
      </c>
      <c r="Y139" s="1063"/>
      <c r="Z139" s="1063"/>
    </row>
    <row r="140" spans="1:26" ht="409.5" x14ac:dyDescent="0.2">
      <c r="A140" s="1384"/>
      <c r="B140" s="1393" t="s">
        <v>1531</v>
      </c>
      <c r="C140" s="1400">
        <v>521987520482.9491</v>
      </c>
      <c r="D140" s="1187"/>
      <c r="E140" s="1187"/>
      <c r="G140" s="996" t="s">
        <v>1532</v>
      </c>
      <c r="H140" s="1387" t="s">
        <v>1533</v>
      </c>
      <c r="I140" s="1387" t="s">
        <v>1466</v>
      </c>
      <c r="J140" s="997">
        <v>21573</v>
      </c>
      <c r="K140" s="1001"/>
      <c r="L140" s="1291"/>
      <c r="M140" s="1291"/>
      <c r="N140" s="1390"/>
      <c r="O140" s="1072">
        <v>14301</v>
      </c>
      <c r="P140" s="1391">
        <v>19839</v>
      </c>
      <c r="Q140" s="1251"/>
      <c r="R140" s="1248"/>
      <c r="S140" s="1253" t="s">
        <v>1534</v>
      </c>
      <c r="T140" s="1392" t="s">
        <v>1535</v>
      </c>
      <c r="U140" s="1392"/>
      <c r="V140" s="1253" t="s">
        <v>1469</v>
      </c>
      <c r="W140" s="1253" t="s">
        <v>1470</v>
      </c>
      <c r="X140" s="1253" t="s">
        <v>1536</v>
      </c>
      <c r="Y140" s="1063"/>
      <c r="Z140" s="1063"/>
    </row>
    <row r="141" spans="1:26" ht="409.5" x14ac:dyDescent="0.2">
      <c r="A141" s="1384"/>
      <c r="B141" s="1393"/>
      <c r="C141" s="1400"/>
      <c r="D141" s="1187"/>
      <c r="E141" s="1187"/>
      <c r="G141" s="996" t="s">
        <v>1537</v>
      </c>
      <c r="H141" s="1387" t="s">
        <v>1538</v>
      </c>
      <c r="I141" s="1387" t="s">
        <v>1466</v>
      </c>
      <c r="J141" s="997">
        <v>21573</v>
      </c>
      <c r="K141" s="1001"/>
      <c r="L141" s="1291"/>
      <c r="M141" s="1291"/>
      <c r="N141" s="1390"/>
      <c r="O141" s="1072">
        <v>19917</v>
      </c>
      <c r="P141" s="1391">
        <v>20222</v>
      </c>
      <c r="Q141" s="1251"/>
      <c r="R141" s="1248"/>
      <c r="S141" s="1253" t="s">
        <v>1539</v>
      </c>
      <c r="T141" s="1392" t="s">
        <v>1540</v>
      </c>
      <c r="U141" s="1392"/>
      <c r="V141" s="1253" t="s">
        <v>1469</v>
      </c>
      <c r="W141" s="1253" t="s">
        <v>1470</v>
      </c>
      <c r="X141" s="1253" t="s">
        <v>1541</v>
      </c>
      <c r="Y141" s="1063"/>
      <c r="Z141" s="1063"/>
    </row>
    <row r="142" spans="1:26" ht="409.5" x14ac:dyDescent="0.2">
      <c r="A142" s="1384"/>
      <c r="B142" s="1393"/>
      <c r="C142" s="1400"/>
      <c r="D142" s="1187"/>
      <c r="E142" s="1187"/>
      <c r="G142" s="996" t="s">
        <v>1542</v>
      </c>
      <c r="H142" s="1387" t="s">
        <v>1543</v>
      </c>
      <c r="I142" s="1387" t="s">
        <v>1466</v>
      </c>
      <c r="J142" s="998">
        <v>7144</v>
      </c>
      <c r="K142" s="999"/>
      <c r="L142" s="1291"/>
      <c r="M142" s="1291"/>
      <c r="N142" s="1390"/>
      <c r="O142" s="1072">
        <v>1017</v>
      </c>
      <c r="P142" s="1391">
        <v>8142</v>
      </c>
      <c r="Q142" s="1251"/>
      <c r="R142" s="1248"/>
      <c r="S142" s="1253" t="s">
        <v>1544</v>
      </c>
      <c r="T142" s="1392" t="s">
        <v>1545</v>
      </c>
      <c r="U142" s="1392"/>
      <c r="V142" s="1253" t="s">
        <v>1469</v>
      </c>
      <c r="W142" s="1253" t="s">
        <v>1470</v>
      </c>
      <c r="X142" s="1253" t="s">
        <v>1546</v>
      </c>
      <c r="Y142" s="1063"/>
      <c r="Z142" s="1063"/>
    </row>
    <row r="143" spans="1:26" ht="409.5" x14ac:dyDescent="0.2">
      <c r="A143" s="1384"/>
      <c r="B143" s="1393"/>
      <c r="C143" s="1400"/>
      <c r="D143" s="1187"/>
      <c r="E143" s="1187"/>
      <c r="G143" s="1395" t="s">
        <v>1547</v>
      </c>
      <c r="H143" s="1387" t="s">
        <v>1548</v>
      </c>
      <c r="I143" s="1387" t="s">
        <v>1466</v>
      </c>
      <c r="J143" s="998">
        <v>7144</v>
      </c>
      <c r="K143" s="1000"/>
      <c r="L143" s="1291"/>
      <c r="M143" s="1291"/>
      <c r="N143" s="1390"/>
      <c r="O143" s="1072">
        <v>8220</v>
      </c>
      <c r="P143" s="1391">
        <v>8459</v>
      </c>
      <c r="Q143" s="1251"/>
      <c r="R143" s="1248"/>
      <c r="S143" s="1253" t="s">
        <v>1549</v>
      </c>
      <c r="T143" s="1392" t="s">
        <v>1550</v>
      </c>
      <c r="U143" s="1392"/>
      <c r="V143" s="1253" t="s">
        <v>1469</v>
      </c>
      <c r="W143" s="1253" t="s">
        <v>1470</v>
      </c>
      <c r="X143" s="1253" t="s">
        <v>1551</v>
      </c>
      <c r="Y143" s="1063"/>
      <c r="Z143" s="1063"/>
    </row>
    <row r="144" spans="1:26" ht="22.5" customHeight="1" x14ac:dyDescent="0.2">
      <c r="A144" s="1384"/>
      <c r="B144" s="1393" t="s">
        <v>1552</v>
      </c>
      <c r="C144" s="1400">
        <v>130690424354.27457</v>
      </c>
      <c r="D144" s="1187"/>
      <c r="E144" s="1187"/>
      <c r="G144" s="996" t="s">
        <v>1553</v>
      </c>
      <c r="H144" s="1387" t="s">
        <v>1554</v>
      </c>
      <c r="I144" s="1387" t="s">
        <v>1466</v>
      </c>
      <c r="J144" s="1396">
        <v>20000</v>
      </c>
      <c r="K144" s="1389"/>
      <c r="L144" s="1291"/>
      <c r="M144" s="1291"/>
      <c r="N144" s="1390"/>
      <c r="O144" s="1072">
        <v>7392</v>
      </c>
      <c r="P144" s="1391">
        <v>11187</v>
      </c>
      <c r="Q144" s="1251"/>
      <c r="R144" s="1248"/>
      <c r="S144" s="1253" t="s">
        <v>1555</v>
      </c>
      <c r="T144" s="1392" t="s">
        <v>1249</v>
      </c>
      <c r="U144" s="1392"/>
      <c r="V144" s="1253" t="s">
        <v>1485</v>
      </c>
      <c r="W144" s="1253" t="s">
        <v>1470</v>
      </c>
      <c r="X144" s="1253" t="s">
        <v>1480</v>
      </c>
      <c r="Y144" s="1063"/>
      <c r="Z144" s="1063"/>
    </row>
    <row r="145" spans="1:26" ht="409.5" x14ac:dyDescent="0.2">
      <c r="A145" s="1384"/>
      <c r="B145" s="1393"/>
      <c r="C145" s="1400"/>
      <c r="D145" s="1187"/>
      <c r="E145" s="1187"/>
      <c r="G145" s="996" t="s">
        <v>1556</v>
      </c>
      <c r="H145" s="1387" t="s">
        <v>1557</v>
      </c>
      <c r="I145" s="1387" t="s">
        <v>1466</v>
      </c>
      <c r="J145" s="1396">
        <v>120000</v>
      </c>
      <c r="K145" s="1389"/>
      <c r="L145" s="1291"/>
      <c r="M145" s="1291"/>
      <c r="N145" s="1390"/>
      <c r="O145" s="1072">
        <v>87423</v>
      </c>
      <c r="P145" s="1391">
        <v>93682</v>
      </c>
      <c r="Q145" s="1251"/>
      <c r="R145" s="1248"/>
      <c r="S145" s="1253" t="s">
        <v>1558</v>
      </c>
      <c r="T145" s="1392" t="s">
        <v>1252</v>
      </c>
      <c r="U145" s="1392"/>
      <c r="V145" s="1253" t="s">
        <v>1479</v>
      </c>
      <c r="W145" s="1253" t="s">
        <v>1470</v>
      </c>
      <c r="X145" s="1253" t="s">
        <v>1480</v>
      </c>
      <c r="Y145" s="1063"/>
      <c r="Z145" s="1063"/>
    </row>
    <row r="146" spans="1:26" ht="409.5" x14ac:dyDescent="0.2">
      <c r="A146" s="1384"/>
      <c r="B146" s="1393"/>
      <c r="C146" s="1400"/>
      <c r="D146" s="1187"/>
      <c r="E146" s="1187"/>
      <c r="G146" s="996" t="s">
        <v>1559</v>
      </c>
      <c r="H146" s="1387" t="s">
        <v>1560</v>
      </c>
      <c r="I146" s="1387" t="s">
        <v>1466</v>
      </c>
      <c r="J146" s="1401">
        <v>1</v>
      </c>
      <c r="K146" s="1402"/>
      <c r="L146" s="1291"/>
      <c r="M146" s="1291"/>
      <c r="N146" s="1390"/>
      <c r="O146" s="1072">
        <v>0</v>
      </c>
      <c r="P146" s="1391">
        <v>0.51827313532550423</v>
      </c>
      <c r="Q146" s="1251"/>
      <c r="R146" s="1248"/>
      <c r="S146" s="1253" t="s">
        <v>1254</v>
      </c>
      <c r="T146" s="1392" t="s">
        <v>1561</v>
      </c>
      <c r="U146" s="1392"/>
      <c r="V146" s="1253" t="s">
        <v>1562</v>
      </c>
      <c r="W146" s="1403" t="s">
        <v>1563</v>
      </c>
      <c r="X146" s="1253" t="s">
        <v>1564</v>
      </c>
      <c r="Y146" s="1063"/>
      <c r="Z146" s="1063"/>
    </row>
    <row r="147" spans="1:26" ht="36" customHeight="1" x14ac:dyDescent="0.2">
      <c r="A147" s="1384"/>
      <c r="B147" s="1404" t="s">
        <v>1565</v>
      </c>
      <c r="C147" s="1405">
        <v>62351100641.926552</v>
      </c>
      <c r="D147" s="1187"/>
      <c r="E147" s="1187"/>
      <c r="G147" s="996" t="s">
        <v>1566</v>
      </c>
      <c r="H147" s="1387" t="s">
        <v>1567</v>
      </c>
      <c r="I147" s="1387" t="s">
        <v>1466</v>
      </c>
      <c r="J147" s="1406">
        <v>500</v>
      </c>
      <c r="K147" s="1407"/>
      <c r="L147" s="1291"/>
      <c r="M147" s="1291"/>
      <c r="N147" s="1390"/>
      <c r="O147" s="1072">
        <v>0</v>
      </c>
      <c r="P147" s="1391">
        <v>0</v>
      </c>
      <c r="Q147" s="1251"/>
      <c r="R147" s="1248"/>
      <c r="S147" s="1253" t="s">
        <v>1232</v>
      </c>
      <c r="T147" s="1392" t="s">
        <v>1232</v>
      </c>
      <c r="U147" s="1392"/>
      <c r="V147" s="1253" t="s">
        <v>1499</v>
      </c>
      <c r="W147" s="1253" t="s">
        <v>1494</v>
      </c>
      <c r="X147" s="1253" t="s">
        <v>1232</v>
      </c>
      <c r="Y147" s="1063"/>
      <c r="Z147" s="1063"/>
    </row>
    <row r="148" spans="1:26" ht="409.5" x14ac:dyDescent="0.2">
      <c r="A148" s="1384"/>
      <c r="B148" s="1408"/>
      <c r="C148" s="1409"/>
      <c r="D148" s="1187"/>
      <c r="E148" s="1187"/>
      <c r="G148" s="1395" t="s">
        <v>1568</v>
      </c>
      <c r="H148" s="1387" t="s">
        <v>1569</v>
      </c>
      <c r="I148" s="1387" t="s">
        <v>1466</v>
      </c>
      <c r="J148" s="1396">
        <v>8442</v>
      </c>
      <c r="K148" s="1389"/>
      <c r="L148" s="1291"/>
      <c r="M148" s="1291"/>
      <c r="N148" s="1390"/>
      <c r="O148" s="1072">
        <v>36</v>
      </c>
      <c r="P148" s="1391">
        <v>2241</v>
      </c>
      <c r="Q148" s="1251"/>
      <c r="R148" s="1248"/>
      <c r="S148" s="1253" t="s">
        <v>1570</v>
      </c>
      <c r="T148" s="1392" t="s">
        <v>1259</v>
      </c>
      <c r="U148" s="1392"/>
      <c r="V148" s="1253" t="s">
        <v>1469</v>
      </c>
      <c r="W148" s="1253" t="s">
        <v>1470</v>
      </c>
      <c r="X148" s="1253" t="s">
        <v>1571</v>
      </c>
      <c r="Y148" s="1063"/>
      <c r="Z148" s="1063"/>
    </row>
    <row r="149" spans="1:26" ht="409.5" x14ac:dyDescent="0.2">
      <c r="A149" s="1384"/>
      <c r="B149" s="1517" t="s">
        <v>1572</v>
      </c>
      <c r="C149" s="1518">
        <v>4280000000</v>
      </c>
      <c r="D149" s="1519"/>
      <c r="E149" s="1519"/>
      <c r="G149" s="1520" t="s">
        <v>1573</v>
      </c>
      <c r="H149" s="1521" t="s">
        <v>1574</v>
      </c>
      <c r="I149" s="1521" t="s">
        <v>1466</v>
      </c>
      <c r="J149" s="1522">
        <v>331</v>
      </c>
      <c r="K149" s="1523"/>
      <c r="L149" s="1498"/>
      <c r="M149" s="1498"/>
      <c r="N149" s="1499"/>
      <c r="O149" s="1072">
        <v>24</v>
      </c>
      <c r="P149" s="1391">
        <v>77</v>
      </c>
      <c r="Q149" s="1251"/>
      <c r="R149" s="1248"/>
      <c r="S149" s="1253" t="s">
        <v>1575</v>
      </c>
      <c r="T149" s="1392" t="s">
        <v>1261</v>
      </c>
      <c r="U149" s="1392"/>
      <c r="V149" s="1253" t="s">
        <v>1493</v>
      </c>
      <c r="W149" s="1253" t="s">
        <v>1470</v>
      </c>
      <c r="X149" s="1253" t="s">
        <v>1495</v>
      </c>
      <c r="Y149" s="1063"/>
      <c r="Z149" s="1063"/>
    </row>
    <row r="150" spans="1:26" ht="45" customHeight="1" x14ac:dyDescent="0.2">
      <c r="A150" s="1219" t="s">
        <v>1576</v>
      </c>
      <c r="B150" s="1219"/>
      <c r="C150" s="1219"/>
      <c r="D150" s="1219"/>
      <c r="E150" s="1219"/>
      <c r="F150" s="1219"/>
      <c r="G150" s="1219"/>
      <c r="H150" s="1219"/>
      <c r="I150" s="1219"/>
      <c r="J150" s="1219"/>
      <c r="K150" s="1219"/>
      <c r="L150" s="1219"/>
      <c r="M150" s="1219"/>
      <c r="N150" s="1219"/>
      <c r="O150" s="1221" t="s">
        <v>1061</v>
      </c>
      <c r="P150" s="1221"/>
      <c r="Q150" s="1221"/>
      <c r="R150" s="1221"/>
      <c r="S150" s="1221" t="str">
        <f>+S6</f>
        <v>ANALISIS I Trimestre</v>
      </c>
      <c r="T150" s="1222" t="str">
        <f>+T6</f>
        <v>ANALISIS II Trimestre</v>
      </c>
      <c r="U150" s="1364"/>
      <c r="V150" s="1362" t="s">
        <v>1065</v>
      </c>
      <c r="W150" s="1363" t="s">
        <v>1066</v>
      </c>
      <c r="X150" s="1363" t="s">
        <v>1067</v>
      </c>
      <c r="Y150" s="1273"/>
      <c r="Z150" s="1273"/>
    </row>
    <row r="151" spans="1:26" ht="45" customHeight="1" x14ac:dyDescent="0.2">
      <c r="A151" s="1365" t="s">
        <v>1271</v>
      </c>
      <c r="B151" s="1366" t="s">
        <v>1272</v>
      </c>
      <c r="C151" s="1366" t="s">
        <v>1273</v>
      </c>
      <c r="D151" s="1366" t="s">
        <v>1274</v>
      </c>
      <c r="E151" s="1366" t="s">
        <v>1275</v>
      </c>
      <c r="F151" s="1366" t="s">
        <v>1276</v>
      </c>
      <c r="G151" s="1366" t="s">
        <v>1277</v>
      </c>
      <c r="H151" s="1367" t="s">
        <v>1278</v>
      </c>
      <c r="I151" s="1366" t="s">
        <v>1058</v>
      </c>
      <c r="J151" s="1366" t="s">
        <v>1059</v>
      </c>
      <c r="K151" s="1368" t="s">
        <v>1060</v>
      </c>
      <c r="L151" s="1369"/>
      <c r="M151" s="1369"/>
      <c r="N151" s="1370"/>
      <c r="O151" s="1231"/>
      <c r="P151" s="1231"/>
      <c r="Q151" s="1231"/>
      <c r="R151" s="1232"/>
      <c r="S151" s="1221"/>
      <c r="T151" s="1233"/>
      <c r="U151" s="1375"/>
      <c r="V151" s="1362"/>
      <c r="W151" s="1374"/>
      <c r="X151" s="1374"/>
      <c r="Y151" s="1063"/>
      <c r="Z151" s="1063"/>
    </row>
    <row r="152" spans="1:26" ht="90" customHeight="1" x14ac:dyDescent="0.2">
      <c r="A152" s="1376"/>
      <c r="B152" s="1377"/>
      <c r="C152" s="1377"/>
      <c r="D152" s="1377"/>
      <c r="E152" s="1377"/>
      <c r="F152" s="1377"/>
      <c r="G152" s="1377"/>
      <c r="H152" s="1378"/>
      <c r="I152" s="1377"/>
      <c r="J152" s="1377"/>
      <c r="K152" s="1379" t="s">
        <v>1068</v>
      </c>
      <c r="L152" s="1380" t="s">
        <v>1279</v>
      </c>
      <c r="M152" s="1380" t="s">
        <v>1070</v>
      </c>
      <c r="N152" s="1380" t="s">
        <v>1071</v>
      </c>
      <c r="O152" s="1239" t="s">
        <v>18</v>
      </c>
      <c r="P152" s="1239" t="s">
        <v>19</v>
      </c>
      <c r="Q152" s="1239" t="s">
        <v>20</v>
      </c>
      <c r="R152" s="1240" t="s">
        <v>21</v>
      </c>
      <c r="S152" s="1221"/>
      <c r="T152" s="1241"/>
      <c r="U152" s="1383"/>
      <c r="V152" s="1362"/>
      <c r="W152" s="1361"/>
      <c r="X152" s="1361"/>
      <c r="Y152" s="1063"/>
      <c r="Z152" s="1063"/>
    </row>
    <row r="153" spans="1:26" ht="409.5" x14ac:dyDescent="0.2">
      <c r="A153" s="1410" t="s">
        <v>1577</v>
      </c>
      <c r="B153" s="1411"/>
      <c r="C153" s="1291"/>
      <c r="D153" s="1412" t="s">
        <v>1578</v>
      </c>
      <c r="E153" s="463" t="s">
        <v>1579</v>
      </c>
      <c r="F153" s="1413" t="s">
        <v>1579</v>
      </c>
      <c r="G153" s="466" t="s">
        <v>1580</v>
      </c>
      <c r="H153" s="1311" t="s">
        <v>1581</v>
      </c>
      <c r="I153" s="464" t="s">
        <v>1582</v>
      </c>
      <c r="J153" s="467">
        <v>1</v>
      </c>
      <c r="K153" s="464"/>
      <c r="L153" s="1291"/>
      <c r="M153" s="1214"/>
      <c r="N153" s="1390"/>
      <c r="O153" s="1072">
        <v>0</v>
      </c>
      <c r="P153" s="1072">
        <v>0</v>
      </c>
      <c r="Q153" s="1251"/>
      <c r="R153" s="1248"/>
      <c r="S153" s="1253" t="s">
        <v>1583</v>
      </c>
      <c r="T153" s="271" t="s">
        <v>1584</v>
      </c>
      <c r="U153" s="271"/>
      <c r="V153" s="464" t="s">
        <v>1585</v>
      </c>
      <c r="W153" s="464" t="s">
        <v>1586</v>
      </c>
      <c r="X153" s="1248"/>
      <c r="Y153" s="1063"/>
      <c r="Z153" s="1063"/>
    </row>
    <row r="154" spans="1:26" ht="409.5" x14ac:dyDescent="0.2">
      <c r="A154" s="1410"/>
      <c r="B154" s="1411"/>
      <c r="C154" s="1291"/>
      <c r="D154" s="1412"/>
      <c r="E154" s="463" t="s">
        <v>1587</v>
      </c>
      <c r="F154" s="1413" t="s">
        <v>1587</v>
      </c>
      <c r="G154" s="435" t="s">
        <v>1588</v>
      </c>
      <c r="H154" s="1311" t="s">
        <v>1589</v>
      </c>
      <c r="I154" s="1311" t="s">
        <v>1590</v>
      </c>
      <c r="J154" s="467">
        <v>1</v>
      </c>
      <c r="K154" s="1311"/>
      <c r="L154" s="1291"/>
      <c r="M154" s="1214"/>
      <c r="N154" s="1390"/>
      <c r="O154" s="1072">
        <v>0</v>
      </c>
      <c r="P154" s="1072">
        <v>0.1641</v>
      </c>
      <c r="Q154" s="1251"/>
      <c r="R154" s="1248"/>
      <c r="S154" s="1253" t="s">
        <v>1583</v>
      </c>
      <c r="T154" s="271" t="s">
        <v>1591</v>
      </c>
      <c r="U154" s="271"/>
      <c r="V154" s="464" t="s">
        <v>1592</v>
      </c>
      <c r="W154" s="464" t="s">
        <v>1593</v>
      </c>
      <c r="X154" s="1248"/>
      <c r="Y154" s="1063"/>
      <c r="Z154" s="1063"/>
    </row>
    <row r="155" spans="1:26" ht="409.5" x14ac:dyDescent="0.2">
      <c r="A155" s="1410"/>
      <c r="B155" s="1411"/>
      <c r="C155" s="1291"/>
      <c r="D155" s="1412"/>
      <c r="E155" s="463" t="s">
        <v>1594</v>
      </c>
      <c r="F155" s="1413" t="s">
        <v>1594</v>
      </c>
      <c r="G155" s="435" t="s">
        <v>1595</v>
      </c>
      <c r="H155" s="1311" t="s">
        <v>1596</v>
      </c>
      <c r="I155" s="1311" t="s">
        <v>1597</v>
      </c>
      <c r="J155" s="467">
        <v>1</v>
      </c>
      <c r="K155" s="1311"/>
      <c r="L155" s="1291"/>
      <c r="M155" s="1214"/>
      <c r="N155" s="1390"/>
      <c r="O155" s="1072">
        <v>0</v>
      </c>
      <c r="P155" s="1072">
        <v>0</v>
      </c>
      <c r="Q155" s="1251"/>
      <c r="R155" s="1248"/>
      <c r="S155" s="1253" t="s">
        <v>1583</v>
      </c>
      <c r="T155" s="271" t="s">
        <v>1598</v>
      </c>
      <c r="U155" s="271"/>
      <c r="V155" s="464" t="s">
        <v>1599</v>
      </c>
      <c r="W155" s="464" t="s">
        <v>1593</v>
      </c>
      <c r="X155" s="1248"/>
      <c r="Y155" s="1063"/>
      <c r="Z155" s="1063"/>
    </row>
    <row r="156" spans="1:26" ht="45" customHeight="1" x14ac:dyDescent="0.2">
      <c r="A156" s="1410"/>
      <c r="B156" s="1411"/>
      <c r="C156" s="1291"/>
      <c r="D156" s="1412"/>
      <c r="E156" s="463" t="s">
        <v>1600</v>
      </c>
      <c r="F156" s="1413" t="s">
        <v>1600</v>
      </c>
      <c r="G156" s="435" t="s">
        <v>1601</v>
      </c>
      <c r="H156" s="1311" t="s">
        <v>1602</v>
      </c>
      <c r="I156" s="1311" t="s">
        <v>1603</v>
      </c>
      <c r="J156" s="467">
        <v>1</v>
      </c>
      <c r="K156" s="1311"/>
      <c r="L156" s="1291"/>
      <c r="M156" s="1214"/>
      <c r="N156" s="1390"/>
      <c r="O156" s="1072">
        <v>0</v>
      </c>
      <c r="P156" s="1072">
        <v>0</v>
      </c>
      <c r="Q156" s="1251"/>
      <c r="R156" s="1248"/>
      <c r="S156" s="1253" t="s">
        <v>1583</v>
      </c>
      <c r="T156" s="271" t="s">
        <v>1604</v>
      </c>
      <c r="U156" s="271"/>
      <c r="V156" s="464" t="s">
        <v>1605</v>
      </c>
      <c r="W156" s="464" t="s">
        <v>1593</v>
      </c>
      <c r="X156" s="1248"/>
      <c r="Y156" s="1063"/>
      <c r="Z156" s="1063"/>
    </row>
    <row r="157" spans="1:26" ht="409.5" x14ac:dyDescent="0.2">
      <c r="A157" s="1410"/>
      <c r="B157" s="1411"/>
      <c r="C157" s="1291"/>
      <c r="D157" s="1412"/>
      <c r="E157" s="463" t="s">
        <v>1600</v>
      </c>
      <c r="F157" s="1413" t="s">
        <v>1600</v>
      </c>
      <c r="G157" s="435" t="s">
        <v>1606</v>
      </c>
      <c r="H157" s="1311" t="s">
        <v>1607</v>
      </c>
      <c r="I157" s="1311" t="s">
        <v>1608</v>
      </c>
      <c r="J157" s="467">
        <v>1</v>
      </c>
      <c r="K157" s="1311"/>
      <c r="L157" s="1291"/>
      <c r="M157" s="1214"/>
      <c r="N157" s="1390"/>
      <c r="O157" s="1072">
        <v>0</v>
      </c>
      <c r="P157" s="1072">
        <v>0</v>
      </c>
      <c r="Q157" s="1251"/>
      <c r="R157" s="1248"/>
      <c r="S157" s="1253" t="s">
        <v>1583</v>
      </c>
      <c r="T157" s="271" t="s">
        <v>1604</v>
      </c>
      <c r="U157" s="271"/>
      <c r="V157" s="464" t="s">
        <v>1609</v>
      </c>
      <c r="W157" s="464" t="s">
        <v>1593</v>
      </c>
      <c r="X157" s="1248"/>
      <c r="Y157" s="1063"/>
      <c r="Z157" s="1063"/>
    </row>
    <row r="158" spans="1:26" ht="409.5" x14ac:dyDescent="0.2">
      <c r="A158" s="1410"/>
      <c r="B158" s="1411"/>
      <c r="C158" s="1291"/>
      <c r="D158" s="1412"/>
      <c r="E158" s="463" t="s">
        <v>1600</v>
      </c>
      <c r="F158" s="1413" t="s">
        <v>1600</v>
      </c>
      <c r="G158" s="435" t="s">
        <v>1610</v>
      </c>
      <c r="H158" s="1311" t="s">
        <v>1602</v>
      </c>
      <c r="I158" s="1311" t="s">
        <v>1611</v>
      </c>
      <c r="J158" s="467">
        <v>1</v>
      </c>
      <c r="K158" s="1311"/>
      <c r="L158" s="1291"/>
      <c r="M158" s="1214"/>
      <c r="N158" s="1390"/>
      <c r="O158" s="1072">
        <v>0</v>
      </c>
      <c r="P158" s="1072">
        <v>0</v>
      </c>
      <c r="Q158" s="1251"/>
      <c r="R158" s="1248"/>
      <c r="S158" s="1253" t="s">
        <v>1583</v>
      </c>
      <c r="T158" s="271" t="s">
        <v>1604</v>
      </c>
      <c r="U158" s="271"/>
      <c r="V158" s="464" t="s">
        <v>1612</v>
      </c>
      <c r="W158" s="464" t="s">
        <v>1586</v>
      </c>
      <c r="X158" s="1248"/>
      <c r="Y158" s="1063"/>
      <c r="Z158" s="1063"/>
    </row>
    <row r="159" spans="1:26" ht="409.5" x14ac:dyDescent="0.2">
      <c r="A159" s="1410"/>
      <c r="B159" s="1411"/>
      <c r="C159" s="1291"/>
      <c r="D159" s="1412"/>
      <c r="E159" s="463" t="s">
        <v>1600</v>
      </c>
      <c r="F159" s="1413" t="s">
        <v>1600</v>
      </c>
      <c r="G159" s="466" t="s">
        <v>1613</v>
      </c>
      <c r="H159" s="1311" t="s">
        <v>1614</v>
      </c>
      <c r="I159" s="464" t="s">
        <v>1615</v>
      </c>
      <c r="J159" s="467">
        <v>1</v>
      </c>
      <c r="K159" s="464"/>
      <c r="L159" s="1291"/>
      <c r="M159" s="1214"/>
      <c r="N159" s="1390"/>
      <c r="O159" s="1072">
        <v>0</v>
      </c>
      <c r="P159" s="1072">
        <v>0</v>
      </c>
      <c r="Q159" s="1251"/>
      <c r="R159" s="1248"/>
      <c r="S159" s="1253" t="s">
        <v>1583</v>
      </c>
      <c r="T159" s="271" t="s">
        <v>1604</v>
      </c>
      <c r="U159" s="271"/>
      <c r="V159" s="464" t="s">
        <v>1616</v>
      </c>
      <c r="W159" s="464" t="s">
        <v>1586</v>
      </c>
      <c r="X159" s="1248"/>
      <c r="Y159" s="1063"/>
      <c r="Z159" s="1063"/>
    </row>
    <row r="160" spans="1:26" ht="409.5" x14ac:dyDescent="0.2">
      <c r="A160" s="1410"/>
      <c r="B160" s="1411"/>
      <c r="C160" s="1291"/>
      <c r="D160" s="1412"/>
      <c r="E160" s="463" t="s">
        <v>1579</v>
      </c>
      <c r="F160" s="1413" t="s">
        <v>1579</v>
      </c>
      <c r="G160" s="435" t="s">
        <v>1617</v>
      </c>
      <c r="H160" s="1311" t="s">
        <v>1618</v>
      </c>
      <c r="I160" s="1311" t="s">
        <v>1619</v>
      </c>
      <c r="J160" s="467">
        <v>1</v>
      </c>
      <c r="K160" s="1311"/>
      <c r="L160" s="1291"/>
      <c r="M160" s="1214"/>
      <c r="N160" s="1390"/>
      <c r="O160" s="1072">
        <v>0</v>
      </c>
      <c r="P160" s="1072">
        <v>0</v>
      </c>
      <c r="Q160" s="1251"/>
      <c r="R160" s="1248"/>
      <c r="S160" s="1253" t="s">
        <v>1583</v>
      </c>
      <c r="T160" s="271" t="s">
        <v>1620</v>
      </c>
      <c r="U160" s="271"/>
      <c r="V160" s="464" t="s">
        <v>1621</v>
      </c>
      <c r="W160" s="464" t="s">
        <v>1586</v>
      </c>
      <c r="X160" s="1248"/>
      <c r="Y160" s="1063"/>
      <c r="Z160" s="1063"/>
    </row>
    <row r="161" spans="1:26" ht="409.5" x14ac:dyDescent="0.2">
      <c r="A161" s="1410"/>
      <c r="B161" s="1411"/>
      <c r="C161" s="1291"/>
      <c r="D161" s="1412"/>
      <c r="E161" s="463" t="s">
        <v>1579</v>
      </c>
      <c r="F161" s="1413" t="s">
        <v>1579</v>
      </c>
      <c r="G161" s="435" t="s">
        <v>1622</v>
      </c>
      <c r="H161" s="1311" t="s">
        <v>1607</v>
      </c>
      <c r="I161" s="1311" t="s">
        <v>1623</v>
      </c>
      <c r="J161" s="467">
        <v>1</v>
      </c>
      <c r="K161" s="1311"/>
      <c r="L161" s="1291"/>
      <c r="M161" s="1214"/>
      <c r="N161" s="1390"/>
      <c r="O161" s="1072">
        <v>0</v>
      </c>
      <c r="P161" s="1072">
        <v>0</v>
      </c>
      <c r="Q161" s="1251"/>
      <c r="R161" s="1248"/>
      <c r="S161" s="1253" t="s">
        <v>1583</v>
      </c>
      <c r="T161" s="271" t="s">
        <v>1604</v>
      </c>
      <c r="U161" s="271"/>
      <c r="V161" s="464" t="s">
        <v>1624</v>
      </c>
      <c r="W161" s="464" t="s">
        <v>1586</v>
      </c>
      <c r="X161" s="1248"/>
      <c r="Y161" s="1063"/>
      <c r="Z161" s="1063"/>
    </row>
    <row r="162" spans="1:26" ht="409.5" x14ac:dyDescent="0.2">
      <c r="A162" s="1410"/>
      <c r="B162" s="1411"/>
      <c r="C162" s="1291"/>
      <c r="D162" s="1412"/>
      <c r="E162" s="463" t="s">
        <v>1600</v>
      </c>
      <c r="F162" s="1413" t="s">
        <v>1600</v>
      </c>
      <c r="G162" s="435" t="s">
        <v>1625</v>
      </c>
      <c r="H162" s="1311" t="s">
        <v>1607</v>
      </c>
      <c r="I162" s="1311" t="s">
        <v>1626</v>
      </c>
      <c r="J162" s="467">
        <v>1</v>
      </c>
      <c r="K162" s="1311"/>
      <c r="L162" s="1291"/>
      <c r="M162" s="1214"/>
      <c r="N162" s="1390"/>
      <c r="O162" s="1072">
        <v>0</v>
      </c>
      <c r="P162" s="1072">
        <v>0.5</v>
      </c>
      <c r="Q162" s="1251"/>
      <c r="R162" s="1248"/>
      <c r="S162" s="1253" t="s">
        <v>1583</v>
      </c>
      <c r="T162" s="271" t="s">
        <v>1604</v>
      </c>
      <c r="U162" s="271"/>
      <c r="V162" s="464" t="s">
        <v>1624</v>
      </c>
      <c r="W162" s="464" t="s">
        <v>1586</v>
      </c>
      <c r="X162" s="1248"/>
      <c r="Y162" s="1063"/>
      <c r="Z162" s="1063"/>
    </row>
    <row r="163" spans="1:26" ht="409.5" x14ac:dyDescent="0.2">
      <c r="A163" s="1410"/>
      <c r="B163" s="1411"/>
      <c r="C163" s="1291"/>
      <c r="D163" s="1412"/>
      <c r="E163" s="463" t="s">
        <v>1600</v>
      </c>
      <c r="F163" s="1413" t="s">
        <v>1600</v>
      </c>
      <c r="G163" s="466" t="s">
        <v>1627</v>
      </c>
      <c r="H163" s="1311" t="s">
        <v>1607</v>
      </c>
      <c r="I163" s="1311" t="s">
        <v>1626</v>
      </c>
      <c r="J163" s="467">
        <v>1</v>
      </c>
      <c r="K163" s="1311"/>
      <c r="L163" s="1291"/>
      <c r="M163" s="1214"/>
      <c r="N163" s="1390"/>
      <c r="O163" s="1072">
        <v>0</v>
      </c>
      <c r="P163" s="1072">
        <v>0</v>
      </c>
      <c r="Q163" s="1251"/>
      <c r="R163" s="1248"/>
      <c r="S163" s="1253" t="s">
        <v>1583</v>
      </c>
      <c r="T163" s="271" t="s">
        <v>1604</v>
      </c>
      <c r="U163" s="271"/>
      <c r="V163" s="464" t="s">
        <v>1624</v>
      </c>
      <c r="W163" s="464" t="s">
        <v>1586</v>
      </c>
      <c r="X163" s="1248"/>
      <c r="Y163" s="1063"/>
      <c r="Z163" s="1063"/>
    </row>
    <row r="164" spans="1:26" ht="409.5" x14ac:dyDescent="0.2">
      <c r="A164" s="1410"/>
      <c r="B164" s="1411"/>
      <c r="C164" s="1291"/>
      <c r="D164" s="1412"/>
      <c r="E164" s="1414" t="s">
        <v>1579</v>
      </c>
      <c r="F164" s="271" t="s">
        <v>1579</v>
      </c>
      <c r="G164" s="466" t="s">
        <v>1628</v>
      </c>
      <c r="H164" s="464" t="s">
        <v>1629</v>
      </c>
      <c r="I164" s="464" t="s">
        <v>1630</v>
      </c>
      <c r="J164" s="467">
        <v>1</v>
      </c>
      <c r="K164" s="464"/>
      <c r="L164" s="1291"/>
      <c r="M164" s="1214"/>
      <c r="N164" s="1390"/>
      <c r="O164" s="1072">
        <v>0</v>
      </c>
      <c r="P164" s="1072">
        <v>0.17349999999999999</v>
      </c>
      <c r="Q164" s="1251"/>
      <c r="R164" s="1248"/>
      <c r="S164" s="1253" t="s">
        <v>1583</v>
      </c>
      <c r="T164" s="271" t="s">
        <v>1631</v>
      </c>
      <c r="U164" s="271"/>
      <c r="V164" s="464" t="s">
        <v>1632</v>
      </c>
      <c r="W164" s="464" t="s">
        <v>1586</v>
      </c>
      <c r="X164" s="1248"/>
      <c r="Y164" s="1063"/>
      <c r="Z164" s="1063"/>
    </row>
    <row r="165" spans="1:26" ht="96" x14ac:dyDescent="0.2">
      <c r="A165" s="1410"/>
      <c r="B165" s="1411"/>
      <c r="C165" s="1291"/>
      <c r="D165" s="1412"/>
      <c r="E165" s="1415" t="s">
        <v>1579</v>
      </c>
      <c r="F165" s="1413" t="s">
        <v>1579</v>
      </c>
      <c r="G165" s="435" t="s">
        <v>1633</v>
      </c>
      <c r="H165" s="1311" t="s">
        <v>1634</v>
      </c>
      <c r="I165" s="1311" t="s">
        <v>1635</v>
      </c>
      <c r="J165" s="467">
        <v>1</v>
      </c>
      <c r="K165" s="1311"/>
      <c r="L165" s="1291"/>
      <c r="M165" s="1214"/>
      <c r="N165" s="1390"/>
      <c r="O165" s="1072">
        <v>1</v>
      </c>
      <c r="P165" s="1072">
        <v>1</v>
      </c>
      <c r="Q165" s="1251"/>
      <c r="R165" s="1248"/>
      <c r="S165" s="1253" t="s">
        <v>1636</v>
      </c>
      <c r="T165" s="271"/>
      <c r="U165" s="271"/>
      <c r="V165" s="464" t="s">
        <v>1637</v>
      </c>
      <c r="W165" s="464" t="s">
        <v>1586</v>
      </c>
      <c r="X165" s="1248"/>
      <c r="Y165" s="1063"/>
      <c r="Z165" s="1063"/>
    </row>
    <row r="166" spans="1:26" ht="409.5" x14ac:dyDescent="0.2">
      <c r="A166" s="1410"/>
      <c r="B166" s="1411"/>
      <c r="C166" s="1291"/>
      <c r="D166" s="1412"/>
      <c r="E166" s="1415" t="s">
        <v>1579</v>
      </c>
      <c r="F166" s="1413" t="s">
        <v>1579</v>
      </c>
      <c r="G166" s="435" t="s">
        <v>1638</v>
      </c>
      <c r="H166" s="1311" t="s">
        <v>1639</v>
      </c>
      <c r="I166" s="1311" t="s">
        <v>1640</v>
      </c>
      <c r="J166" s="467">
        <v>1</v>
      </c>
      <c r="K166" s="1311"/>
      <c r="L166" s="1291"/>
      <c r="M166" s="1214"/>
      <c r="N166" s="1390"/>
      <c r="O166" s="1072">
        <v>0</v>
      </c>
      <c r="P166" s="1072">
        <v>0</v>
      </c>
      <c r="Q166" s="1251"/>
      <c r="R166" s="1248"/>
      <c r="S166" s="1253" t="s">
        <v>1583</v>
      </c>
      <c r="T166" s="271" t="s">
        <v>1604</v>
      </c>
      <c r="U166" s="271"/>
      <c r="V166" s="464" t="s">
        <v>1641</v>
      </c>
      <c r="W166" s="464" t="s">
        <v>1586</v>
      </c>
      <c r="X166" s="1248"/>
      <c r="Y166" s="1063"/>
      <c r="Z166" s="1063"/>
    </row>
    <row r="167" spans="1:26" ht="409.5" x14ac:dyDescent="0.2">
      <c r="A167" s="1410"/>
      <c r="B167" s="1411"/>
      <c r="C167" s="1291"/>
      <c r="D167" s="1412"/>
      <c r="E167" s="1415" t="s">
        <v>1579</v>
      </c>
      <c r="F167" s="1413" t="s">
        <v>1579</v>
      </c>
      <c r="G167" s="435" t="s">
        <v>1642</v>
      </c>
      <c r="H167" s="1311" t="s">
        <v>1643</v>
      </c>
      <c r="I167" s="464" t="s">
        <v>1644</v>
      </c>
      <c r="J167" s="467">
        <v>1</v>
      </c>
      <c r="K167" s="464"/>
      <c r="L167" s="1291"/>
      <c r="M167" s="1214"/>
      <c r="N167" s="1390"/>
      <c r="O167" s="1072">
        <v>0</v>
      </c>
      <c r="P167" s="1072">
        <v>0</v>
      </c>
      <c r="Q167" s="1251"/>
      <c r="R167" s="1248"/>
      <c r="S167" s="1253" t="s">
        <v>1583</v>
      </c>
      <c r="T167" s="271" t="s">
        <v>1604</v>
      </c>
      <c r="U167" s="271"/>
      <c r="V167" s="464" t="s">
        <v>1645</v>
      </c>
      <c r="W167" s="464" t="s">
        <v>1586</v>
      </c>
      <c r="X167" s="1248"/>
      <c r="Y167" s="1063"/>
      <c r="Z167" s="1063"/>
    </row>
    <row r="168" spans="1:26" ht="144" x14ac:dyDescent="0.2">
      <c r="A168" s="1410"/>
      <c r="B168" s="1411"/>
      <c r="C168" s="1291"/>
      <c r="D168" s="1412"/>
      <c r="E168" s="463" t="s">
        <v>1646</v>
      </c>
      <c r="F168" s="1413" t="s">
        <v>1646</v>
      </c>
      <c r="G168" s="435" t="s">
        <v>1647</v>
      </c>
      <c r="H168" s="1311" t="s">
        <v>1648</v>
      </c>
      <c r="I168" s="1311" t="s">
        <v>1649</v>
      </c>
      <c r="J168" s="467">
        <v>1</v>
      </c>
      <c r="K168" s="1311"/>
      <c r="L168" s="1291"/>
      <c r="M168" s="1214"/>
      <c r="N168" s="1390"/>
      <c r="O168" s="1072">
        <v>1</v>
      </c>
      <c r="P168" s="1072">
        <v>0.5</v>
      </c>
      <c r="Q168" s="1251"/>
      <c r="R168" s="1248"/>
      <c r="S168" s="1253" t="s">
        <v>1650</v>
      </c>
      <c r="T168" s="271"/>
      <c r="U168" s="271"/>
      <c r="V168" s="464" t="s">
        <v>1651</v>
      </c>
      <c r="W168" s="464" t="s">
        <v>1652</v>
      </c>
      <c r="X168" s="1248"/>
      <c r="Y168" s="1063"/>
      <c r="Z168" s="1063"/>
    </row>
    <row r="169" spans="1:26" ht="120" x14ac:dyDescent="0.2">
      <c r="A169" s="1410"/>
      <c r="B169" s="1411"/>
      <c r="C169" s="1291"/>
      <c r="D169" s="1412"/>
      <c r="E169" s="463" t="s">
        <v>1646</v>
      </c>
      <c r="F169" s="1413" t="s">
        <v>1646</v>
      </c>
      <c r="G169" s="435" t="s">
        <v>1653</v>
      </c>
      <c r="H169" s="1311" t="s">
        <v>1648</v>
      </c>
      <c r="I169" s="1311" t="s">
        <v>1654</v>
      </c>
      <c r="J169" s="467">
        <v>1</v>
      </c>
      <c r="K169" s="1311"/>
      <c r="L169" s="1291"/>
      <c r="M169" s="1214"/>
      <c r="N169" s="1390"/>
      <c r="O169" s="1072">
        <v>1</v>
      </c>
      <c r="P169" s="1072">
        <v>0.5</v>
      </c>
      <c r="Q169" s="1251"/>
      <c r="R169" s="1248"/>
      <c r="S169" s="1253" t="s">
        <v>1655</v>
      </c>
      <c r="T169" s="271"/>
      <c r="U169" s="271"/>
      <c r="V169" s="464" t="s">
        <v>1651</v>
      </c>
      <c r="W169" s="464" t="s">
        <v>1652</v>
      </c>
      <c r="X169" s="1248"/>
      <c r="Y169" s="1063"/>
      <c r="Z169" s="1063"/>
    </row>
    <row r="170" spans="1:26" ht="45" customHeight="1" x14ac:dyDescent="0.2">
      <c r="A170" s="1416" t="s">
        <v>1656</v>
      </c>
      <c r="B170" s="1417"/>
      <c r="C170" s="1417"/>
      <c r="D170" s="1417"/>
      <c r="E170" s="1417"/>
      <c r="F170" s="1417"/>
      <c r="G170" s="1417"/>
      <c r="H170" s="1417"/>
      <c r="I170" s="1417"/>
      <c r="J170" s="1417"/>
      <c r="K170" s="1417"/>
      <c r="L170" s="1417"/>
      <c r="M170" s="1417"/>
      <c r="N170" s="1418"/>
      <c r="O170" s="1221" t="s">
        <v>1061</v>
      </c>
      <c r="P170" s="1221"/>
      <c r="Q170" s="1221"/>
      <c r="R170" s="1221"/>
      <c r="S170" s="1221" t="str">
        <f>+S6</f>
        <v>ANALISIS I Trimestre</v>
      </c>
      <c r="T170" s="1222" t="str">
        <f>+T6</f>
        <v>ANALISIS II Trimestre</v>
      </c>
      <c r="U170" s="1364"/>
      <c r="V170" s="1362" t="s">
        <v>1065</v>
      </c>
      <c r="W170" s="1363" t="s">
        <v>1066</v>
      </c>
      <c r="X170" s="1363" t="s">
        <v>1067</v>
      </c>
      <c r="Y170" s="1273"/>
      <c r="Z170" s="1273"/>
    </row>
    <row r="171" spans="1:26" ht="45" customHeight="1" x14ac:dyDescent="0.2">
      <c r="A171" s="1365" t="s">
        <v>1271</v>
      </c>
      <c r="B171" s="1366" t="s">
        <v>1272</v>
      </c>
      <c r="C171" s="1366" t="s">
        <v>1273</v>
      </c>
      <c r="D171" s="1366" t="s">
        <v>1274</v>
      </c>
      <c r="E171" s="1366" t="s">
        <v>1275</v>
      </c>
      <c r="F171" s="1366" t="s">
        <v>1276</v>
      </c>
      <c r="G171" s="1366" t="s">
        <v>1277</v>
      </c>
      <c r="H171" s="1367" t="s">
        <v>1278</v>
      </c>
      <c r="I171" s="1366" t="s">
        <v>1058</v>
      </c>
      <c r="J171" s="1366" t="s">
        <v>1059</v>
      </c>
      <c r="K171" s="1368" t="s">
        <v>1060</v>
      </c>
      <c r="L171" s="1369"/>
      <c r="M171" s="1369"/>
      <c r="N171" s="1370"/>
      <c r="O171" s="1231"/>
      <c r="P171" s="1231"/>
      <c r="Q171" s="1231"/>
      <c r="R171" s="1232"/>
      <c r="S171" s="1221"/>
      <c r="T171" s="1233"/>
      <c r="U171" s="1375"/>
      <c r="V171" s="1362"/>
      <c r="W171" s="1374"/>
      <c r="X171" s="1374"/>
      <c r="Y171" s="1063"/>
      <c r="Z171" s="1063"/>
    </row>
    <row r="172" spans="1:26" ht="90" customHeight="1" x14ac:dyDescent="0.2">
      <c r="A172" s="1376"/>
      <c r="B172" s="1377"/>
      <c r="C172" s="1377"/>
      <c r="D172" s="1377"/>
      <c r="E172" s="1377"/>
      <c r="F172" s="1377"/>
      <c r="G172" s="1377"/>
      <c r="H172" s="1378"/>
      <c r="I172" s="1377"/>
      <c r="J172" s="1377"/>
      <c r="K172" s="1379" t="s">
        <v>1068</v>
      </c>
      <c r="L172" s="1380" t="s">
        <v>1279</v>
      </c>
      <c r="M172" s="1380" t="s">
        <v>1070</v>
      </c>
      <c r="N172" s="1380" t="s">
        <v>1071</v>
      </c>
      <c r="O172" s="1239" t="s">
        <v>18</v>
      </c>
      <c r="P172" s="1239" t="s">
        <v>19</v>
      </c>
      <c r="Q172" s="1239" t="s">
        <v>20</v>
      </c>
      <c r="R172" s="1240" t="s">
        <v>21</v>
      </c>
      <c r="S172" s="1221"/>
      <c r="T172" s="1241"/>
      <c r="U172" s="1383"/>
      <c r="V172" s="1362"/>
      <c r="W172" s="1361"/>
      <c r="X172" s="1361"/>
      <c r="Y172" s="1063"/>
      <c r="Z172" s="1063"/>
    </row>
    <row r="173" spans="1:26" ht="25.15" customHeight="1" x14ac:dyDescent="0.2">
      <c r="A173" s="1419" t="s">
        <v>1280</v>
      </c>
      <c r="B173" s="1420" t="s">
        <v>1657</v>
      </c>
      <c r="C173" s="1421">
        <v>235000000</v>
      </c>
      <c r="D173" s="1422" t="s">
        <v>1658</v>
      </c>
      <c r="E173" s="1423" t="s">
        <v>1659</v>
      </c>
      <c r="F173" s="1424" t="s">
        <v>1660</v>
      </c>
      <c r="G173" s="1425" t="s">
        <v>1661</v>
      </c>
      <c r="H173" s="1425" t="s">
        <v>1828</v>
      </c>
      <c r="I173" s="1426" t="s">
        <v>1662</v>
      </c>
      <c r="J173" s="1427">
        <v>1</v>
      </c>
      <c r="K173" s="1428"/>
      <c r="L173" s="1429"/>
      <c r="M173" s="1214"/>
      <c r="N173" s="1430"/>
      <c r="O173" s="1337">
        <f>3/30</f>
        <v>0.1</v>
      </c>
      <c r="P173" s="1337">
        <v>0.27</v>
      </c>
      <c r="Q173" s="1431"/>
      <c r="R173" s="1432"/>
      <c r="S173" s="1433" t="s">
        <v>1663</v>
      </c>
      <c r="T173" s="1433" t="s">
        <v>1664</v>
      </c>
      <c r="U173" s="1255"/>
      <c r="V173" s="1434"/>
      <c r="W173" s="1432"/>
      <c r="X173" s="1432"/>
      <c r="Y173" s="1334"/>
      <c r="Z173" s="1335"/>
    </row>
    <row r="174" spans="1:26" ht="61.15" customHeight="1" x14ac:dyDescent="0.2">
      <c r="A174" s="1435"/>
      <c r="B174" s="1420" t="s">
        <v>1665</v>
      </c>
      <c r="C174" s="1421">
        <v>152540000</v>
      </c>
      <c r="D174" s="1436"/>
      <c r="E174" s="1437"/>
      <c r="F174" s="1438"/>
      <c r="G174" s="1439"/>
      <c r="H174" s="1439"/>
      <c r="I174" s="1440"/>
      <c r="J174" s="1441"/>
      <c r="K174" s="1442"/>
      <c r="L174" s="1443"/>
      <c r="M174" s="1214"/>
      <c r="N174" s="1444"/>
      <c r="O174" s="1345"/>
      <c r="P174" s="1345"/>
      <c r="Q174" s="1445"/>
      <c r="R174" s="1446"/>
      <c r="S174" s="1433"/>
      <c r="T174" s="1433"/>
      <c r="U174" s="1255"/>
      <c r="V174" s="1434"/>
      <c r="W174" s="1446"/>
      <c r="X174" s="1446"/>
      <c r="Y174" s="1334"/>
      <c r="Z174" s="1335"/>
    </row>
    <row r="175" spans="1:26" ht="25.15" customHeight="1" x14ac:dyDescent="0.2">
      <c r="A175" s="1419" t="s">
        <v>1280</v>
      </c>
      <c r="B175" s="1420" t="s">
        <v>1666</v>
      </c>
      <c r="C175" s="1447">
        <v>162690000</v>
      </c>
      <c r="D175" s="1436"/>
      <c r="E175" s="1423" t="s">
        <v>1659</v>
      </c>
      <c r="F175" s="1424" t="s">
        <v>1660</v>
      </c>
      <c r="G175" s="1425" t="s">
        <v>1667</v>
      </c>
      <c r="H175" s="1425" t="s">
        <v>1668</v>
      </c>
      <c r="I175" s="1426" t="s">
        <v>1662</v>
      </c>
      <c r="J175" s="1427">
        <v>1</v>
      </c>
      <c r="K175" s="1428"/>
      <c r="L175" s="1429"/>
      <c r="M175" s="1214"/>
      <c r="N175" s="1430"/>
      <c r="O175" s="1327">
        <v>0.17</v>
      </c>
      <c r="P175" s="1327">
        <v>0.46</v>
      </c>
      <c r="Q175" s="1431"/>
      <c r="R175" s="1432"/>
      <c r="S175" s="1433" t="s">
        <v>1669</v>
      </c>
      <c r="T175" s="1433" t="s">
        <v>1670</v>
      </c>
      <c r="U175" s="1255"/>
      <c r="V175" s="1434"/>
      <c r="W175" s="1432"/>
      <c r="X175" s="1432"/>
      <c r="Y175" s="1334"/>
      <c r="Z175" s="1335"/>
    </row>
    <row r="176" spans="1:26" ht="57" customHeight="1" x14ac:dyDescent="0.2">
      <c r="A176" s="1435"/>
      <c r="B176" s="1420" t="s">
        <v>1671</v>
      </c>
      <c r="C176" s="1447">
        <v>293570434</v>
      </c>
      <c r="D176" s="1436"/>
      <c r="E176" s="1437"/>
      <c r="F176" s="1438"/>
      <c r="G176" s="1439"/>
      <c r="H176" s="1439"/>
      <c r="I176" s="1440"/>
      <c r="J176" s="1441"/>
      <c r="K176" s="1442"/>
      <c r="L176" s="1443"/>
      <c r="M176" s="1214"/>
      <c r="N176" s="1444"/>
      <c r="O176" s="1345"/>
      <c r="P176" s="1345"/>
      <c r="Q176" s="1445"/>
      <c r="R176" s="1446"/>
      <c r="S176" s="1433"/>
      <c r="T176" s="1433"/>
      <c r="U176" s="1255"/>
      <c r="V176" s="1434"/>
      <c r="W176" s="1446"/>
      <c r="X176" s="1446"/>
      <c r="Y176" s="1334"/>
      <c r="Z176" s="1335"/>
    </row>
    <row r="177" spans="1:26" ht="104.45" customHeight="1" x14ac:dyDescent="0.2">
      <c r="A177" s="1448" t="s">
        <v>1280</v>
      </c>
      <c r="B177" s="1449" t="s">
        <v>1671</v>
      </c>
      <c r="C177" s="1450">
        <v>423125000</v>
      </c>
      <c r="D177" s="1436"/>
      <c r="E177" s="1451" t="s">
        <v>1659</v>
      </c>
      <c r="F177" s="1449" t="s">
        <v>1660</v>
      </c>
      <c r="G177" s="1452" t="s">
        <v>1672</v>
      </c>
      <c r="H177" s="1452" t="s">
        <v>1673</v>
      </c>
      <c r="I177" s="1453" t="s">
        <v>1662</v>
      </c>
      <c r="J177" s="1454">
        <v>1</v>
      </c>
      <c r="K177" s="1428"/>
      <c r="L177" s="1455"/>
      <c r="M177" s="1214"/>
      <c r="N177" s="1456"/>
      <c r="O177" s="1281">
        <v>0.15</v>
      </c>
      <c r="P177" s="1281">
        <v>0.7</v>
      </c>
      <c r="Q177" s="1251"/>
      <c r="R177" s="1248"/>
      <c r="S177" s="1255" t="s">
        <v>1674</v>
      </c>
      <c r="T177" s="1255" t="s">
        <v>1675</v>
      </c>
      <c r="U177" s="1255"/>
      <c r="V177" s="1248"/>
      <c r="W177" s="1248"/>
      <c r="X177" s="1248"/>
      <c r="Y177" s="1063"/>
      <c r="Z177" s="1063"/>
    </row>
    <row r="178" spans="1:26" ht="22.5" x14ac:dyDescent="0.2">
      <c r="A178" s="1419" t="s">
        <v>1280</v>
      </c>
      <c r="B178" s="1420" t="s">
        <v>1676</v>
      </c>
      <c r="C178" s="1457">
        <v>345000000</v>
      </c>
      <c r="D178" s="1436"/>
      <c r="E178" s="1423" t="s">
        <v>1659</v>
      </c>
      <c r="F178" s="1424" t="s">
        <v>1660</v>
      </c>
      <c r="G178" s="1425" t="s">
        <v>1677</v>
      </c>
      <c r="H178" s="1425" t="s">
        <v>1678</v>
      </c>
      <c r="I178" s="1426" t="s">
        <v>1662</v>
      </c>
      <c r="J178" s="1427">
        <v>1</v>
      </c>
      <c r="K178" s="1428"/>
      <c r="L178" s="1429"/>
      <c r="M178" s="1214"/>
      <c r="N178" s="1429"/>
      <c r="O178" s="1327">
        <v>0.15</v>
      </c>
      <c r="P178" s="1327">
        <v>0.5</v>
      </c>
      <c r="Q178" s="1431"/>
      <c r="R178" s="1432"/>
      <c r="S178" s="1433" t="s">
        <v>1679</v>
      </c>
      <c r="T178" s="1433" t="s">
        <v>1680</v>
      </c>
      <c r="U178" s="1255"/>
      <c r="V178" s="1434"/>
      <c r="W178" s="1432"/>
      <c r="X178" s="1432"/>
      <c r="Y178" s="1334"/>
      <c r="Z178" s="1335"/>
    </row>
    <row r="179" spans="1:26" ht="63.6" customHeight="1" x14ac:dyDescent="0.2">
      <c r="A179" s="1435"/>
      <c r="B179" s="1420" t="s">
        <v>1681</v>
      </c>
      <c r="C179" s="1457">
        <v>255000000</v>
      </c>
      <c r="D179" s="1436"/>
      <c r="E179" s="1437"/>
      <c r="F179" s="1438"/>
      <c r="G179" s="1439"/>
      <c r="H179" s="1439"/>
      <c r="I179" s="1440"/>
      <c r="J179" s="1441"/>
      <c r="K179" s="1442"/>
      <c r="L179" s="1443"/>
      <c r="M179" s="1214"/>
      <c r="N179" s="1443"/>
      <c r="O179" s="1337"/>
      <c r="P179" s="1337"/>
      <c r="Q179" s="1445"/>
      <c r="R179" s="1446"/>
      <c r="S179" s="1433"/>
      <c r="T179" s="1433"/>
      <c r="U179" s="1255"/>
      <c r="V179" s="1434"/>
      <c r="W179" s="1446"/>
      <c r="X179" s="1446"/>
      <c r="Y179" s="1334"/>
      <c r="Z179" s="1335"/>
    </row>
    <row r="180" spans="1:26" ht="25.15" customHeight="1" x14ac:dyDescent="0.2">
      <c r="A180" s="1419" t="s">
        <v>1280</v>
      </c>
      <c r="B180" s="1420" t="s">
        <v>1682</v>
      </c>
      <c r="C180" s="1447">
        <v>55207091</v>
      </c>
      <c r="D180" s="1436"/>
      <c r="E180" s="1458" t="s">
        <v>1659</v>
      </c>
      <c r="F180" s="1459" t="s">
        <v>1660</v>
      </c>
      <c r="G180" s="1460" t="s">
        <v>1683</v>
      </c>
      <c r="H180" s="1460" t="s">
        <v>1684</v>
      </c>
      <c r="I180" s="1461" t="s">
        <v>1685</v>
      </c>
      <c r="J180" s="1427">
        <v>1</v>
      </c>
      <c r="K180" s="1462"/>
      <c r="L180" s="1463"/>
      <c r="M180" s="1214"/>
      <c r="N180" s="1464"/>
      <c r="O180" s="1327">
        <v>0.15</v>
      </c>
      <c r="P180" s="1327">
        <v>0.5</v>
      </c>
      <c r="Q180" s="1431"/>
      <c r="R180" s="1432"/>
      <c r="S180" s="1433" t="s">
        <v>1686</v>
      </c>
      <c r="T180" s="1433" t="s">
        <v>1687</v>
      </c>
      <c r="U180" s="1255"/>
      <c r="V180" s="1434"/>
      <c r="W180" s="1432"/>
      <c r="X180" s="1432"/>
      <c r="Y180" s="1334"/>
      <c r="Z180" s="1335"/>
    </row>
    <row r="181" spans="1:26" ht="187.9" customHeight="1" x14ac:dyDescent="0.2">
      <c r="A181" s="1435"/>
      <c r="B181" s="1420" t="s">
        <v>1688</v>
      </c>
      <c r="C181" s="1447">
        <v>406545000</v>
      </c>
      <c r="D181" s="1465"/>
      <c r="E181" s="1458"/>
      <c r="F181" s="1459"/>
      <c r="G181" s="1460"/>
      <c r="H181" s="1460"/>
      <c r="I181" s="1461"/>
      <c r="J181" s="1441"/>
      <c r="K181" s="1462"/>
      <c r="L181" s="1463"/>
      <c r="M181" s="1214"/>
      <c r="N181" s="1464"/>
      <c r="O181" s="1337"/>
      <c r="P181" s="1337"/>
      <c r="Q181" s="1445"/>
      <c r="R181" s="1446"/>
      <c r="S181" s="1433"/>
      <c r="T181" s="1433"/>
      <c r="U181" s="1255"/>
      <c r="V181" s="1434"/>
      <c r="W181" s="1446"/>
      <c r="X181" s="1446"/>
      <c r="Y181" s="1334"/>
      <c r="Z181" s="1335"/>
    </row>
    <row r="182" spans="1:26" ht="45" customHeight="1" x14ac:dyDescent="0.2">
      <c r="A182" s="1416" t="s">
        <v>1689</v>
      </c>
      <c r="B182" s="1417"/>
      <c r="C182" s="1417"/>
      <c r="D182" s="1417"/>
      <c r="E182" s="1417"/>
      <c r="F182" s="1417"/>
      <c r="G182" s="1417"/>
      <c r="H182" s="1417"/>
      <c r="I182" s="1417"/>
      <c r="J182" s="1417"/>
      <c r="K182" s="1417"/>
      <c r="L182" s="1417"/>
      <c r="M182" s="1417"/>
      <c r="N182" s="1418"/>
      <c r="O182" s="1221" t="s">
        <v>1061</v>
      </c>
      <c r="P182" s="1221"/>
      <c r="Q182" s="1221"/>
      <c r="R182" s="1221"/>
      <c r="S182" s="1221" t="str">
        <f>+S6</f>
        <v>ANALISIS I Trimestre</v>
      </c>
      <c r="T182" s="1222" t="str">
        <f>+T6</f>
        <v>ANALISIS II Trimestre</v>
      </c>
      <c r="U182" s="1364"/>
      <c r="V182" s="1362" t="s">
        <v>1065</v>
      </c>
      <c r="W182" s="1363" t="s">
        <v>1066</v>
      </c>
      <c r="X182" s="1363" t="s">
        <v>1067</v>
      </c>
      <c r="Y182" s="1273"/>
      <c r="Z182" s="1273"/>
    </row>
    <row r="183" spans="1:26" ht="45" customHeight="1" x14ac:dyDescent="0.2">
      <c r="A183" s="1365" t="s">
        <v>1271</v>
      </c>
      <c r="B183" s="1366" t="s">
        <v>1272</v>
      </c>
      <c r="C183" s="1366" t="s">
        <v>1273</v>
      </c>
      <c r="D183" s="1366" t="s">
        <v>1274</v>
      </c>
      <c r="E183" s="1366" t="s">
        <v>1275</v>
      </c>
      <c r="F183" s="1366" t="s">
        <v>1276</v>
      </c>
      <c r="G183" s="1366" t="s">
        <v>1277</v>
      </c>
      <c r="H183" s="1367" t="s">
        <v>1278</v>
      </c>
      <c r="I183" s="1366" t="s">
        <v>1058</v>
      </c>
      <c r="J183" s="1366" t="s">
        <v>1059</v>
      </c>
      <c r="K183" s="1368" t="s">
        <v>1060</v>
      </c>
      <c r="L183" s="1369"/>
      <c r="M183" s="1369"/>
      <c r="N183" s="1370"/>
      <c r="O183" s="1231"/>
      <c r="P183" s="1231"/>
      <c r="Q183" s="1231"/>
      <c r="R183" s="1232"/>
      <c r="S183" s="1221"/>
      <c r="T183" s="1233"/>
      <c r="U183" s="1375"/>
      <c r="V183" s="1362"/>
      <c r="W183" s="1374"/>
      <c r="X183" s="1374"/>
      <c r="Y183" s="1063"/>
      <c r="Z183" s="1063"/>
    </row>
    <row r="184" spans="1:26" ht="90" customHeight="1" x14ac:dyDescent="0.2">
      <c r="A184" s="1376"/>
      <c r="B184" s="1377"/>
      <c r="C184" s="1377"/>
      <c r="D184" s="1377"/>
      <c r="E184" s="1377"/>
      <c r="F184" s="1377"/>
      <c r="G184" s="1377"/>
      <c r="H184" s="1378"/>
      <c r="I184" s="1377"/>
      <c r="J184" s="1377"/>
      <c r="K184" s="1379" t="s">
        <v>1068</v>
      </c>
      <c r="L184" s="1380" t="s">
        <v>1279</v>
      </c>
      <c r="M184" s="1380" t="s">
        <v>1070</v>
      </c>
      <c r="N184" s="1380" t="s">
        <v>1071</v>
      </c>
      <c r="O184" s="1239" t="s">
        <v>18</v>
      </c>
      <c r="P184" s="1239" t="s">
        <v>19</v>
      </c>
      <c r="Q184" s="1239" t="s">
        <v>20</v>
      </c>
      <c r="R184" s="1240" t="s">
        <v>21</v>
      </c>
      <c r="S184" s="1221"/>
      <c r="T184" s="1241"/>
      <c r="U184" s="1383"/>
      <c r="V184" s="1362"/>
      <c r="W184" s="1361"/>
      <c r="X184" s="1361"/>
      <c r="Y184" s="1063"/>
      <c r="Z184" s="1063"/>
    </row>
    <row r="185" spans="1:26" ht="409.5" x14ac:dyDescent="0.2">
      <c r="A185" s="1466" t="s">
        <v>1690</v>
      </c>
      <c r="B185" s="1467" t="s">
        <v>1691</v>
      </c>
      <c r="C185" s="1468">
        <v>630000000</v>
      </c>
      <c r="D185" s="1469" t="s">
        <v>1692</v>
      </c>
      <c r="E185" s="1469" t="s">
        <v>1693</v>
      </c>
      <c r="F185" s="1470" t="s">
        <v>1694</v>
      </c>
      <c r="G185" s="1471" t="s">
        <v>1695</v>
      </c>
      <c r="H185" s="1472" t="s">
        <v>1696</v>
      </c>
      <c r="I185" s="1471" t="s">
        <v>1695</v>
      </c>
      <c r="J185" s="1473">
        <v>1</v>
      </c>
      <c r="K185" s="1473"/>
      <c r="L185" s="1248"/>
      <c r="M185" s="1291"/>
      <c r="N185" s="1390"/>
      <c r="O185" s="1474">
        <v>1</v>
      </c>
      <c r="P185" s="1474">
        <v>1</v>
      </c>
      <c r="Q185" s="1251"/>
      <c r="R185" s="1248"/>
      <c r="S185" s="1067" t="s">
        <v>1697</v>
      </c>
      <c r="T185" s="1067" t="s">
        <v>1697</v>
      </c>
      <c r="U185" s="1475"/>
      <c r="V185" s="1476"/>
      <c r="W185" s="1248"/>
      <c r="X185" s="1248"/>
      <c r="Y185" s="1063"/>
      <c r="Z185" s="1063"/>
    </row>
    <row r="186" spans="1:26" ht="69.599999999999994" customHeight="1" x14ac:dyDescent="0.2">
      <c r="A186" s="1477"/>
      <c r="B186" s="1478"/>
      <c r="C186" s="1479">
        <v>200000000</v>
      </c>
      <c r="D186" s="1480"/>
      <c r="E186" s="1480"/>
      <c r="F186" s="1278" t="s">
        <v>1694</v>
      </c>
      <c r="G186" s="1258" t="s">
        <v>1698</v>
      </c>
      <c r="H186" s="1481" t="s">
        <v>1699</v>
      </c>
      <c r="I186" s="1258" t="s">
        <v>1698</v>
      </c>
      <c r="J186" s="1482">
        <v>2</v>
      </c>
      <c r="K186" s="1482"/>
      <c r="L186" s="1248"/>
      <c r="M186" s="1291"/>
      <c r="N186" s="1390"/>
      <c r="O186" s="1191">
        <v>2</v>
      </c>
      <c r="P186" s="1191">
        <v>2</v>
      </c>
      <c r="Q186" s="1251"/>
      <c r="R186" s="1248"/>
      <c r="S186" s="1067" t="s">
        <v>1700</v>
      </c>
      <c r="T186" s="1067" t="s">
        <v>1700</v>
      </c>
      <c r="U186" s="1475"/>
      <c r="V186" s="1476"/>
      <c r="W186" s="1248"/>
      <c r="X186" s="1248"/>
      <c r="Y186" s="1063"/>
      <c r="Z186" s="1063"/>
    </row>
    <row r="187" spans="1:26" ht="181.15" customHeight="1" x14ac:dyDescent="0.2">
      <c r="A187" s="1477"/>
      <c r="B187" s="1478"/>
      <c r="C187" s="1479">
        <v>380000000</v>
      </c>
      <c r="D187" s="1480"/>
      <c r="E187" s="1480"/>
      <c r="F187" s="1483" t="s">
        <v>1701</v>
      </c>
      <c r="G187" s="1258" t="s">
        <v>1702</v>
      </c>
      <c r="H187" s="1481" t="s">
        <v>1703</v>
      </c>
      <c r="I187" s="1258" t="s">
        <v>1702</v>
      </c>
      <c r="J187" s="1482">
        <v>5</v>
      </c>
      <c r="K187" s="1482"/>
      <c r="L187" s="1248"/>
      <c r="M187" s="1291"/>
      <c r="N187" s="1390"/>
      <c r="O187" s="1191">
        <v>0</v>
      </c>
      <c r="P187" s="1191">
        <v>0.5</v>
      </c>
      <c r="Q187" s="1251"/>
      <c r="R187" s="1248"/>
      <c r="S187" s="1067" t="s">
        <v>1704</v>
      </c>
      <c r="T187" s="1253" t="s">
        <v>1705</v>
      </c>
      <c r="U187" s="1484"/>
      <c r="V187" s="1476"/>
      <c r="W187" s="1248"/>
      <c r="X187" s="1248"/>
      <c r="Y187" s="1063"/>
      <c r="Z187" s="1063"/>
    </row>
    <row r="188" spans="1:26" ht="409.5" x14ac:dyDescent="0.2">
      <c r="A188" s="1485" t="s">
        <v>1706</v>
      </c>
      <c r="B188" s="1275" t="s">
        <v>1691</v>
      </c>
      <c r="C188" s="1479">
        <f>316419167-50000000</f>
        <v>266419167</v>
      </c>
      <c r="D188" s="1480"/>
      <c r="E188" s="1480"/>
      <c r="F188" s="1483" t="s">
        <v>1707</v>
      </c>
      <c r="G188" s="1258" t="s">
        <v>1708</v>
      </c>
      <c r="H188" s="1481" t="s">
        <v>1709</v>
      </c>
      <c r="I188" s="1258" t="s">
        <v>1708</v>
      </c>
      <c r="J188" s="1486">
        <v>50</v>
      </c>
      <c r="K188" s="1486"/>
      <c r="L188" s="1248"/>
      <c r="M188" s="1291"/>
      <c r="N188" s="1390"/>
      <c r="O188" s="1191">
        <v>30</v>
      </c>
      <c r="P188" s="1191">
        <v>30</v>
      </c>
      <c r="Q188" s="1251"/>
      <c r="R188" s="1248"/>
      <c r="S188" s="1067" t="s">
        <v>1710</v>
      </c>
      <c r="T188" s="1253" t="s">
        <v>1711</v>
      </c>
      <c r="U188" s="1484"/>
      <c r="V188" s="1476"/>
      <c r="W188" s="1248"/>
      <c r="X188" s="1248"/>
      <c r="Y188" s="1063"/>
      <c r="Z188" s="1063"/>
    </row>
    <row r="189" spans="1:26" ht="409.5" x14ac:dyDescent="0.2">
      <c r="A189" s="1485"/>
      <c r="B189" s="1275" t="s">
        <v>1712</v>
      </c>
      <c r="C189" s="1479">
        <v>308280000</v>
      </c>
      <c r="D189" s="1480"/>
      <c r="E189" s="1480"/>
      <c r="F189" s="1483" t="s">
        <v>1707</v>
      </c>
      <c r="G189" s="1258" t="s">
        <v>1713</v>
      </c>
      <c r="H189" s="1481" t="s">
        <v>1714</v>
      </c>
      <c r="I189" s="1258" t="s">
        <v>1713</v>
      </c>
      <c r="J189" s="1482">
        <v>100</v>
      </c>
      <c r="K189" s="1482"/>
      <c r="L189" s="1248"/>
      <c r="M189" s="1291"/>
      <c r="N189" s="1390"/>
      <c r="O189" s="1191">
        <v>244</v>
      </c>
      <c r="P189" s="1191">
        <v>244</v>
      </c>
      <c r="Q189" s="1251"/>
      <c r="R189" s="1248"/>
      <c r="S189" s="1067" t="s">
        <v>1715</v>
      </c>
      <c r="T189" s="1487" t="s">
        <v>1829</v>
      </c>
      <c r="U189" s="1488"/>
      <c r="V189" s="1476"/>
      <c r="W189" s="1248"/>
      <c r="X189" s="1248"/>
      <c r="Y189" s="1063"/>
      <c r="Z189" s="1063"/>
    </row>
    <row r="190" spans="1:26" ht="172.15" customHeight="1" x14ac:dyDescent="0.2">
      <c r="A190" s="1485"/>
      <c r="B190" s="1275" t="s">
        <v>1716</v>
      </c>
      <c r="C190" s="1479">
        <v>320000000</v>
      </c>
      <c r="D190" s="1480"/>
      <c r="E190" s="1480"/>
      <c r="F190" s="1483" t="s">
        <v>1707</v>
      </c>
      <c r="G190" s="1258" t="s">
        <v>1717</v>
      </c>
      <c r="H190" s="1481" t="s">
        <v>1718</v>
      </c>
      <c r="I190" s="1258" t="s">
        <v>1717</v>
      </c>
      <c r="J190" s="1482">
        <v>2</v>
      </c>
      <c r="K190" s="1482"/>
      <c r="L190" s="1248"/>
      <c r="M190" s="1291"/>
      <c r="N190" s="1390"/>
      <c r="O190" s="1191">
        <v>0.7</v>
      </c>
      <c r="P190" s="1191">
        <v>0.7</v>
      </c>
      <c r="Q190" s="1191"/>
      <c r="R190" s="1489"/>
      <c r="S190" s="1067" t="s">
        <v>1719</v>
      </c>
      <c r="T190" s="1067" t="s">
        <v>1720</v>
      </c>
      <c r="U190" s="1475"/>
      <c r="V190" s="1476"/>
      <c r="W190" s="1248"/>
      <c r="X190" s="1248"/>
      <c r="Y190" s="1063"/>
      <c r="Z190" s="1063"/>
    </row>
    <row r="191" spans="1:26" ht="138" customHeight="1" x14ac:dyDescent="0.2">
      <c r="A191" s="1485"/>
      <c r="B191" s="1275" t="s">
        <v>1691</v>
      </c>
      <c r="C191" s="1479">
        <v>50000000</v>
      </c>
      <c r="D191" s="1480"/>
      <c r="E191" s="1480"/>
      <c r="F191" s="1483" t="s">
        <v>1707</v>
      </c>
      <c r="G191" s="1258" t="s">
        <v>1721</v>
      </c>
      <c r="H191" s="1481" t="s">
        <v>1722</v>
      </c>
      <c r="I191" s="1258" t="s">
        <v>1721</v>
      </c>
      <c r="J191" s="1482">
        <v>1</v>
      </c>
      <c r="K191" s="1482"/>
      <c r="L191" s="1248"/>
      <c r="M191" s="1291"/>
      <c r="N191" s="1390"/>
      <c r="O191" s="1262">
        <v>0</v>
      </c>
      <c r="P191" s="1262">
        <v>0.5</v>
      </c>
      <c r="Q191" s="1251"/>
      <c r="R191" s="1248"/>
      <c r="S191" s="1067" t="s">
        <v>1723</v>
      </c>
      <c r="T191" s="1253" t="s">
        <v>1724</v>
      </c>
      <c r="U191" s="1484"/>
      <c r="V191" s="1476"/>
      <c r="W191" s="1248"/>
      <c r="X191" s="1248"/>
      <c r="Y191" s="1063"/>
      <c r="Z191" s="1063"/>
    </row>
    <row r="192" spans="1:26" ht="409.5" x14ac:dyDescent="0.2">
      <c r="A192" s="1485"/>
      <c r="B192" s="1483" t="s">
        <v>1725</v>
      </c>
      <c r="C192" s="1479">
        <v>30000000</v>
      </c>
      <c r="D192" s="1480"/>
      <c r="E192" s="1480"/>
      <c r="F192" s="1483" t="s">
        <v>1707</v>
      </c>
      <c r="G192" s="1258" t="s">
        <v>1726</v>
      </c>
      <c r="H192" s="1481" t="s">
        <v>1727</v>
      </c>
      <c r="I192" s="1258" t="s">
        <v>1726</v>
      </c>
      <c r="J192" s="1482">
        <v>2</v>
      </c>
      <c r="K192" s="1482"/>
      <c r="L192" s="1248"/>
      <c r="M192" s="1291"/>
      <c r="N192" s="1390"/>
      <c r="O192" s="1191">
        <v>0</v>
      </c>
      <c r="P192" s="1191">
        <v>1</v>
      </c>
      <c r="Q192" s="1251"/>
      <c r="R192" s="1248"/>
      <c r="S192" s="1067" t="s">
        <v>1728</v>
      </c>
      <c r="T192" s="1253" t="s">
        <v>1729</v>
      </c>
      <c r="U192" s="1484"/>
      <c r="V192" s="1476"/>
      <c r="W192" s="1248"/>
      <c r="X192" s="1248"/>
      <c r="Y192" s="1063"/>
      <c r="Z192" s="1063"/>
    </row>
    <row r="193" spans="1:26" ht="283.14999999999998" customHeight="1" x14ac:dyDescent="0.2">
      <c r="A193" s="1485"/>
      <c r="B193" s="1275" t="s">
        <v>1716</v>
      </c>
      <c r="C193" s="1479">
        <v>130000000</v>
      </c>
      <c r="D193" s="1480"/>
      <c r="E193" s="1480"/>
      <c r="F193" s="1483" t="s">
        <v>1707</v>
      </c>
      <c r="G193" s="1258" t="s">
        <v>1730</v>
      </c>
      <c r="H193" s="1481" t="s">
        <v>1731</v>
      </c>
      <c r="I193" s="1258" t="s">
        <v>1730</v>
      </c>
      <c r="J193" s="1482">
        <v>2</v>
      </c>
      <c r="K193" s="1482"/>
      <c r="L193" s="1248"/>
      <c r="M193" s="1291"/>
      <c r="N193" s="1390"/>
      <c r="O193" s="1191">
        <v>0.5</v>
      </c>
      <c r="P193" s="1191">
        <v>1</v>
      </c>
      <c r="Q193" s="1251"/>
      <c r="R193" s="1248"/>
      <c r="S193" s="1067" t="s">
        <v>1732</v>
      </c>
      <c r="T193" s="1253" t="s">
        <v>1733</v>
      </c>
      <c r="U193" s="1484"/>
      <c r="V193" s="1476"/>
      <c r="W193" s="1248"/>
      <c r="X193" s="1248"/>
      <c r="Y193" s="1063"/>
      <c r="Z193" s="1063"/>
    </row>
    <row r="194" spans="1:26" ht="130.15" customHeight="1" x14ac:dyDescent="0.2">
      <c r="A194" s="1490" t="s">
        <v>1734</v>
      </c>
      <c r="B194" s="1491" t="s">
        <v>1830</v>
      </c>
      <c r="C194" s="1492">
        <f>200000000+141720000</f>
        <v>341720000</v>
      </c>
      <c r="D194" s="1493"/>
      <c r="E194" s="1493"/>
      <c r="F194" s="1494" t="s">
        <v>1734</v>
      </c>
      <c r="G194" s="1495" t="s">
        <v>1735</v>
      </c>
      <c r="H194" s="1496" t="s">
        <v>1736</v>
      </c>
      <c r="I194" s="1495" t="s">
        <v>1735</v>
      </c>
      <c r="J194" s="1497">
        <v>0.8</v>
      </c>
      <c r="K194" s="1497"/>
      <c r="L194" s="1248"/>
      <c r="M194" s="1498"/>
      <c r="N194" s="1499"/>
      <c r="O194" s="1262">
        <v>0.2</v>
      </c>
      <c r="P194" s="1262">
        <v>0.25</v>
      </c>
      <c r="Q194" s="1251"/>
      <c r="R194" s="1248"/>
      <c r="S194" s="1067" t="s">
        <v>1737</v>
      </c>
      <c r="T194" s="1253" t="s">
        <v>1738</v>
      </c>
      <c r="U194" s="1484"/>
      <c r="V194" s="1476"/>
      <c r="W194" s="1248"/>
      <c r="X194" s="1248"/>
      <c r="Y194" s="1063"/>
      <c r="Z194" s="1063"/>
    </row>
    <row r="195" spans="1:26" ht="45" customHeight="1" x14ac:dyDescent="0.2">
      <c r="A195" s="1416" t="s">
        <v>1739</v>
      </c>
      <c r="B195" s="1417"/>
      <c r="C195" s="1417"/>
      <c r="D195" s="1417"/>
      <c r="E195" s="1417"/>
      <c r="F195" s="1417"/>
      <c r="G195" s="1417"/>
      <c r="H195" s="1417"/>
      <c r="I195" s="1417"/>
      <c r="J195" s="1417"/>
      <c r="K195" s="1417"/>
      <c r="L195" s="1417"/>
      <c r="M195" s="1417"/>
      <c r="N195" s="1418"/>
      <c r="O195" s="1241" t="s">
        <v>1061</v>
      </c>
      <c r="P195" s="1221"/>
      <c r="Q195" s="1221"/>
      <c r="R195" s="1221"/>
      <c r="S195" s="1221" t="str">
        <f>+S6</f>
        <v>ANALISIS I Trimestre</v>
      </c>
      <c r="T195" s="1222" t="str">
        <f>+T6</f>
        <v>ANALISIS II Trimestre</v>
      </c>
      <c r="U195" s="1364"/>
      <c r="V195" s="1362" t="s">
        <v>1065</v>
      </c>
      <c r="W195" s="1363" t="s">
        <v>1066</v>
      </c>
      <c r="X195" s="1363" t="s">
        <v>1067</v>
      </c>
      <c r="Y195" s="1273"/>
      <c r="Z195" s="1273"/>
    </row>
    <row r="196" spans="1:26" ht="45" customHeight="1" x14ac:dyDescent="0.2">
      <c r="A196" s="1365" t="s">
        <v>1271</v>
      </c>
      <c r="B196" s="1366" t="s">
        <v>1272</v>
      </c>
      <c r="C196" s="1366" t="s">
        <v>1273</v>
      </c>
      <c r="D196" s="1366" t="s">
        <v>1274</v>
      </c>
      <c r="E196" s="1366" t="s">
        <v>1275</v>
      </c>
      <c r="F196" s="1366" t="s">
        <v>1276</v>
      </c>
      <c r="G196" s="1366" t="s">
        <v>1277</v>
      </c>
      <c r="H196" s="1367" t="s">
        <v>1278</v>
      </c>
      <c r="I196" s="1366" t="s">
        <v>1058</v>
      </c>
      <c r="J196" s="1366" t="s">
        <v>1059</v>
      </c>
      <c r="K196" s="1368" t="s">
        <v>1060</v>
      </c>
      <c r="L196" s="1369"/>
      <c r="M196" s="1369"/>
      <c r="N196" s="1370"/>
      <c r="O196" s="1500"/>
      <c r="P196" s="1501"/>
      <c r="Q196" s="1501"/>
      <c r="R196" s="1223"/>
      <c r="S196" s="1221"/>
      <c r="T196" s="1233"/>
      <c r="U196" s="1375"/>
      <c r="V196" s="1362"/>
      <c r="W196" s="1374"/>
      <c r="X196" s="1374"/>
      <c r="Y196" s="1063"/>
      <c r="Z196" s="1063"/>
    </row>
    <row r="197" spans="1:26" ht="90" customHeight="1" x14ac:dyDescent="0.2">
      <c r="A197" s="1376"/>
      <c r="B197" s="1377"/>
      <c r="C197" s="1377"/>
      <c r="D197" s="1377"/>
      <c r="E197" s="1377"/>
      <c r="F197" s="1377"/>
      <c r="G197" s="1377"/>
      <c r="H197" s="1378"/>
      <c r="I197" s="1377"/>
      <c r="J197" s="1377"/>
      <c r="K197" s="1379" t="s">
        <v>1068</v>
      </c>
      <c r="L197" s="1380" t="s">
        <v>1279</v>
      </c>
      <c r="M197" s="1380" t="s">
        <v>1070</v>
      </c>
      <c r="N197" s="1380" t="s">
        <v>1071</v>
      </c>
      <c r="O197" s="1502" t="s">
        <v>18</v>
      </c>
      <c r="P197" s="1502" t="s">
        <v>19</v>
      </c>
      <c r="Q197" s="1502" t="s">
        <v>20</v>
      </c>
      <c r="R197" s="1503" t="s">
        <v>21</v>
      </c>
      <c r="S197" s="1221"/>
      <c r="T197" s="1241"/>
      <c r="U197" s="1383"/>
      <c r="V197" s="1362"/>
      <c r="W197" s="1361"/>
      <c r="X197" s="1361"/>
      <c r="Y197" s="1063"/>
      <c r="Z197" s="1063"/>
    </row>
    <row r="198" spans="1:26" ht="73.5" customHeight="1" x14ac:dyDescent="0.2">
      <c r="A198" s="1504" t="s">
        <v>1740</v>
      </c>
      <c r="B198" s="1248"/>
      <c r="C198" s="1504" t="s">
        <v>1741</v>
      </c>
      <c r="D198" s="1505" t="s">
        <v>1742</v>
      </c>
      <c r="E198" s="1506" t="s">
        <v>1743</v>
      </c>
      <c r="F198" s="1507" t="s">
        <v>1744</v>
      </c>
      <c r="G198" s="1508" t="s">
        <v>1745</v>
      </c>
      <c r="H198" s="1509" t="s">
        <v>1746</v>
      </c>
      <c r="I198" s="1508" t="s">
        <v>1745</v>
      </c>
      <c r="J198" s="1510">
        <v>1</v>
      </c>
      <c r="K198" s="1511"/>
      <c r="L198" s="1508"/>
      <c r="M198" s="1248"/>
      <c r="N198" s="1248"/>
      <c r="O198" s="1281">
        <v>0.2</v>
      </c>
      <c r="P198" s="1281">
        <v>0.4</v>
      </c>
      <c r="Q198" s="1251"/>
      <c r="R198" s="1248"/>
      <c r="S198" s="1509" t="s">
        <v>1747</v>
      </c>
      <c r="T198" s="1509" t="s">
        <v>1748</v>
      </c>
      <c r="U198" s="1509"/>
      <c r="V198" s="1154" t="s">
        <v>1749</v>
      </c>
      <c r="W198" s="1154" t="s">
        <v>1750</v>
      </c>
      <c r="X198" s="1512" t="s">
        <v>235</v>
      </c>
      <c r="Y198" s="1063"/>
      <c r="Z198" s="1063"/>
    </row>
    <row r="199" spans="1:26" ht="73.5" customHeight="1" x14ac:dyDescent="0.2">
      <c r="A199" s="1504"/>
      <c r="B199" s="1248"/>
      <c r="C199" s="1504"/>
      <c r="D199" s="1505" t="s">
        <v>1742</v>
      </c>
      <c r="E199" s="1506" t="s">
        <v>1743</v>
      </c>
      <c r="F199" s="1507" t="s">
        <v>1744</v>
      </c>
      <c r="G199" s="1508" t="s">
        <v>1751</v>
      </c>
      <c r="H199" s="1509" t="s">
        <v>1751</v>
      </c>
      <c r="I199" s="1508" t="s">
        <v>1751</v>
      </c>
      <c r="J199" s="1511">
        <v>45000</v>
      </c>
      <c r="K199" s="1511"/>
      <c r="L199" s="1508"/>
      <c r="M199" s="1248"/>
      <c r="N199" s="1248"/>
      <c r="O199" s="1281">
        <v>12210</v>
      </c>
      <c r="P199" s="1281">
        <v>22663</v>
      </c>
      <c r="Q199" s="1251"/>
      <c r="R199" s="1248"/>
      <c r="S199" s="1509" t="s">
        <v>1752</v>
      </c>
      <c r="T199" s="1509" t="s">
        <v>1753</v>
      </c>
      <c r="U199" s="1509"/>
      <c r="V199" s="1154" t="s">
        <v>1754</v>
      </c>
      <c r="W199" s="1154" t="s">
        <v>1754</v>
      </c>
      <c r="X199" s="1512" t="s">
        <v>235</v>
      </c>
      <c r="Y199" s="1063"/>
      <c r="Z199" s="1063"/>
    </row>
    <row r="200" spans="1:26" ht="73.5" customHeight="1" x14ac:dyDescent="0.2">
      <c r="A200" s="1504"/>
      <c r="B200" s="1248"/>
      <c r="C200" s="1504"/>
      <c r="D200" s="1505" t="s">
        <v>1742</v>
      </c>
      <c r="E200" s="1506" t="s">
        <v>1743</v>
      </c>
      <c r="F200" s="1507" t="s">
        <v>1744</v>
      </c>
      <c r="G200" s="1508" t="s">
        <v>1755</v>
      </c>
      <c r="H200" s="1509" t="s">
        <v>1755</v>
      </c>
      <c r="I200" s="1508" t="s">
        <v>1755</v>
      </c>
      <c r="J200" s="1511">
        <v>8000</v>
      </c>
      <c r="K200" s="1511"/>
      <c r="L200" s="1508"/>
      <c r="M200" s="1248"/>
      <c r="N200" s="1248"/>
      <c r="O200" s="1281">
        <v>1168</v>
      </c>
      <c r="P200" s="1281">
        <v>3117</v>
      </c>
      <c r="Q200" s="1251"/>
      <c r="R200" s="1248"/>
      <c r="S200" s="1509" t="s">
        <v>1756</v>
      </c>
      <c r="T200" s="1509" t="s">
        <v>1757</v>
      </c>
      <c r="U200" s="1509"/>
      <c r="V200" s="1154" t="s">
        <v>1754</v>
      </c>
      <c r="W200" s="1154" t="s">
        <v>1754</v>
      </c>
      <c r="X200" s="1512" t="s">
        <v>235</v>
      </c>
      <c r="Y200" s="1063"/>
      <c r="Z200" s="1063"/>
    </row>
    <row r="201" spans="1:26" ht="73.5" customHeight="1" x14ac:dyDescent="0.2">
      <c r="A201" s="1504"/>
      <c r="B201" s="1248"/>
      <c r="C201" s="1504"/>
      <c r="D201" s="1505" t="s">
        <v>1742</v>
      </c>
      <c r="E201" s="1506" t="s">
        <v>1743</v>
      </c>
      <c r="F201" s="1507" t="s">
        <v>1744</v>
      </c>
      <c r="G201" s="1508" t="s">
        <v>1758</v>
      </c>
      <c r="H201" s="1509" t="s">
        <v>1758</v>
      </c>
      <c r="I201" s="1508" t="s">
        <v>1758</v>
      </c>
      <c r="J201" s="1511">
        <v>3000</v>
      </c>
      <c r="K201" s="1511"/>
      <c r="L201" s="1508"/>
      <c r="M201" s="1248"/>
      <c r="N201" s="1248"/>
      <c r="O201" s="1281">
        <v>983</v>
      </c>
      <c r="P201" s="1281">
        <v>1735</v>
      </c>
      <c r="Q201" s="1251"/>
      <c r="R201" s="1248"/>
      <c r="S201" s="1509" t="s">
        <v>1759</v>
      </c>
      <c r="T201" s="1509" t="s">
        <v>1760</v>
      </c>
      <c r="U201" s="1509"/>
      <c r="V201" s="1154" t="s">
        <v>1754</v>
      </c>
      <c r="W201" s="1154" t="s">
        <v>1754</v>
      </c>
      <c r="X201" s="1512" t="s">
        <v>235</v>
      </c>
      <c r="Y201" s="1063"/>
      <c r="Z201" s="1063"/>
    </row>
  </sheetData>
  <mergeCells count="386">
    <mergeCell ref="A198:A201"/>
    <mergeCell ref="C198:C201"/>
    <mergeCell ref="W195:W197"/>
    <mergeCell ref="X195:X197"/>
    <mergeCell ref="A196:A197"/>
    <mergeCell ref="B196:B197"/>
    <mergeCell ref="C196:C197"/>
    <mergeCell ref="D196:D197"/>
    <mergeCell ref="E196:E197"/>
    <mergeCell ref="F196:F197"/>
    <mergeCell ref="G196:G197"/>
    <mergeCell ref="H196:H197"/>
    <mergeCell ref="I196:I197"/>
    <mergeCell ref="J196:J197"/>
    <mergeCell ref="K196:N196"/>
    <mergeCell ref="A195:N195"/>
    <mergeCell ref="O195:R195"/>
    <mergeCell ref="S195:S197"/>
    <mergeCell ref="T195:T197"/>
    <mergeCell ref="V195:V197"/>
    <mergeCell ref="A185:A187"/>
    <mergeCell ref="B185:B187"/>
    <mergeCell ref="D185:D194"/>
    <mergeCell ref="E185:E194"/>
    <mergeCell ref="A188:A193"/>
    <mergeCell ref="W182:W184"/>
    <mergeCell ref="X182:X184"/>
    <mergeCell ref="A183:A184"/>
    <mergeCell ref="B183:B184"/>
    <mergeCell ref="C183:C184"/>
    <mergeCell ref="D183:D184"/>
    <mergeCell ref="E183:E184"/>
    <mergeCell ref="F183:F184"/>
    <mergeCell ref="G183:G184"/>
    <mergeCell ref="H183:H184"/>
    <mergeCell ref="I183:I184"/>
    <mergeCell ref="J183:J184"/>
    <mergeCell ref="K183:N183"/>
    <mergeCell ref="A182:N182"/>
    <mergeCell ref="O182:R182"/>
    <mergeCell ref="S182:S184"/>
    <mergeCell ref="T182:T184"/>
    <mergeCell ref="V182:V184"/>
    <mergeCell ref="V180:V181"/>
    <mergeCell ref="W180:W181"/>
    <mergeCell ref="X180:X181"/>
    <mergeCell ref="Y180:Y181"/>
    <mergeCell ref="Z180:Z181"/>
    <mergeCell ref="Z178:Z179"/>
    <mergeCell ref="A180:A181"/>
    <mergeCell ref="E180:E181"/>
    <mergeCell ref="F180:F181"/>
    <mergeCell ref="G180:G181"/>
    <mergeCell ref="H180:H181"/>
    <mergeCell ref="I180:I181"/>
    <mergeCell ref="J180:J181"/>
    <mergeCell ref="L180:L181"/>
    <mergeCell ref="N180:N181"/>
    <mergeCell ref="O180:O181"/>
    <mergeCell ref="P180:P181"/>
    <mergeCell ref="Q180:Q181"/>
    <mergeCell ref="R180:R181"/>
    <mergeCell ref="S180:S181"/>
    <mergeCell ref="T180:T181"/>
    <mergeCell ref="T178:T179"/>
    <mergeCell ref="V178:V179"/>
    <mergeCell ref="W178:W179"/>
    <mergeCell ref="X178:X179"/>
    <mergeCell ref="Y178:Y179"/>
    <mergeCell ref="O178:O179"/>
    <mergeCell ref="P178:P179"/>
    <mergeCell ref="Q178:Q179"/>
    <mergeCell ref="R178:R179"/>
    <mergeCell ref="S178:S179"/>
    <mergeCell ref="H178:H179"/>
    <mergeCell ref="I178:I179"/>
    <mergeCell ref="J178:J179"/>
    <mergeCell ref="L178:L179"/>
    <mergeCell ref="N178:N179"/>
    <mergeCell ref="V175:V176"/>
    <mergeCell ref="W175:W176"/>
    <mergeCell ref="X175:X176"/>
    <mergeCell ref="Y175:Y176"/>
    <mergeCell ref="Z175:Z176"/>
    <mergeCell ref="Z173:Z174"/>
    <mergeCell ref="A175:A176"/>
    <mergeCell ref="E175:E176"/>
    <mergeCell ref="F175:F176"/>
    <mergeCell ref="G175:G176"/>
    <mergeCell ref="H175:H176"/>
    <mergeCell ref="I175:I176"/>
    <mergeCell ref="J175:J176"/>
    <mergeCell ref="L175:L176"/>
    <mergeCell ref="N175:N176"/>
    <mergeCell ref="O175:O176"/>
    <mergeCell ref="P175:P176"/>
    <mergeCell ref="Q175:Q176"/>
    <mergeCell ref="R175:R176"/>
    <mergeCell ref="S175:S176"/>
    <mergeCell ref="T175:T176"/>
    <mergeCell ref="T173:T174"/>
    <mergeCell ref="V173:V174"/>
    <mergeCell ref="W173:W174"/>
    <mergeCell ref="X173:X174"/>
    <mergeCell ref="Y173:Y174"/>
    <mergeCell ref="O173:O174"/>
    <mergeCell ref="P173:P174"/>
    <mergeCell ref="Q173:Q174"/>
    <mergeCell ref="R173:R174"/>
    <mergeCell ref="S173:S174"/>
    <mergeCell ref="H173:H174"/>
    <mergeCell ref="I173:I174"/>
    <mergeCell ref="J173:J174"/>
    <mergeCell ref="L173:L174"/>
    <mergeCell ref="N173:N174"/>
    <mergeCell ref="A173:A174"/>
    <mergeCell ref="D173:D181"/>
    <mergeCell ref="E173:E174"/>
    <mergeCell ref="F173:F174"/>
    <mergeCell ref="G173:G174"/>
    <mergeCell ref="A178:A179"/>
    <mergeCell ref="E178:E179"/>
    <mergeCell ref="F178:F179"/>
    <mergeCell ref="G178:G179"/>
    <mergeCell ref="T170:T172"/>
    <mergeCell ref="V170:V172"/>
    <mergeCell ref="W170:W172"/>
    <mergeCell ref="X170:X172"/>
    <mergeCell ref="A171:A172"/>
    <mergeCell ref="B171:B172"/>
    <mergeCell ref="C171:C172"/>
    <mergeCell ref="D171:D172"/>
    <mergeCell ref="E171:E172"/>
    <mergeCell ref="F171:F172"/>
    <mergeCell ref="G171:G172"/>
    <mergeCell ref="H171:H172"/>
    <mergeCell ref="I171:I172"/>
    <mergeCell ref="J171:J172"/>
    <mergeCell ref="K171:N171"/>
    <mergeCell ref="A153:A169"/>
    <mergeCell ref="D153:D169"/>
    <mergeCell ref="A170:N170"/>
    <mergeCell ref="O170:R170"/>
    <mergeCell ref="S170:S172"/>
    <mergeCell ref="W150:W152"/>
    <mergeCell ref="X150:X152"/>
    <mergeCell ref="A151:A152"/>
    <mergeCell ref="B151:B152"/>
    <mergeCell ref="C151:C152"/>
    <mergeCell ref="D151:D152"/>
    <mergeCell ref="E151:E152"/>
    <mergeCell ref="F151:F152"/>
    <mergeCell ref="G151:G152"/>
    <mergeCell ref="H151:H152"/>
    <mergeCell ref="I151:I152"/>
    <mergeCell ref="J151:J152"/>
    <mergeCell ref="K151:N151"/>
    <mergeCell ref="A150:N150"/>
    <mergeCell ref="O150:R150"/>
    <mergeCell ref="S150:S152"/>
    <mergeCell ref="T150:T152"/>
    <mergeCell ref="V150:V152"/>
    <mergeCell ref="B123:B125"/>
    <mergeCell ref="C123:C125"/>
    <mergeCell ref="D123:D149"/>
    <mergeCell ref="E123:E149"/>
    <mergeCell ref="B126:B134"/>
    <mergeCell ref="C126:C134"/>
    <mergeCell ref="B136:B137"/>
    <mergeCell ref="C136:C137"/>
    <mergeCell ref="B138:B139"/>
    <mergeCell ref="C138:C139"/>
    <mergeCell ref="B140:B143"/>
    <mergeCell ref="C140:C143"/>
    <mergeCell ref="B144:B146"/>
    <mergeCell ref="C144:C146"/>
    <mergeCell ref="B147:B148"/>
    <mergeCell ref="C147:C148"/>
    <mergeCell ref="W120:W122"/>
    <mergeCell ref="X120:X122"/>
    <mergeCell ref="A121:A122"/>
    <mergeCell ref="B121:B122"/>
    <mergeCell ref="C121:C122"/>
    <mergeCell ref="D121:D122"/>
    <mergeCell ref="E121:E122"/>
    <mergeCell ref="F121:F122"/>
    <mergeCell ref="G121:G122"/>
    <mergeCell ref="H121:H122"/>
    <mergeCell ref="I121:I122"/>
    <mergeCell ref="J121:J122"/>
    <mergeCell ref="K121:N121"/>
    <mergeCell ref="A120:N120"/>
    <mergeCell ref="O120:R120"/>
    <mergeCell ref="S120:S122"/>
    <mergeCell ref="T120:T122"/>
    <mergeCell ref="V120:V122"/>
    <mergeCell ref="T117:T119"/>
    <mergeCell ref="V117:V119"/>
    <mergeCell ref="W117:W119"/>
    <mergeCell ref="Y117:Y119"/>
    <mergeCell ref="Z117:Z119"/>
    <mergeCell ref="I117:I119"/>
    <mergeCell ref="J117:J119"/>
    <mergeCell ref="O117:O119"/>
    <mergeCell ref="P117:P119"/>
    <mergeCell ref="S117:S119"/>
    <mergeCell ref="T110:T111"/>
    <mergeCell ref="V110:V111"/>
    <mergeCell ref="W110:W111"/>
    <mergeCell ref="Y110:Y111"/>
    <mergeCell ref="Z110:Z111"/>
    <mergeCell ref="I110:I111"/>
    <mergeCell ref="J110:J111"/>
    <mergeCell ref="O110:O111"/>
    <mergeCell ref="P110:P111"/>
    <mergeCell ref="S110:S111"/>
    <mergeCell ref="T106:T109"/>
    <mergeCell ref="V106:V109"/>
    <mergeCell ref="W106:W109"/>
    <mergeCell ref="Y106:Y109"/>
    <mergeCell ref="Z106:Z109"/>
    <mergeCell ref="I106:I109"/>
    <mergeCell ref="J106:J109"/>
    <mergeCell ref="O106:O109"/>
    <mergeCell ref="P106:P109"/>
    <mergeCell ref="S106:S109"/>
    <mergeCell ref="A105:A113"/>
    <mergeCell ref="D105:D119"/>
    <mergeCell ref="E106:E109"/>
    <mergeCell ref="F106:F109"/>
    <mergeCell ref="H106:H109"/>
    <mergeCell ref="E110:E111"/>
    <mergeCell ref="H110:H111"/>
    <mergeCell ref="A114:A116"/>
    <mergeCell ref="C114:C115"/>
    <mergeCell ref="A117:A119"/>
    <mergeCell ref="E117:E119"/>
    <mergeCell ref="F117:F119"/>
    <mergeCell ref="H117:H119"/>
    <mergeCell ref="W102:W104"/>
    <mergeCell ref="X102:X104"/>
    <mergeCell ref="A103:A104"/>
    <mergeCell ref="B103:B104"/>
    <mergeCell ref="C103:C104"/>
    <mergeCell ref="D103:D104"/>
    <mergeCell ref="E103:E104"/>
    <mergeCell ref="F103:F104"/>
    <mergeCell ref="G103:G104"/>
    <mergeCell ref="H103:H104"/>
    <mergeCell ref="I103:I104"/>
    <mergeCell ref="J103:J104"/>
    <mergeCell ref="K103:N103"/>
    <mergeCell ref="A102:N102"/>
    <mergeCell ref="O102:R102"/>
    <mergeCell ref="S102:S104"/>
    <mergeCell ref="T102:T104"/>
    <mergeCell ref="V102:V104"/>
    <mergeCell ref="W98:W100"/>
    <mergeCell ref="X98:X100"/>
    <mergeCell ref="A99:A100"/>
    <mergeCell ref="B99:B100"/>
    <mergeCell ref="C99:C100"/>
    <mergeCell ref="D99:D100"/>
    <mergeCell ref="E99:E100"/>
    <mergeCell ref="F99:F100"/>
    <mergeCell ref="G99:G100"/>
    <mergeCell ref="H99:H100"/>
    <mergeCell ref="I99:I100"/>
    <mergeCell ref="J99:J100"/>
    <mergeCell ref="K99:N99"/>
    <mergeCell ref="A98:N98"/>
    <mergeCell ref="O98:R98"/>
    <mergeCell ref="S98:S100"/>
    <mergeCell ref="T98:T100"/>
    <mergeCell ref="V98:V100"/>
    <mergeCell ref="A91:A92"/>
    <mergeCell ref="B91:B92"/>
    <mergeCell ref="D91:D97"/>
    <mergeCell ref="E91:E95"/>
    <mergeCell ref="A93:A95"/>
    <mergeCell ref="B93:B95"/>
    <mergeCell ref="A96:A97"/>
    <mergeCell ref="B96:B97"/>
    <mergeCell ref="W88:W90"/>
    <mergeCell ref="X88:X90"/>
    <mergeCell ref="A89:A90"/>
    <mergeCell ref="B89:B90"/>
    <mergeCell ref="C89:C90"/>
    <mergeCell ref="D89:D90"/>
    <mergeCell ref="E89:E90"/>
    <mergeCell ref="F89:F90"/>
    <mergeCell ref="G89:G90"/>
    <mergeCell ref="H89:H90"/>
    <mergeCell ref="I89:I90"/>
    <mergeCell ref="J89:J90"/>
    <mergeCell ref="K89:N89"/>
    <mergeCell ref="A88:N88"/>
    <mergeCell ref="O88:R88"/>
    <mergeCell ref="S88:S90"/>
    <mergeCell ref="T88:T90"/>
    <mergeCell ref="V88:V90"/>
    <mergeCell ref="W84:W86"/>
    <mergeCell ref="X84:X86"/>
    <mergeCell ref="A85:A86"/>
    <mergeCell ref="B85:B86"/>
    <mergeCell ref="C85:C86"/>
    <mergeCell ref="D85:D86"/>
    <mergeCell ref="E85:E86"/>
    <mergeCell ref="F85:F86"/>
    <mergeCell ref="G85:G86"/>
    <mergeCell ref="H85:H86"/>
    <mergeCell ref="I85:I86"/>
    <mergeCell ref="J85:J86"/>
    <mergeCell ref="K85:N85"/>
    <mergeCell ref="A84:N84"/>
    <mergeCell ref="O84:R84"/>
    <mergeCell ref="S84:S86"/>
    <mergeCell ref="T84:T86"/>
    <mergeCell ref="V84:V86"/>
    <mergeCell ref="I73:I74"/>
    <mergeCell ref="J73:J74"/>
    <mergeCell ref="K73:N73"/>
    <mergeCell ref="A75:A83"/>
    <mergeCell ref="D75:D83"/>
    <mergeCell ref="E75:E80"/>
    <mergeCell ref="E82:E83"/>
    <mergeCell ref="F82:F83"/>
    <mergeCell ref="G82:G83"/>
    <mergeCell ref="A70:X70"/>
    <mergeCell ref="A72:N72"/>
    <mergeCell ref="O72:R72"/>
    <mergeCell ref="S72:S74"/>
    <mergeCell ref="T72:T74"/>
    <mergeCell ref="V72:V74"/>
    <mergeCell ref="W72:W74"/>
    <mergeCell ref="X72:X74"/>
    <mergeCell ref="A73:A74"/>
    <mergeCell ref="B73:B74"/>
    <mergeCell ref="C73:C74"/>
    <mergeCell ref="D73:D74"/>
    <mergeCell ref="E73:E74"/>
    <mergeCell ref="F73:F74"/>
    <mergeCell ref="G73:G74"/>
    <mergeCell ref="H73:H74"/>
    <mergeCell ref="D45:D66"/>
    <mergeCell ref="E45:E66"/>
    <mergeCell ref="F45:F66"/>
    <mergeCell ref="D67:D68"/>
    <mergeCell ref="E67:E68"/>
    <mergeCell ref="F67:F68"/>
    <mergeCell ref="D39:D40"/>
    <mergeCell ref="E39:E40"/>
    <mergeCell ref="F39:F40"/>
    <mergeCell ref="D41:D43"/>
    <mergeCell ref="E41:E43"/>
    <mergeCell ref="W6:W7"/>
    <mergeCell ref="X6:X7"/>
    <mergeCell ref="D8:D38"/>
    <mergeCell ref="E8:E10"/>
    <mergeCell ref="F8:F10"/>
    <mergeCell ref="F11:F15"/>
    <mergeCell ref="E12:E15"/>
    <mergeCell ref="E16:E18"/>
    <mergeCell ref="F16:F18"/>
    <mergeCell ref="E19:E31"/>
    <mergeCell ref="F19:F31"/>
    <mergeCell ref="E32:E34"/>
    <mergeCell ref="F32:F34"/>
    <mergeCell ref="E35:E37"/>
    <mergeCell ref="F35:F37"/>
    <mergeCell ref="A2:C2"/>
    <mergeCell ref="D2:I2"/>
    <mergeCell ref="D5:X5"/>
    <mergeCell ref="D6:D7"/>
    <mergeCell ref="E6:E7"/>
    <mergeCell ref="F6:F7"/>
    <mergeCell ref="G6:G7"/>
    <mergeCell ref="H6:H7"/>
    <mergeCell ref="I6:I7"/>
    <mergeCell ref="J6:J7"/>
    <mergeCell ref="K6:N6"/>
    <mergeCell ref="O6:R6"/>
    <mergeCell ref="S6:S7"/>
    <mergeCell ref="T6:T7"/>
    <mergeCell ref="U6:U7"/>
    <mergeCell ref="V6:V7"/>
  </mergeCells>
  <dataValidations count="1">
    <dataValidation type="decimal" operator="greaterThanOrEqual" allowBlank="1" showInputMessage="1" showErrorMessage="1" error="El valor reportado es inferior a lo reportado en el trimestre anterior. Recuerde el valor es acumulado._x000a_Ej. (% de avance primer trimestre+%de avance segundo trimestre)" sqref="P173 P177:P178 P175 P180" xr:uid="{F0B33992-9D43-45AC-AF2E-7E6BA0E1CFAE}">
      <formula1>R173</formula1>
    </dataValidation>
  </dataValidations>
  <hyperlinks>
    <hyperlink ref="W146" r:id="rId1" xr:uid="{B73FEDBB-6121-4F72-AE80-A7A2A04D290A}"/>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8"/>
  <sheetViews>
    <sheetView zoomScale="90" zoomScaleNormal="90" zoomScaleSheetLayoutView="80" zoomScalePageLayoutView="147" workbookViewId="0">
      <selection activeCell="B12" sqref="B12:B15"/>
    </sheetView>
  </sheetViews>
  <sheetFormatPr baseColWidth="10" defaultColWidth="17.28515625" defaultRowHeight="15" customHeight="1" x14ac:dyDescent="0.2"/>
  <cols>
    <col min="1" max="1" width="19.85546875" style="156" customWidth="1"/>
    <col min="2" max="2" width="14.42578125" style="156" customWidth="1"/>
    <col min="3" max="3" width="14.85546875" style="156" customWidth="1"/>
    <col min="4" max="4" width="13.5703125" style="156" customWidth="1"/>
    <col min="5" max="5" width="19.5703125" style="156" customWidth="1"/>
    <col min="6" max="6" width="12" style="156" customWidth="1"/>
    <col min="7" max="7" width="16.140625" style="156" customWidth="1"/>
    <col min="8" max="8" width="12.42578125" style="156" customWidth="1"/>
    <col min="9" max="9" width="16.140625" style="156" customWidth="1"/>
    <col min="10" max="10" width="11.42578125" style="156" hidden="1" customWidth="1"/>
    <col min="11" max="11" width="9.5703125" style="156" hidden="1" customWidth="1"/>
    <col min="12" max="12" width="9.5703125" style="156" customWidth="1"/>
    <col min="13" max="13" width="9.28515625" style="156" hidden="1" customWidth="1"/>
    <col min="14" max="15" width="15.42578125" style="156" customWidth="1"/>
    <col min="16" max="16" width="15.42578125" style="156" hidden="1" customWidth="1"/>
    <col min="17" max="17" width="17.28515625" style="156" hidden="1" customWidth="1"/>
    <col min="18" max="19" width="11.28515625" style="156" customWidth="1"/>
    <col min="20" max="20" width="18.28515625" style="156" hidden="1" customWidth="1"/>
    <col min="21" max="21" width="17.42578125" style="156" hidden="1" customWidth="1"/>
    <col min="22" max="22" width="14.7109375" style="156" hidden="1" customWidth="1"/>
    <col min="23" max="23" width="22.28515625" style="156" hidden="1" customWidth="1"/>
    <col min="24" max="24" width="25" style="156" hidden="1" customWidth="1"/>
    <col min="25" max="25" width="12.7109375" style="156" hidden="1" customWidth="1"/>
    <col min="26" max="26" width="10.85546875" style="156" hidden="1" customWidth="1"/>
    <col min="27" max="27" width="11.42578125" style="156" customWidth="1"/>
    <col min="28" max="28" width="11.7109375" style="156" hidden="1" customWidth="1"/>
    <col min="29" max="29" width="45" style="156" hidden="1" customWidth="1"/>
    <col min="30" max="30" width="51" style="155" hidden="1" customWidth="1"/>
    <col min="31" max="31" width="54.28515625" style="156" customWidth="1"/>
    <col min="32" max="32" width="74.7109375" style="156" customWidth="1"/>
    <col min="33" max="16384" width="17.28515625" style="156"/>
  </cols>
  <sheetData>
    <row r="1" spans="1:31" s="151" customFormat="1" ht="36.75" customHeight="1" x14ac:dyDescent="0.2">
      <c r="A1" s="149"/>
      <c r="B1" s="149"/>
      <c r="C1" s="149"/>
      <c r="D1" s="149"/>
      <c r="E1" s="149"/>
      <c r="F1" s="149"/>
      <c r="G1" s="149"/>
      <c r="H1" s="149"/>
      <c r="I1" s="149"/>
      <c r="J1" s="149"/>
      <c r="K1" s="149"/>
      <c r="L1" s="149"/>
      <c r="M1" s="149"/>
      <c r="N1" s="149"/>
      <c r="O1" s="149"/>
      <c r="P1" s="149"/>
      <c r="Q1" s="149"/>
      <c r="R1" s="149"/>
      <c r="S1" s="149"/>
      <c r="T1" s="149"/>
      <c r="U1" s="149"/>
      <c r="V1" s="149"/>
      <c r="W1" s="149"/>
      <c r="X1" s="149"/>
      <c r="Y1" s="150"/>
      <c r="Z1" s="150"/>
      <c r="AD1" s="152"/>
    </row>
    <row r="2" spans="1:31" ht="28.5" customHeight="1" x14ac:dyDescent="0.2">
      <c r="A2" s="153"/>
      <c r="B2" s="153"/>
      <c r="C2" s="154" t="s">
        <v>643</v>
      </c>
      <c r="D2" s="154"/>
      <c r="E2" s="154"/>
      <c r="F2" s="612" t="s">
        <v>31</v>
      </c>
      <c r="G2" s="612"/>
      <c r="H2" s="612"/>
      <c r="I2" s="612"/>
      <c r="J2" s="612"/>
      <c r="K2" s="612"/>
      <c r="L2" s="612"/>
      <c r="M2" s="612"/>
      <c r="N2" s="612"/>
      <c r="O2" s="612"/>
      <c r="P2" s="612"/>
      <c r="Q2" s="612"/>
      <c r="R2" s="612"/>
      <c r="S2" s="612"/>
      <c r="T2" s="612"/>
      <c r="U2" s="612"/>
      <c r="V2" s="154"/>
      <c r="W2" s="154"/>
      <c r="X2" s="154"/>
      <c r="Y2" s="154"/>
      <c r="Z2" s="154"/>
      <c r="AA2" s="154"/>
      <c r="AB2" s="154"/>
      <c r="AC2" s="154"/>
    </row>
    <row r="3" spans="1:31" ht="37.5" customHeight="1" x14ac:dyDescent="0.2">
      <c r="A3" s="157"/>
      <c r="B3" s="158"/>
      <c r="C3" s="158"/>
      <c r="D3" s="158"/>
      <c r="E3" s="158"/>
      <c r="F3" s="158"/>
      <c r="G3" s="613"/>
      <c r="H3" s="614"/>
      <c r="I3" s="614"/>
      <c r="J3" s="614"/>
      <c r="K3" s="614"/>
      <c r="L3" s="158"/>
      <c r="M3" s="615"/>
      <c r="N3" s="614"/>
      <c r="O3" s="613"/>
      <c r="P3" s="614"/>
      <c r="Q3" s="614"/>
      <c r="R3" s="614"/>
      <c r="S3" s="614"/>
      <c r="T3" s="159"/>
      <c r="U3" s="514" t="s">
        <v>645</v>
      </c>
      <c r="V3" s="514"/>
      <c r="W3" s="160" t="s">
        <v>29</v>
      </c>
      <c r="X3" s="161"/>
      <c r="Z3" s="151"/>
      <c r="AA3" s="151"/>
      <c r="AB3" s="151"/>
      <c r="AC3" s="151"/>
    </row>
    <row r="4" spans="1:31" ht="30" customHeight="1" x14ac:dyDescent="0.2">
      <c r="A4" s="162" t="s">
        <v>0</v>
      </c>
      <c r="B4" s="508"/>
      <c r="C4" s="509"/>
      <c r="D4" s="509"/>
      <c r="E4" s="510"/>
      <c r="F4" s="159"/>
      <c r="G4" s="159"/>
      <c r="H4" s="150"/>
      <c r="I4" s="150"/>
      <c r="J4" s="150"/>
      <c r="K4" s="150"/>
      <c r="L4" s="159"/>
      <c r="N4" s="151"/>
      <c r="O4" s="163"/>
      <c r="P4" s="164"/>
      <c r="Q4" s="164"/>
      <c r="R4" s="164"/>
      <c r="S4" s="164"/>
      <c r="T4" s="164"/>
      <c r="U4" s="616" t="s">
        <v>1</v>
      </c>
      <c r="V4" s="617"/>
      <c r="W4" s="512"/>
      <c r="X4" s="513"/>
      <c r="Y4" s="165" t="s">
        <v>2</v>
      </c>
      <c r="Z4" s="166">
        <v>2017</v>
      </c>
      <c r="AA4" s="167"/>
      <c r="AB4" s="167"/>
      <c r="AC4" s="168" t="s">
        <v>30</v>
      </c>
    </row>
    <row r="5" spans="1:31" ht="15.75" customHeight="1" thickBot="1" x14ac:dyDescent="0.25">
      <c r="A5" s="169"/>
      <c r="B5" s="170"/>
      <c r="C5" s="170"/>
      <c r="D5" s="170"/>
      <c r="E5" s="159"/>
      <c r="F5" s="159"/>
      <c r="G5" s="159"/>
      <c r="H5" s="150"/>
      <c r="I5" s="150"/>
      <c r="J5" s="150"/>
      <c r="K5" s="150"/>
      <c r="L5" s="159"/>
      <c r="M5" s="171"/>
      <c r="N5" s="172"/>
      <c r="O5" s="173"/>
      <c r="P5" s="174"/>
      <c r="Q5" s="174"/>
      <c r="R5" s="174"/>
      <c r="S5" s="174"/>
      <c r="T5" s="174"/>
      <c r="U5" s="159"/>
      <c r="V5" s="171"/>
      <c r="W5" s="172"/>
      <c r="X5" s="175"/>
      <c r="Y5" s="176"/>
      <c r="Z5" s="176"/>
      <c r="AB5" s="177"/>
    </row>
    <row r="6" spans="1:31" s="178" customFormat="1" ht="45.75" customHeight="1" thickBot="1" x14ac:dyDescent="0.25">
      <c r="A6" s="207" t="s">
        <v>34</v>
      </c>
      <c r="B6" s="478" t="s">
        <v>35</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80"/>
    </row>
    <row r="7" spans="1:31" s="178" customFormat="1" ht="12.75" customHeight="1" thickBot="1" x14ac:dyDescent="0.25">
      <c r="A7" s="179"/>
      <c r="B7" s="180"/>
      <c r="C7" s="180"/>
      <c r="D7" s="180"/>
      <c r="E7" s="180"/>
      <c r="F7" s="180"/>
      <c r="G7" s="181"/>
      <c r="H7" s="181"/>
      <c r="I7" s="181"/>
      <c r="J7" s="181"/>
      <c r="K7" s="181"/>
      <c r="L7" s="181"/>
      <c r="M7" s="181"/>
      <c r="N7" s="181"/>
      <c r="O7" s="181"/>
      <c r="P7" s="181"/>
      <c r="Q7" s="181"/>
      <c r="R7" s="182"/>
      <c r="S7" s="182"/>
      <c r="T7" s="182"/>
      <c r="U7" s="182"/>
      <c r="V7" s="182"/>
      <c r="W7" s="182"/>
      <c r="X7" s="183"/>
      <c r="Y7" s="184"/>
      <c r="Z7" s="184"/>
      <c r="AD7" s="185"/>
    </row>
    <row r="8" spans="1:31" s="185" customFormat="1" ht="28.5" customHeight="1" thickBot="1" x14ac:dyDescent="0.25">
      <c r="A8" s="208" t="s">
        <v>41</v>
      </c>
      <c r="B8" s="481" t="s">
        <v>248</v>
      </c>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3"/>
    </row>
    <row r="9" spans="1:31" s="178" customFormat="1" ht="12.75" customHeight="1" x14ac:dyDescent="0.2">
      <c r="A9" s="179"/>
      <c r="B9" s="180"/>
      <c r="C9" s="180"/>
      <c r="D9" s="180"/>
      <c r="E9" s="180"/>
      <c r="F9" s="180"/>
      <c r="G9" s="181"/>
      <c r="H9" s="181"/>
      <c r="I9" s="181"/>
      <c r="J9" s="181"/>
      <c r="K9" s="181"/>
      <c r="L9" s="181"/>
      <c r="M9" s="181"/>
      <c r="N9" s="181"/>
      <c r="O9" s="181"/>
      <c r="P9" s="181"/>
      <c r="Q9" s="181"/>
      <c r="R9" s="182"/>
      <c r="S9" s="182"/>
      <c r="T9" s="182"/>
      <c r="U9" s="182"/>
      <c r="V9" s="182"/>
      <c r="W9" s="182"/>
      <c r="X9" s="183"/>
      <c r="Y9" s="184"/>
      <c r="Z9" s="184"/>
      <c r="AD9" s="185"/>
    </row>
    <row r="10" spans="1:31" s="178" customFormat="1" ht="48.75" customHeight="1" x14ac:dyDescent="0.2">
      <c r="A10" s="559" t="s">
        <v>3</v>
      </c>
      <c r="B10" s="559" t="s">
        <v>4</v>
      </c>
      <c r="C10" s="559" t="s">
        <v>5</v>
      </c>
      <c r="D10" s="561" t="s">
        <v>6</v>
      </c>
      <c r="E10" s="561" t="s">
        <v>7</v>
      </c>
      <c r="F10" s="559" t="s">
        <v>8</v>
      </c>
      <c r="G10" s="559" t="s">
        <v>9</v>
      </c>
      <c r="H10" s="559" t="s">
        <v>10</v>
      </c>
      <c r="I10" s="559" t="s">
        <v>11</v>
      </c>
      <c r="J10" s="562" t="s">
        <v>12</v>
      </c>
      <c r="K10" s="527"/>
      <c r="L10" s="527"/>
      <c r="M10" s="495"/>
      <c r="N10" s="563" t="s">
        <v>13</v>
      </c>
      <c r="O10" s="564"/>
      <c r="P10" s="559" t="s">
        <v>14</v>
      </c>
      <c r="Q10" s="559" t="s">
        <v>15</v>
      </c>
      <c r="R10" s="494" t="s">
        <v>16</v>
      </c>
      <c r="S10" s="495"/>
      <c r="T10" s="494" t="s">
        <v>17</v>
      </c>
      <c r="U10" s="527"/>
      <c r="V10" s="527"/>
      <c r="W10" s="527"/>
      <c r="X10" s="527"/>
      <c r="Y10" s="487" t="s">
        <v>642</v>
      </c>
      <c r="Z10" s="487"/>
      <c r="AA10" s="487"/>
      <c r="AB10" s="487"/>
      <c r="AC10" s="487"/>
      <c r="AD10" s="487"/>
      <c r="AE10" s="487"/>
    </row>
    <row r="11" spans="1:31" s="178" customFormat="1" ht="78.75" customHeight="1" x14ac:dyDescent="0.2">
      <c r="A11" s="560"/>
      <c r="B11" s="560"/>
      <c r="C11" s="560"/>
      <c r="D11" s="560"/>
      <c r="E11" s="560"/>
      <c r="F11" s="560"/>
      <c r="G11" s="560"/>
      <c r="H11" s="560"/>
      <c r="I11" s="560"/>
      <c r="J11" s="186" t="s">
        <v>18</v>
      </c>
      <c r="K11" s="186" t="s">
        <v>19</v>
      </c>
      <c r="L11" s="186" t="s">
        <v>20</v>
      </c>
      <c r="M11" s="186" t="s">
        <v>21</v>
      </c>
      <c r="N11" s="565"/>
      <c r="O11" s="566"/>
      <c r="P11" s="560"/>
      <c r="Q11" s="560"/>
      <c r="R11" s="186" t="s">
        <v>22</v>
      </c>
      <c r="S11" s="186" t="s">
        <v>23</v>
      </c>
      <c r="T11" s="187" t="s">
        <v>24</v>
      </c>
      <c r="U11" s="187" t="s">
        <v>25</v>
      </c>
      <c r="V11" s="188" t="s">
        <v>26</v>
      </c>
      <c r="W11" s="187" t="s">
        <v>27</v>
      </c>
      <c r="X11" s="189" t="s">
        <v>28</v>
      </c>
      <c r="Y11" s="190" t="s">
        <v>18</v>
      </c>
      <c r="Z11" s="191" t="s">
        <v>19</v>
      </c>
      <c r="AA11" s="191" t="s">
        <v>20</v>
      </c>
      <c r="AB11" s="191" t="s">
        <v>21</v>
      </c>
      <c r="AC11" s="190" t="s">
        <v>644</v>
      </c>
      <c r="AD11" s="190" t="s">
        <v>775</v>
      </c>
      <c r="AE11" s="190" t="s">
        <v>923</v>
      </c>
    </row>
    <row r="12" spans="1:31" s="185" customFormat="1" ht="30" customHeight="1" x14ac:dyDescent="0.2">
      <c r="A12" s="516" t="s">
        <v>40</v>
      </c>
      <c r="B12" s="516" t="s">
        <v>62</v>
      </c>
      <c r="C12" s="516" t="s">
        <v>390</v>
      </c>
      <c r="D12" s="516" t="s">
        <v>776</v>
      </c>
      <c r="E12" s="556" t="s">
        <v>637</v>
      </c>
      <c r="F12" s="605">
        <v>2.5000000000000001E-2</v>
      </c>
      <c r="G12" s="547" t="s">
        <v>584</v>
      </c>
      <c r="H12" s="553">
        <v>1</v>
      </c>
      <c r="I12" s="547" t="s">
        <v>45</v>
      </c>
      <c r="J12" s="550"/>
      <c r="K12" s="550">
        <v>0.4</v>
      </c>
      <c r="L12" s="550">
        <v>0.7</v>
      </c>
      <c r="M12" s="550">
        <v>1</v>
      </c>
      <c r="N12" s="608" t="s">
        <v>585</v>
      </c>
      <c r="O12" s="609"/>
      <c r="P12" s="430">
        <v>0.25</v>
      </c>
      <c r="Q12" s="547" t="s">
        <v>589</v>
      </c>
      <c r="R12" s="431">
        <v>42767</v>
      </c>
      <c r="S12" s="431">
        <v>42794</v>
      </c>
      <c r="T12" s="618">
        <v>0</v>
      </c>
      <c r="U12" s="618">
        <v>0</v>
      </c>
      <c r="V12" s="618">
        <v>0</v>
      </c>
      <c r="W12" s="618">
        <v>0</v>
      </c>
      <c r="X12" s="547" t="s">
        <v>591</v>
      </c>
      <c r="Y12" s="550" t="s">
        <v>235</v>
      </c>
      <c r="Z12" s="551">
        <v>0.4</v>
      </c>
      <c r="AA12" s="551">
        <v>0.7</v>
      </c>
      <c r="AB12" s="520"/>
      <c r="AC12" s="484" t="s">
        <v>767</v>
      </c>
      <c r="AD12" s="484" t="s">
        <v>922</v>
      </c>
      <c r="AE12" s="484" t="s">
        <v>924</v>
      </c>
    </row>
    <row r="13" spans="1:31" s="185" customFormat="1" ht="30" customHeight="1" x14ac:dyDescent="0.2">
      <c r="A13" s="516"/>
      <c r="B13" s="516"/>
      <c r="C13" s="516"/>
      <c r="D13" s="516"/>
      <c r="E13" s="557"/>
      <c r="F13" s="606"/>
      <c r="G13" s="548"/>
      <c r="H13" s="554"/>
      <c r="I13" s="548"/>
      <c r="J13" s="551"/>
      <c r="K13" s="551"/>
      <c r="L13" s="551"/>
      <c r="M13" s="551"/>
      <c r="N13" s="608" t="s">
        <v>586</v>
      </c>
      <c r="O13" s="609"/>
      <c r="P13" s="430">
        <v>0.25</v>
      </c>
      <c r="Q13" s="548"/>
      <c r="R13" s="431">
        <v>42795</v>
      </c>
      <c r="S13" s="431">
        <v>42825</v>
      </c>
      <c r="T13" s="619"/>
      <c r="U13" s="619"/>
      <c r="V13" s="619"/>
      <c r="W13" s="619"/>
      <c r="X13" s="548"/>
      <c r="Y13" s="551"/>
      <c r="Z13" s="551"/>
      <c r="AA13" s="551"/>
      <c r="AB13" s="520"/>
      <c r="AC13" s="485"/>
      <c r="AD13" s="485"/>
      <c r="AE13" s="485"/>
    </row>
    <row r="14" spans="1:31" s="185" customFormat="1" ht="30" customHeight="1" x14ac:dyDescent="0.2">
      <c r="A14" s="516"/>
      <c r="B14" s="516"/>
      <c r="C14" s="516"/>
      <c r="D14" s="516"/>
      <c r="E14" s="557"/>
      <c r="F14" s="606"/>
      <c r="G14" s="548"/>
      <c r="H14" s="554"/>
      <c r="I14" s="548"/>
      <c r="J14" s="551"/>
      <c r="K14" s="551"/>
      <c r="L14" s="551"/>
      <c r="M14" s="551"/>
      <c r="N14" s="608" t="s">
        <v>587</v>
      </c>
      <c r="O14" s="609"/>
      <c r="P14" s="430">
        <v>0.25</v>
      </c>
      <c r="Q14" s="549"/>
      <c r="R14" s="431">
        <v>42809</v>
      </c>
      <c r="S14" s="431">
        <v>42094</v>
      </c>
      <c r="T14" s="619"/>
      <c r="U14" s="619"/>
      <c r="V14" s="619"/>
      <c r="W14" s="619"/>
      <c r="X14" s="548"/>
      <c r="Y14" s="551"/>
      <c r="Z14" s="551"/>
      <c r="AA14" s="551"/>
      <c r="AB14" s="520"/>
      <c r="AC14" s="485"/>
      <c r="AD14" s="485"/>
      <c r="AE14" s="485"/>
    </row>
    <row r="15" spans="1:31" s="185" customFormat="1" ht="48" customHeight="1" x14ac:dyDescent="0.2">
      <c r="A15" s="516"/>
      <c r="B15" s="516"/>
      <c r="C15" s="516"/>
      <c r="D15" s="516"/>
      <c r="E15" s="558"/>
      <c r="F15" s="607"/>
      <c r="G15" s="549"/>
      <c r="H15" s="555"/>
      <c r="I15" s="549"/>
      <c r="J15" s="552"/>
      <c r="K15" s="552"/>
      <c r="L15" s="552"/>
      <c r="M15" s="552"/>
      <c r="N15" s="608" t="s">
        <v>588</v>
      </c>
      <c r="O15" s="610"/>
      <c r="P15" s="430">
        <v>0.25</v>
      </c>
      <c r="Q15" s="432" t="s">
        <v>590</v>
      </c>
      <c r="R15" s="431">
        <v>42736</v>
      </c>
      <c r="S15" s="431">
        <v>43100</v>
      </c>
      <c r="T15" s="620"/>
      <c r="U15" s="620"/>
      <c r="V15" s="620"/>
      <c r="W15" s="620"/>
      <c r="X15" s="549"/>
      <c r="Y15" s="552"/>
      <c r="Z15" s="552"/>
      <c r="AA15" s="552"/>
      <c r="AB15" s="611"/>
      <c r="AC15" s="486"/>
      <c r="AD15" s="486"/>
      <c r="AE15" s="486"/>
    </row>
    <row r="16" spans="1:31" s="178" customFormat="1" ht="10.5" customHeight="1" thickBot="1" x14ac:dyDescent="0.25">
      <c r="A16" s="184"/>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D16" s="185"/>
    </row>
    <row r="17" spans="1:31" s="185" customFormat="1" ht="28.5" customHeight="1" thickBot="1" x14ac:dyDescent="0.25">
      <c r="A17" s="208" t="s">
        <v>61</v>
      </c>
      <c r="B17" s="488" t="s">
        <v>247</v>
      </c>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90"/>
    </row>
    <row r="18" spans="1:31" s="178" customFormat="1" ht="10.5" customHeight="1" x14ac:dyDescent="0.2">
      <c r="A18" s="184"/>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D18" s="185"/>
    </row>
    <row r="19" spans="1:31" s="178" customFormat="1" ht="51.75" customHeight="1" x14ac:dyDescent="0.2">
      <c r="A19" s="559" t="s">
        <v>3</v>
      </c>
      <c r="B19" s="559" t="s">
        <v>4</v>
      </c>
      <c r="C19" s="559" t="s">
        <v>5</v>
      </c>
      <c r="D19" s="561" t="s">
        <v>6</v>
      </c>
      <c r="E19" s="561" t="s">
        <v>7</v>
      </c>
      <c r="F19" s="559" t="s">
        <v>8</v>
      </c>
      <c r="G19" s="559" t="s">
        <v>9</v>
      </c>
      <c r="H19" s="559" t="s">
        <v>10</v>
      </c>
      <c r="I19" s="559" t="s">
        <v>11</v>
      </c>
      <c r="J19" s="562" t="s">
        <v>12</v>
      </c>
      <c r="K19" s="527"/>
      <c r="L19" s="527"/>
      <c r="M19" s="495"/>
      <c r="N19" s="563" t="s">
        <v>13</v>
      </c>
      <c r="O19" s="564"/>
      <c r="P19" s="559" t="s">
        <v>14</v>
      </c>
      <c r="Q19" s="559" t="s">
        <v>15</v>
      </c>
      <c r="R19" s="494" t="s">
        <v>16</v>
      </c>
      <c r="S19" s="495"/>
      <c r="T19" s="494" t="s">
        <v>17</v>
      </c>
      <c r="U19" s="527"/>
      <c r="V19" s="527"/>
      <c r="W19" s="527"/>
      <c r="X19" s="527"/>
      <c r="Y19" s="487" t="s">
        <v>642</v>
      </c>
      <c r="Z19" s="487"/>
      <c r="AA19" s="487"/>
      <c r="AB19" s="487"/>
      <c r="AC19" s="487"/>
      <c r="AD19" s="487"/>
      <c r="AE19" s="487"/>
    </row>
    <row r="20" spans="1:31" s="178" customFormat="1" ht="57" customHeight="1" x14ac:dyDescent="0.2">
      <c r="A20" s="560"/>
      <c r="B20" s="560"/>
      <c r="C20" s="560"/>
      <c r="D20" s="560"/>
      <c r="E20" s="560"/>
      <c r="F20" s="560"/>
      <c r="G20" s="560"/>
      <c r="H20" s="560"/>
      <c r="I20" s="560"/>
      <c r="J20" s="186" t="s">
        <v>18</v>
      </c>
      <c r="K20" s="186" t="s">
        <v>19</v>
      </c>
      <c r="L20" s="186" t="s">
        <v>20</v>
      </c>
      <c r="M20" s="186" t="s">
        <v>21</v>
      </c>
      <c r="N20" s="565"/>
      <c r="O20" s="566"/>
      <c r="P20" s="560"/>
      <c r="Q20" s="560"/>
      <c r="R20" s="186" t="s">
        <v>22</v>
      </c>
      <c r="S20" s="186" t="s">
        <v>23</v>
      </c>
      <c r="T20" s="187" t="s">
        <v>24</v>
      </c>
      <c r="U20" s="187" t="s">
        <v>25</v>
      </c>
      <c r="V20" s="188" t="s">
        <v>26</v>
      </c>
      <c r="W20" s="187" t="s">
        <v>27</v>
      </c>
      <c r="X20" s="186" t="s">
        <v>28</v>
      </c>
      <c r="Y20" s="190" t="s">
        <v>18</v>
      </c>
      <c r="Z20" s="191" t="s">
        <v>19</v>
      </c>
      <c r="AA20" s="191" t="s">
        <v>20</v>
      </c>
      <c r="AB20" s="191" t="s">
        <v>21</v>
      </c>
      <c r="AC20" s="190" t="s">
        <v>644</v>
      </c>
      <c r="AD20" s="190" t="s">
        <v>775</v>
      </c>
      <c r="AE20" s="190" t="s">
        <v>923</v>
      </c>
    </row>
    <row r="21" spans="1:31" s="185" customFormat="1" ht="331.5" customHeight="1" x14ac:dyDescent="0.2">
      <c r="A21" s="546" t="s">
        <v>252</v>
      </c>
      <c r="B21" s="546" t="s">
        <v>252</v>
      </c>
      <c r="C21" s="546" t="s">
        <v>253</v>
      </c>
      <c r="D21" s="546" t="s">
        <v>777</v>
      </c>
      <c r="E21" s="148" t="s">
        <v>276</v>
      </c>
      <c r="F21" s="145">
        <v>0.05</v>
      </c>
      <c r="G21" s="148" t="s">
        <v>277</v>
      </c>
      <c r="H21" s="255">
        <v>1</v>
      </c>
      <c r="I21" s="144" t="s">
        <v>45</v>
      </c>
      <c r="J21" s="433">
        <v>0.1</v>
      </c>
      <c r="K21" s="433">
        <v>0.9</v>
      </c>
      <c r="L21" s="434">
        <v>1</v>
      </c>
      <c r="M21" s="433">
        <v>1</v>
      </c>
      <c r="N21" s="511" t="s">
        <v>278</v>
      </c>
      <c r="O21" s="511"/>
      <c r="P21" s="314">
        <v>1</v>
      </c>
      <c r="Q21" s="435" t="s">
        <v>279</v>
      </c>
      <c r="R21" s="436">
        <v>42751</v>
      </c>
      <c r="S21" s="436">
        <v>43008</v>
      </c>
      <c r="T21" s="437">
        <v>0</v>
      </c>
      <c r="U21" s="437">
        <v>0</v>
      </c>
      <c r="V21" s="437">
        <v>0</v>
      </c>
      <c r="W21" s="437">
        <v>0</v>
      </c>
      <c r="X21" s="312"/>
      <c r="Y21" s="433">
        <v>0</v>
      </c>
      <c r="Z21" s="296">
        <v>0.64</v>
      </c>
      <c r="AA21" s="296">
        <v>0.9</v>
      </c>
      <c r="AB21" s="312"/>
      <c r="AC21" s="438" t="s">
        <v>646</v>
      </c>
      <c r="AD21" s="439" t="s">
        <v>779</v>
      </c>
      <c r="AE21" s="440" t="s">
        <v>925</v>
      </c>
    </row>
    <row r="22" spans="1:31" s="185" customFormat="1" ht="228" customHeight="1" x14ac:dyDescent="0.2">
      <c r="A22" s="545"/>
      <c r="B22" s="545"/>
      <c r="C22" s="545"/>
      <c r="D22" s="545"/>
      <c r="E22" s="148" t="s">
        <v>280</v>
      </c>
      <c r="F22" s="145">
        <v>0.05</v>
      </c>
      <c r="G22" s="148" t="s">
        <v>281</v>
      </c>
      <c r="H22" s="255">
        <v>1</v>
      </c>
      <c r="I22" s="144" t="s">
        <v>45</v>
      </c>
      <c r="J22" s="433">
        <v>0.1</v>
      </c>
      <c r="K22" s="433">
        <v>0.5</v>
      </c>
      <c r="L22" s="434">
        <v>0.75</v>
      </c>
      <c r="M22" s="433">
        <v>1</v>
      </c>
      <c r="N22" s="511" t="s">
        <v>282</v>
      </c>
      <c r="O22" s="511"/>
      <c r="P22" s="314">
        <v>1</v>
      </c>
      <c r="Q22" s="435" t="s">
        <v>283</v>
      </c>
      <c r="R22" s="436">
        <v>42751</v>
      </c>
      <c r="S22" s="436">
        <v>43100</v>
      </c>
      <c r="T22" s="437">
        <v>0</v>
      </c>
      <c r="U22" s="437">
        <v>0</v>
      </c>
      <c r="V22" s="437">
        <v>0</v>
      </c>
      <c r="W22" s="437">
        <v>0</v>
      </c>
      <c r="X22" s="312"/>
      <c r="Y22" s="433">
        <v>0.15</v>
      </c>
      <c r="Z22" s="296">
        <v>0.47</v>
      </c>
      <c r="AA22" s="296">
        <v>0.75</v>
      </c>
      <c r="AB22" s="312"/>
      <c r="AC22" s="438" t="s">
        <v>647</v>
      </c>
      <c r="AD22" s="439" t="s">
        <v>778</v>
      </c>
      <c r="AE22" s="439" t="s">
        <v>926</v>
      </c>
    </row>
    <row r="23" spans="1:31" s="185" customFormat="1" ht="265.5" customHeight="1" x14ac:dyDescent="0.2">
      <c r="A23" s="545"/>
      <c r="B23" s="545"/>
      <c r="C23" s="545"/>
      <c r="D23" s="545"/>
      <c r="E23" s="148" t="s">
        <v>284</v>
      </c>
      <c r="F23" s="145">
        <v>0.05</v>
      </c>
      <c r="G23" s="148" t="s">
        <v>285</v>
      </c>
      <c r="H23" s="255">
        <v>1</v>
      </c>
      <c r="I23" s="144" t="s">
        <v>45</v>
      </c>
      <c r="J23" s="433">
        <v>0.1</v>
      </c>
      <c r="K23" s="433">
        <v>0.5</v>
      </c>
      <c r="L23" s="434">
        <v>0.75</v>
      </c>
      <c r="M23" s="433">
        <v>1</v>
      </c>
      <c r="N23" s="511" t="s">
        <v>286</v>
      </c>
      <c r="O23" s="511"/>
      <c r="P23" s="314">
        <v>1</v>
      </c>
      <c r="Q23" s="435" t="s">
        <v>287</v>
      </c>
      <c r="R23" s="436">
        <v>42751</v>
      </c>
      <c r="S23" s="436">
        <v>43100</v>
      </c>
      <c r="T23" s="437">
        <v>0</v>
      </c>
      <c r="U23" s="437">
        <v>0</v>
      </c>
      <c r="V23" s="437">
        <v>0</v>
      </c>
      <c r="W23" s="437">
        <v>0</v>
      </c>
      <c r="X23" s="312"/>
      <c r="Y23" s="433">
        <v>0.16</v>
      </c>
      <c r="Z23" s="296">
        <v>0.47</v>
      </c>
      <c r="AA23" s="296">
        <v>0.75</v>
      </c>
      <c r="AB23" s="312"/>
      <c r="AC23" s="438" t="s">
        <v>648</v>
      </c>
      <c r="AD23" s="439" t="s">
        <v>780</v>
      </c>
      <c r="AE23" s="439" t="s">
        <v>927</v>
      </c>
    </row>
    <row r="24" spans="1:31" s="185" customFormat="1" ht="249" customHeight="1" x14ac:dyDescent="0.2">
      <c r="A24" s="545"/>
      <c r="B24" s="545"/>
      <c r="C24" s="545"/>
      <c r="D24" s="545"/>
      <c r="E24" s="148" t="s">
        <v>288</v>
      </c>
      <c r="F24" s="145">
        <v>0.05</v>
      </c>
      <c r="G24" s="148" t="s">
        <v>289</v>
      </c>
      <c r="H24" s="255">
        <v>1</v>
      </c>
      <c r="I24" s="144" t="s">
        <v>45</v>
      </c>
      <c r="J24" s="433">
        <v>0.3</v>
      </c>
      <c r="K24" s="433">
        <v>0.8</v>
      </c>
      <c r="L24" s="434">
        <v>1</v>
      </c>
      <c r="M24" s="433">
        <v>1</v>
      </c>
      <c r="N24" s="511" t="s">
        <v>290</v>
      </c>
      <c r="O24" s="511"/>
      <c r="P24" s="314">
        <v>1</v>
      </c>
      <c r="Q24" s="435" t="s">
        <v>291</v>
      </c>
      <c r="R24" s="436">
        <v>42751</v>
      </c>
      <c r="S24" s="436">
        <v>43100</v>
      </c>
      <c r="T24" s="437">
        <v>0</v>
      </c>
      <c r="U24" s="437">
        <v>0</v>
      </c>
      <c r="V24" s="437">
        <v>0</v>
      </c>
      <c r="W24" s="437">
        <v>0</v>
      </c>
      <c r="X24" s="312"/>
      <c r="Y24" s="433">
        <v>0.4</v>
      </c>
      <c r="Z24" s="296">
        <v>0.6</v>
      </c>
      <c r="AA24" s="296">
        <v>0.9</v>
      </c>
      <c r="AB24" s="312"/>
      <c r="AC24" s="438" t="s">
        <v>649</v>
      </c>
      <c r="AD24" s="439" t="s">
        <v>781</v>
      </c>
      <c r="AE24" s="440" t="s">
        <v>928</v>
      </c>
    </row>
    <row r="25" spans="1:31" s="185" customFormat="1" ht="206.25" customHeight="1" x14ac:dyDescent="0.2">
      <c r="A25" s="545"/>
      <c r="B25" s="545"/>
      <c r="C25" s="545"/>
      <c r="D25" s="545"/>
      <c r="E25" s="148" t="s">
        <v>292</v>
      </c>
      <c r="F25" s="145">
        <v>0.05</v>
      </c>
      <c r="G25" s="148" t="s">
        <v>293</v>
      </c>
      <c r="H25" s="255">
        <v>1</v>
      </c>
      <c r="I25" s="144" t="s">
        <v>45</v>
      </c>
      <c r="J25" s="433">
        <v>0.1</v>
      </c>
      <c r="K25" s="433">
        <v>0.3</v>
      </c>
      <c r="L25" s="434">
        <v>0.7</v>
      </c>
      <c r="M25" s="433">
        <v>1</v>
      </c>
      <c r="N25" s="511" t="s">
        <v>294</v>
      </c>
      <c r="O25" s="511"/>
      <c r="P25" s="314">
        <v>1</v>
      </c>
      <c r="Q25" s="435" t="s">
        <v>295</v>
      </c>
      <c r="R25" s="436">
        <v>42751</v>
      </c>
      <c r="S25" s="436">
        <v>43100</v>
      </c>
      <c r="T25" s="437">
        <v>0</v>
      </c>
      <c r="U25" s="437">
        <v>0</v>
      </c>
      <c r="V25" s="437">
        <v>0</v>
      </c>
      <c r="W25" s="437">
        <v>0</v>
      </c>
      <c r="X25" s="312"/>
      <c r="Y25" s="433">
        <v>0.2</v>
      </c>
      <c r="Z25" s="441">
        <v>0.47</v>
      </c>
      <c r="AA25" s="441">
        <v>0.7</v>
      </c>
      <c r="AB25" s="240"/>
      <c r="AC25" s="438" t="s">
        <v>650</v>
      </c>
      <c r="AD25" s="439" t="s">
        <v>782</v>
      </c>
      <c r="AE25" s="440" t="s">
        <v>929</v>
      </c>
    </row>
    <row r="26" spans="1:31" s="185" customFormat="1" ht="232.5" customHeight="1" x14ac:dyDescent="0.2">
      <c r="A26" s="545"/>
      <c r="B26" s="545"/>
      <c r="C26" s="545"/>
      <c r="D26" s="545"/>
      <c r="E26" s="148" t="s">
        <v>296</v>
      </c>
      <c r="F26" s="145">
        <v>0.05</v>
      </c>
      <c r="G26" s="148" t="s">
        <v>297</v>
      </c>
      <c r="H26" s="255">
        <v>1</v>
      </c>
      <c r="I26" s="144" t="s">
        <v>45</v>
      </c>
      <c r="J26" s="433">
        <v>0.3</v>
      </c>
      <c r="K26" s="433">
        <v>0.8</v>
      </c>
      <c r="L26" s="434">
        <v>1</v>
      </c>
      <c r="M26" s="433">
        <v>1</v>
      </c>
      <c r="N26" s="511" t="s">
        <v>298</v>
      </c>
      <c r="O26" s="511"/>
      <c r="P26" s="314">
        <v>1</v>
      </c>
      <c r="Q26" s="435" t="s">
        <v>299</v>
      </c>
      <c r="R26" s="436">
        <v>42751</v>
      </c>
      <c r="S26" s="436">
        <v>43100</v>
      </c>
      <c r="T26" s="437">
        <v>0</v>
      </c>
      <c r="U26" s="437">
        <v>0</v>
      </c>
      <c r="V26" s="437">
        <v>0</v>
      </c>
      <c r="W26" s="437">
        <v>0</v>
      </c>
      <c r="X26" s="312"/>
      <c r="Y26" s="433">
        <v>0.35</v>
      </c>
      <c r="Z26" s="441">
        <v>0.47</v>
      </c>
      <c r="AA26" s="441">
        <v>0.8</v>
      </c>
      <c r="AB26" s="240"/>
      <c r="AC26" s="438" t="s">
        <v>651</v>
      </c>
      <c r="AD26" s="439" t="s">
        <v>783</v>
      </c>
      <c r="AE26" s="440" t="s">
        <v>930</v>
      </c>
    </row>
    <row r="27" spans="1:31" s="185" customFormat="1" ht="181.5" customHeight="1" x14ac:dyDescent="0.2">
      <c r="A27" s="545"/>
      <c r="B27" s="545"/>
      <c r="C27" s="545"/>
      <c r="D27" s="545"/>
      <c r="E27" s="148" t="s">
        <v>300</v>
      </c>
      <c r="F27" s="145">
        <v>0.05</v>
      </c>
      <c r="G27" s="148" t="s">
        <v>301</v>
      </c>
      <c r="H27" s="255">
        <v>1</v>
      </c>
      <c r="I27" s="144" t="s">
        <v>45</v>
      </c>
      <c r="J27" s="433">
        <v>0.2</v>
      </c>
      <c r="K27" s="433">
        <v>0.5</v>
      </c>
      <c r="L27" s="434">
        <v>0.8</v>
      </c>
      <c r="M27" s="433">
        <v>1</v>
      </c>
      <c r="N27" s="511" t="s">
        <v>302</v>
      </c>
      <c r="O27" s="511"/>
      <c r="P27" s="314">
        <v>1</v>
      </c>
      <c r="Q27" s="435" t="s">
        <v>303</v>
      </c>
      <c r="R27" s="436">
        <v>42751</v>
      </c>
      <c r="S27" s="436">
        <v>43100</v>
      </c>
      <c r="T27" s="437">
        <v>0</v>
      </c>
      <c r="U27" s="437">
        <v>0</v>
      </c>
      <c r="V27" s="437">
        <v>0</v>
      </c>
      <c r="W27" s="437">
        <v>0</v>
      </c>
      <c r="X27" s="312"/>
      <c r="Y27" s="433">
        <v>0.3</v>
      </c>
      <c r="Z27" s="441">
        <v>0.47</v>
      </c>
      <c r="AA27" s="441">
        <v>0.8</v>
      </c>
      <c r="AB27" s="240"/>
      <c r="AC27" s="438" t="s">
        <v>652</v>
      </c>
      <c r="AD27" s="439" t="s">
        <v>784</v>
      </c>
      <c r="AE27" s="440" t="s">
        <v>931</v>
      </c>
    </row>
    <row r="28" spans="1:31" s="185" customFormat="1" ht="208.5" customHeight="1" x14ac:dyDescent="0.2">
      <c r="A28" s="499"/>
      <c r="B28" s="499"/>
      <c r="C28" s="499"/>
      <c r="D28" s="499"/>
      <c r="E28" s="442" t="s">
        <v>304</v>
      </c>
      <c r="F28" s="145">
        <v>0.05</v>
      </c>
      <c r="G28" s="148" t="s">
        <v>305</v>
      </c>
      <c r="H28" s="255">
        <v>1</v>
      </c>
      <c r="I28" s="144" t="s">
        <v>45</v>
      </c>
      <c r="J28" s="433">
        <v>0</v>
      </c>
      <c r="K28" s="433">
        <v>0.5</v>
      </c>
      <c r="L28" s="434">
        <v>1</v>
      </c>
      <c r="M28" s="433">
        <v>1</v>
      </c>
      <c r="N28" s="511" t="s">
        <v>306</v>
      </c>
      <c r="O28" s="511"/>
      <c r="P28" s="314">
        <v>1</v>
      </c>
      <c r="Q28" s="435" t="s">
        <v>307</v>
      </c>
      <c r="R28" s="436">
        <v>42751</v>
      </c>
      <c r="S28" s="436">
        <v>43100</v>
      </c>
      <c r="T28" s="437">
        <v>0</v>
      </c>
      <c r="U28" s="437">
        <v>0</v>
      </c>
      <c r="V28" s="437">
        <v>0</v>
      </c>
      <c r="W28" s="437">
        <v>0</v>
      </c>
      <c r="X28" s="312"/>
      <c r="Y28" s="433">
        <v>0.15</v>
      </c>
      <c r="Z28" s="441">
        <v>0.47</v>
      </c>
      <c r="AA28" s="441">
        <v>0.75</v>
      </c>
      <c r="AB28" s="240"/>
      <c r="AC28" s="438" t="s">
        <v>653</v>
      </c>
      <c r="AD28" s="439" t="s">
        <v>785</v>
      </c>
      <c r="AE28" s="440" t="s">
        <v>932</v>
      </c>
    </row>
    <row r="29" spans="1:31" s="178" customFormat="1" ht="10.5" customHeight="1" x14ac:dyDescent="0.2">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D29" s="185"/>
    </row>
    <row r="30" spans="1:31" s="178" customFormat="1" ht="10.5" customHeight="1" thickBot="1" x14ac:dyDescent="0.25">
      <c r="A30" s="184"/>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D30" s="185"/>
    </row>
    <row r="31" spans="1:31" s="185" customFormat="1" ht="28.5" customHeight="1" thickBot="1" x14ac:dyDescent="0.25">
      <c r="A31" s="208" t="s">
        <v>94</v>
      </c>
      <c r="B31" s="488" t="s">
        <v>249</v>
      </c>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90"/>
    </row>
    <row r="32" spans="1:31" s="178" customFormat="1" ht="10.5" customHeight="1" x14ac:dyDescent="0.2">
      <c r="A32" s="184"/>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D32" s="185"/>
    </row>
    <row r="33" spans="1:31" s="178" customFormat="1" ht="54" customHeight="1" x14ac:dyDescent="0.2">
      <c r="A33" s="559" t="s">
        <v>3</v>
      </c>
      <c r="B33" s="559" t="s">
        <v>4</v>
      </c>
      <c r="C33" s="559" t="s">
        <v>5</v>
      </c>
      <c r="D33" s="561" t="s">
        <v>6</v>
      </c>
      <c r="E33" s="561" t="s">
        <v>7</v>
      </c>
      <c r="F33" s="559" t="s">
        <v>8</v>
      </c>
      <c r="G33" s="559" t="s">
        <v>9</v>
      </c>
      <c r="H33" s="559" t="s">
        <v>10</v>
      </c>
      <c r="I33" s="559" t="s">
        <v>11</v>
      </c>
      <c r="J33" s="562" t="s">
        <v>12</v>
      </c>
      <c r="K33" s="527"/>
      <c r="L33" s="527"/>
      <c r="M33" s="495"/>
      <c r="N33" s="563" t="s">
        <v>13</v>
      </c>
      <c r="O33" s="564"/>
      <c r="P33" s="559" t="s">
        <v>14</v>
      </c>
      <c r="Q33" s="559" t="s">
        <v>15</v>
      </c>
      <c r="R33" s="494" t="s">
        <v>16</v>
      </c>
      <c r="S33" s="495"/>
      <c r="T33" s="494" t="s">
        <v>17</v>
      </c>
      <c r="U33" s="527"/>
      <c r="V33" s="527"/>
      <c r="W33" s="527"/>
      <c r="X33" s="527"/>
      <c r="Y33" s="487" t="s">
        <v>642</v>
      </c>
      <c r="Z33" s="487"/>
      <c r="AA33" s="487"/>
      <c r="AB33" s="487"/>
      <c r="AC33" s="487"/>
      <c r="AD33" s="487"/>
      <c r="AE33" s="487"/>
    </row>
    <row r="34" spans="1:31" s="178" customFormat="1" ht="57" customHeight="1" x14ac:dyDescent="0.2">
      <c r="A34" s="560"/>
      <c r="B34" s="560"/>
      <c r="C34" s="560"/>
      <c r="D34" s="560"/>
      <c r="E34" s="560"/>
      <c r="F34" s="560"/>
      <c r="G34" s="560"/>
      <c r="H34" s="560"/>
      <c r="I34" s="560"/>
      <c r="J34" s="186" t="s">
        <v>18</v>
      </c>
      <c r="K34" s="186" t="s">
        <v>19</v>
      </c>
      <c r="L34" s="186" t="s">
        <v>20</v>
      </c>
      <c r="M34" s="186" t="s">
        <v>21</v>
      </c>
      <c r="N34" s="565"/>
      <c r="O34" s="566"/>
      <c r="P34" s="560"/>
      <c r="Q34" s="560"/>
      <c r="R34" s="186" t="s">
        <v>22</v>
      </c>
      <c r="S34" s="186" t="s">
        <v>23</v>
      </c>
      <c r="T34" s="187" t="s">
        <v>24</v>
      </c>
      <c r="U34" s="187" t="s">
        <v>25</v>
      </c>
      <c r="V34" s="188" t="s">
        <v>26</v>
      </c>
      <c r="W34" s="187" t="s">
        <v>27</v>
      </c>
      <c r="X34" s="186" t="s">
        <v>28</v>
      </c>
      <c r="Y34" s="190" t="s">
        <v>18</v>
      </c>
      <c r="Z34" s="191" t="s">
        <v>19</v>
      </c>
      <c r="AA34" s="191" t="s">
        <v>20</v>
      </c>
      <c r="AB34" s="191" t="s">
        <v>21</v>
      </c>
      <c r="AC34" s="190" t="s">
        <v>644</v>
      </c>
      <c r="AD34" s="190" t="s">
        <v>775</v>
      </c>
      <c r="AE34" s="190" t="s">
        <v>923</v>
      </c>
    </row>
    <row r="35" spans="1:31" s="185" customFormat="1" ht="61.5" hidden="1" customHeight="1" x14ac:dyDescent="0.2">
      <c r="A35" s="506" t="s">
        <v>252</v>
      </c>
      <c r="B35" s="506" t="s">
        <v>252</v>
      </c>
      <c r="C35" s="506" t="s">
        <v>253</v>
      </c>
      <c r="D35" s="506" t="s">
        <v>254</v>
      </c>
      <c r="E35" s="577" t="s">
        <v>266</v>
      </c>
      <c r="F35" s="575">
        <v>0.1</v>
      </c>
      <c r="G35" s="577" t="s">
        <v>267</v>
      </c>
      <c r="H35" s="506">
        <v>100</v>
      </c>
      <c r="I35" s="506" t="s">
        <v>45</v>
      </c>
      <c r="J35" s="504">
        <v>0.3</v>
      </c>
      <c r="K35" s="504">
        <v>0.5</v>
      </c>
      <c r="L35" s="504">
        <v>0.75</v>
      </c>
      <c r="M35" s="504">
        <v>1</v>
      </c>
      <c r="N35" s="502" t="s">
        <v>268</v>
      </c>
      <c r="O35" s="502"/>
      <c r="P35" s="194">
        <v>0.5</v>
      </c>
      <c r="Q35" s="195" t="s">
        <v>55</v>
      </c>
      <c r="R35" s="196">
        <v>42737</v>
      </c>
      <c r="S35" s="196">
        <v>42765</v>
      </c>
      <c r="T35" s="522">
        <v>0</v>
      </c>
      <c r="U35" s="522">
        <v>0</v>
      </c>
      <c r="V35" s="522">
        <v>0</v>
      </c>
      <c r="W35" s="522">
        <v>0</v>
      </c>
      <c r="X35" s="192"/>
      <c r="Y35" s="504">
        <v>0.3</v>
      </c>
      <c r="Z35" s="193"/>
      <c r="AA35" s="193"/>
      <c r="AB35" s="193"/>
      <c r="AC35" s="197" t="s">
        <v>655</v>
      </c>
    </row>
    <row r="36" spans="1:31" s="185" customFormat="1" ht="50.25" hidden="1" customHeight="1" x14ac:dyDescent="0.2">
      <c r="A36" s="507"/>
      <c r="B36" s="507"/>
      <c r="C36" s="507"/>
      <c r="D36" s="507"/>
      <c r="E36" s="599"/>
      <c r="F36" s="579"/>
      <c r="G36" s="578"/>
      <c r="H36" s="507"/>
      <c r="I36" s="507"/>
      <c r="J36" s="505"/>
      <c r="K36" s="505"/>
      <c r="L36" s="505"/>
      <c r="M36" s="505"/>
      <c r="N36" s="502" t="s">
        <v>264</v>
      </c>
      <c r="O36" s="502"/>
      <c r="P36" s="194">
        <v>0.5</v>
      </c>
      <c r="Q36" s="195" t="s">
        <v>265</v>
      </c>
      <c r="R36" s="196">
        <v>42737</v>
      </c>
      <c r="S36" s="196">
        <v>43100</v>
      </c>
      <c r="T36" s="523"/>
      <c r="U36" s="523"/>
      <c r="V36" s="523"/>
      <c r="W36" s="523"/>
      <c r="X36" s="192"/>
      <c r="Y36" s="505"/>
      <c r="Z36" s="193"/>
      <c r="AA36" s="193"/>
      <c r="AB36" s="193"/>
      <c r="AC36" s="197" t="s">
        <v>656</v>
      </c>
    </row>
    <row r="37" spans="1:31" s="185" customFormat="1" ht="54" hidden="1" customHeight="1" x14ac:dyDescent="0.2">
      <c r="A37" s="590" t="s">
        <v>252</v>
      </c>
      <c r="B37" s="590" t="s">
        <v>252</v>
      </c>
      <c r="C37" s="590" t="s">
        <v>253</v>
      </c>
      <c r="D37" s="590" t="s">
        <v>269</v>
      </c>
      <c r="E37" s="597" t="s">
        <v>270</v>
      </c>
      <c r="F37" s="575">
        <v>0.2</v>
      </c>
      <c r="G37" s="577" t="s">
        <v>271</v>
      </c>
      <c r="H37" s="589">
        <v>1</v>
      </c>
      <c r="I37" s="590" t="s">
        <v>45</v>
      </c>
      <c r="J37" s="503" t="s">
        <v>235</v>
      </c>
      <c r="K37" s="503">
        <v>0.33</v>
      </c>
      <c r="L37" s="503">
        <v>0.66</v>
      </c>
      <c r="M37" s="503">
        <v>1</v>
      </c>
      <c r="N37" s="502" t="s">
        <v>272</v>
      </c>
      <c r="O37" s="502"/>
      <c r="P37" s="194">
        <f>100%/2</f>
        <v>0.5</v>
      </c>
      <c r="Q37" s="195" t="s">
        <v>273</v>
      </c>
      <c r="R37" s="198">
        <v>42917</v>
      </c>
      <c r="S37" s="199">
        <v>42947</v>
      </c>
      <c r="T37" s="522">
        <v>0</v>
      </c>
      <c r="U37" s="522">
        <v>0</v>
      </c>
      <c r="V37" s="522">
        <v>0</v>
      </c>
      <c r="W37" s="522">
        <v>0</v>
      </c>
      <c r="X37" s="192"/>
      <c r="Y37" s="602" t="s">
        <v>235</v>
      </c>
      <c r="Z37" s="193"/>
      <c r="AA37" s="193"/>
      <c r="AB37" s="193"/>
      <c r="AC37" s="197" t="s">
        <v>657</v>
      </c>
    </row>
    <row r="38" spans="1:31" s="185" customFormat="1" ht="54" hidden="1" customHeight="1" x14ac:dyDescent="0.2">
      <c r="A38" s="590"/>
      <c r="B38" s="590"/>
      <c r="C38" s="590"/>
      <c r="D38" s="590"/>
      <c r="E38" s="598"/>
      <c r="F38" s="576"/>
      <c r="G38" s="578"/>
      <c r="H38" s="590"/>
      <c r="I38" s="590"/>
      <c r="J38" s="503"/>
      <c r="K38" s="503"/>
      <c r="L38" s="503"/>
      <c r="M38" s="503"/>
      <c r="N38" s="502" t="s">
        <v>274</v>
      </c>
      <c r="O38" s="502"/>
      <c r="P38" s="194">
        <f>100%/2</f>
        <v>0.5</v>
      </c>
      <c r="Q38" s="195" t="s">
        <v>275</v>
      </c>
      <c r="R38" s="198">
        <v>42948</v>
      </c>
      <c r="S38" s="199">
        <v>43100</v>
      </c>
      <c r="T38" s="523"/>
      <c r="U38" s="523"/>
      <c r="V38" s="523"/>
      <c r="W38" s="523"/>
      <c r="X38" s="192"/>
      <c r="Y38" s="603"/>
      <c r="Z38" s="193"/>
      <c r="AA38" s="193"/>
      <c r="AB38" s="193"/>
      <c r="AC38" s="197" t="s">
        <v>657</v>
      </c>
    </row>
    <row r="39" spans="1:31" s="185" customFormat="1" ht="84.75" customHeight="1" x14ac:dyDescent="0.2">
      <c r="A39" s="498" t="s">
        <v>308</v>
      </c>
      <c r="B39" s="593" t="s">
        <v>309</v>
      </c>
      <c r="C39" s="593" t="s">
        <v>309</v>
      </c>
      <c r="D39" s="498" t="s">
        <v>786</v>
      </c>
      <c r="E39" s="498" t="s">
        <v>310</v>
      </c>
      <c r="F39" s="600">
        <v>2.5000000000000001E-2</v>
      </c>
      <c r="G39" s="498" t="s">
        <v>770</v>
      </c>
      <c r="H39" s="528">
        <v>1</v>
      </c>
      <c r="I39" s="535" t="s">
        <v>311</v>
      </c>
      <c r="J39" s="491">
        <v>0.25</v>
      </c>
      <c r="K39" s="491">
        <v>0.5</v>
      </c>
      <c r="L39" s="491">
        <v>0.75</v>
      </c>
      <c r="M39" s="491">
        <v>1</v>
      </c>
      <c r="N39" s="496" t="s">
        <v>768</v>
      </c>
      <c r="O39" s="497"/>
      <c r="P39" s="255">
        <v>0.5</v>
      </c>
      <c r="Q39" s="498" t="s">
        <v>312</v>
      </c>
      <c r="R39" s="500">
        <v>42736</v>
      </c>
      <c r="S39" s="500">
        <v>43100</v>
      </c>
      <c r="T39" s="542">
        <v>0</v>
      </c>
      <c r="U39" s="542">
        <v>0</v>
      </c>
      <c r="V39" s="542">
        <v>0</v>
      </c>
      <c r="W39" s="542">
        <v>0</v>
      </c>
      <c r="X39" s="498" t="s">
        <v>313</v>
      </c>
      <c r="Y39" s="491">
        <v>0.25</v>
      </c>
      <c r="Z39" s="491">
        <v>0.5</v>
      </c>
      <c r="AA39" s="491">
        <v>0.75</v>
      </c>
      <c r="AB39" s="312"/>
      <c r="AC39" s="240"/>
      <c r="AD39" s="240"/>
      <c r="AE39" s="429" t="s">
        <v>1047</v>
      </c>
    </row>
    <row r="40" spans="1:31" s="185" customFormat="1" ht="127.5" customHeight="1" x14ac:dyDescent="0.2">
      <c r="A40" s="499"/>
      <c r="B40" s="587"/>
      <c r="C40" s="587"/>
      <c r="D40" s="499"/>
      <c r="E40" s="499"/>
      <c r="F40" s="601"/>
      <c r="G40" s="499"/>
      <c r="H40" s="587"/>
      <c r="I40" s="537"/>
      <c r="J40" s="492"/>
      <c r="K40" s="492"/>
      <c r="L40" s="492"/>
      <c r="M40" s="492"/>
      <c r="N40" s="496" t="s">
        <v>769</v>
      </c>
      <c r="O40" s="497"/>
      <c r="P40" s="255">
        <v>0.5</v>
      </c>
      <c r="Q40" s="499"/>
      <c r="R40" s="501"/>
      <c r="S40" s="501"/>
      <c r="T40" s="544"/>
      <c r="U40" s="544"/>
      <c r="V40" s="544"/>
      <c r="W40" s="544"/>
      <c r="X40" s="499"/>
      <c r="Y40" s="492"/>
      <c r="Z40" s="492"/>
      <c r="AA40" s="492"/>
      <c r="AB40" s="312"/>
      <c r="AC40" s="240"/>
      <c r="AD40" s="240"/>
      <c r="AE40" s="429" t="s">
        <v>1048</v>
      </c>
    </row>
    <row r="41" spans="1:31" s="178" customFormat="1" ht="10.5" customHeight="1" x14ac:dyDescent="0.2">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D41" s="185"/>
    </row>
    <row r="42" spans="1:31" s="178" customFormat="1" ht="10.5" customHeight="1" thickBot="1" x14ac:dyDescent="0.25">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D42" s="185"/>
    </row>
    <row r="43" spans="1:31" s="185" customFormat="1" ht="28.5" customHeight="1" thickBot="1" x14ac:dyDescent="0.25">
      <c r="A43" s="208" t="s">
        <v>141</v>
      </c>
      <c r="B43" s="488" t="s">
        <v>250</v>
      </c>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90"/>
    </row>
    <row r="44" spans="1:31" s="178" customFormat="1" ht="10.5" customHeight="1" x14ac:dyDescent="0.2">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D44" s="185"/>
    </row>
    <row r="45" spans="1:31" s="178" customFormat="1" ht="52.5" customHeight="1" x14ac:dyDescent="0.2">
      <c r="A45" s="559" t="s">
        <v>3</v>
      </c>
      <c r="B45" s="559" t="s">
        <v>4</v>
      </c>
      <c r="C45" s="559" t="s">
        <v>5</v>
      </c>
      <c r="D45" s="561" t="s">
        <v>6</v>
      </c>
      <c r="E45" s="561" t="s">
        <v>7</v>
      </c>
      <c r="F45" s="559" t="s">
        <v>8</v>
      </c>
      <c r="G45" s="559" t="s">
        <v>9</v>
      </c>
      <c r="H45" s="559" t="s">
        <v>10</v>
      </c>
      <c r="I45" s="559" t="s">
        <v>11</v>
      </c>
      <c r="J45" s="562" t="s">
        <v>12</v>
      </c>
      <c r="K45" s="527"/>
      <c r="L45" s="527"/>
      <c r="M45" s="495"/>
      <c r="N45" s="563" t="s">
        <v>13</v>
      </c>
      <c r="O45" s="564"/>
      <c r="P45" s="559" t="s">
        <v>14</v>
      </c>
      <c r="Q45" s="559" t="s">
        <v>15</v>
      </c>
      <c r="R45" s="494" t="s">
        <v>16</v>
      </c>
      <c r="S45" s="495"/>
      <c r="T45" s="494" t="s">
        <v>17</v>
      </c>
      <c r="U45" s="527"/>
      <c r="V45" s="527"/>
      <c r="W45" s="527"/>
      <c r="X45" s="527"/>
      <c r="Y45" s="487" t="s">
        <v>642</v>
      </c>
      <c r="Z45" s="487"/>
      <c r="AA45" s="487"/>
      <c r="AB45" s="487"/>
      <c r="AC45" s="487"/>
      <c r="AD45" s="487"/>
      <c r="AE45" s="487"/>
    </row>
    <row r="46" spans="1:31" s="178" customFormat="1" ht="57" customHeight="1" x14ac:dyDescent="0.2">
      <c r="A46" s="560"/>
      <c r="B46" s="560"/>
      <c r="C46" s="560"/>
      <c r="D46" s="560"/>
      <c r="E46" s="560"/>
      <c r="F46" s="560"/>
      <c r="G46" s="560"/>
      <c r="H46" s="560"/>
      <c r="I46" s="560"/>
      <c r="J46" s="186" t="s">
        <v>18</v>
      </c>
      <c r="K46" s="186" t="s">
        <v>19</v>
      </c>
      <c r="L46" s="186" t="s">
        <v>20</v>
      </c>
      <c r="M46" s="186" t="s">
        <v>21</v>
      </c>
      <c r="N46" s="565"/>
      <c r="O46" s="566"/>
      <c r="P46" s="560"/>
      <c r="Q46" s="560"/>
      <c r="R46" s="186" t="s">
        <v>22</v>
      </c>
      <c r="S46" s="186" t="s">
        <v>23</v>
      </c>
      <c r="T46" s="200" t="s">
        <v>24</v>
      </c>
      <c r="U46" s="200" t="s">
        <v>25</v>
      </c>
      <c r="V46" s="188" t="s">
        <v>26</v>
      </c>
      <c r="W46" s="200" t="s">
        <v>27</v>
      </c>
      <c r="X46" s="186" t="s">
        <v>28</v>
      </c>
      <c r="Y46" s="190" t="s">
        <v>18</v>
      </c>
      <c r="Z46" s="191" t="s">
        <v>19</v>
      </c>
      <c r="AA46" s="191" t="s">
        <v>20</v>
      </c>
      <c r="AB46" s="191" t="s">
        <v>21</v>
      </c>
      <c r="AC46" s="190" t="s">
        <v>644</v>
      </c>
      <c r="AD46" s="190" t="s">
        <v>775</v>
      </c>
      <c r="AE46" s="190" t="s">
        <v>923</v>
      </c>
    </row>
    <row r="47" spans="1:31" s="185" customFormat="1" ht="60.75" customHeight="1" x14ac:dyDescent="0.2">
      <c r="A47" s="592" t="s">
        <v>252</v>
      </c>
      <c r="B47" s="592" t="s">
        <v>252</v>
      </c>
      <c r="C47" s="592" t="s">
        <v>253</v>
      </c>
      <c r="D47" s="516" t="s">
        <v>777</v>
      </c>
      <c r="E47" s="594" t="s">
        <v>255</v>
      </c>
      <c r="F47" s="580">
        <v>0.05</v>
      </c>
      <c r="G47" s="583" t="s">
        <v>256</v>
      </c>
      <c r="H47" s="591">
        <v>1</v>
      </c>
      <c r="I47" s="592" t="s">
        <v>45</v>
      </c>
      <c r="J47" s="588">
        <v>0.3</v>
      </c>
      <c r="K47" s="588">
        <v>0.5</v>
      </c>
      <c r="L47" s="588">
        <v>0.75</v>
      </c>
      <c r="M47" s="588">
        <v>1</v>
      </c>
      <c r="N47" s="583" t="s">
        <v>257</v>
      </c>
      <c r="O47" s="583"/>
      <c r="P47" s="146">
        <f>100%/5</f>
        <v>0.2</v>
      </c>
      <c r="Q47" s="315" t="s">
        <v>258</v>
      </c>
      <c r="R47" s="41">
        <v>42737</v>
      </c>
      <c r="S47" s="41">
        <v>42765</v>
      </c>
      <c r="T47" s="147">
        <v>0</v>
      </c>
      <c r="U47" s="147">
        <v>0</v>
      </c>
      <c r="V47" s="147">
        <v>0</v>
      </c>
      <c r="W47" s="147">
        <v>0</v>
      </c>
      <c r="X47" s="312"/>
      <c r="Y47" s="491">
        <v>0.24</v>
      </c>
      <c r="Z47" s="491">
        <v>0.5</v>
      </c>
      <c r="AA47" s="491">
        <v>0.75</v>
      </c>
      <c r="AB47" s="312"/>
      <c r="AC47" s="604" t="s">
        <v>654</v>
      </c>
      <c r="AD47" s="111" t="s">
        <v>787</v>
      </c>
      <c r="AE47" s="111" t="s">
        <v>933</v>
      </c>
    </row>
    <row r="48" spans="1:31" s="185" customFormat="1" ht="192" customHeight="1" x14ac:dyDescent="0.2">
      <c r="A48" s="592"/>
      <c r="B48" s="592"/>
      <c r="C48" s="592"/>
      <c r="D48" s="516"/>
      <c r="E48" s="595"/>
      <c r="F48" s="581"/>
      <c r="G48" s="583"/>
      <c r="H48" s="592"/>
      <c r="I48" s="592"/>
      <c r="J48" s="588"/>
      <c r="K48" s="588"/>
      <c r="L48" s="588"/>
      <c r="M48" s="588"/>
      <c r="N48" s="583" t="s">
        <v>259</v>
      </c>
      <c r="O48" s="583"/>
      <c r="P48" s="146">
        <f>100%/5</f>
        <v>0.2</v>
      </c>
      <c r="Q48" s="315" t="s">
        <v>260</v>
      </c>
      <c r="R48" s="41">
        <v>42793</v>
      </c>
      <c r="S48" s="41">
        <v>42811</v>
      </c>
      <c r="T48" s="147">
        <v>0</v>
      </c>
      <c r="U48" s="147">
        <v>0</v>
      </c>
      <c r="V48" s="147">
        <v>0</v>
      </c>
      <c r="W48" s="147">
        <v>0</v>
      </c>
      <c r="X48" s="312"/>
      <c r="Y48" s="493"/>
      <c r="Z48" s="493"/>
      <c r="AA48" s="493"/>
      <c r="AB48" s="312"/>
      <c r="AC48" s="604"/>
      <c r="AD48" s="112" t="s">
        <v>788</v>
      </c>
      <c r="AE48" s="112" t="s">
        <v>934</v>
      </c>
    </row>
    <row r="49" spans="1:32" s="185" customFormat="1" ht="214.5" customHeight="1" x14ac:dyDescent="0.2">
      <c r="A49" s="592"/>
      <c r="B49" s="592"/>
      <c r="C49" s="592"/>
      <c r="D49" s="516"/>
      <c r="E49" s="595"/>
      <c r="F49" s="581"/>
      <c r="G49" s="583"/>
      <c r="H49" s="592"/>
      <c r="I49" s="592"/>
      <c r="J49" s="588"/>
      <c r="K49" s="588"/>
      <c r="L49" s="588"/>
      <c r="M49" s="588"/>
      <c r="N49" s="583" t="s">
        <v>261</v>
      </c>
      <c r="O49" s="583"/>
      <c r="P49" s="146">
        <f>100%/5</f>
        <v>0.2</v>
      </c>
      <c r="Q49" s="315" t="s">
        <v>262</v>
      </c>
      <c r="R49" s="41">
        <v>42818</v>
      </c>
      <c r="S49" s="41">
        <v>42818</v>
      </c>
      <c r="T49" s="147">
        <v>0</v>
      </c>
      <c r="U49" s="147">
        <v>0</v>
      </c>
      <c r="V49" s="147">
        <v>0</v>
      </c>
      <c r="W49" s="147">
        <v>0</v>
      </c>
      <c r="X49" s="312"/>
      <c r="Y49" s="493"/>
      <c r="Z49" s="493"/>
      <c r="AA49" s="493"/>
      <c r="AB49" s="312"/>
      <c r="AC49" s="604"/>
      <c r="AD49" s="112" t="s">
        <v>789</v>
      </c>
      <c r="AE49" s="112" t="s">
        <v>935</v>
      </c>
    </row>
    <row r="50" spans="1:32" s="185" customFormat="1" ht="46.5" customHeight="1" x14ac:dyDescent="0.2">
      <c r="A50" s="592"/>
      <c r="B50" s="592"/>
      <c r="C50" s="592"/>
      <c r="D50" s="516"/>
      <c r="E50" s="595"/>
      <c r="F50" s="581"/>
      <c r="G50" s="583"/>
      <c r="H50" s="592"/>
      <c r="I50" s="592"/>
      <c r="J50" s="588"/>
      <c r="K50" s="588"/>
      <c r="L50" s="588"/>
      <c r="M50" s="588"/>
      <c r="N50" s="583" t="s">
        <v>263</v>
      </c>
      <c r="O50" s="583"/>
      <c r="P50" s="146">
        <f>100%/5</f>
        <v>0.2</v>
      </c>
      <c r="Q50" s="315" t="s">
        <v>55</v>
      </c>
      <c r="R50" s="41">
        <v>42737</v>
      </c>
      <c r="S50" s="41">
        <v>42765</v>
      </c>
      <c r="T50" s="147">
        <v>0</v>
      </c>
      <c r="U50" s="147">
        <v>0</v>
      </c>
      <c r="V50" s="147">
        <v>0</v>
      </c>
      <c r="W50" s="147">
        <v>0</v>
      </c>
      <c r="X50" s="312"/>
      <c r="Y50" s="493"/>
      <c r="Z50" s="493"/>
      <c r="AA50" s="493"/>
      <c r="AB50" s="312"/>
      <c r="AC50" s="604"/>
      <c r="AD50" s="111" t="s">
        <v>790</v>
      </c>
      <c r="AE50" s="111" t="s">
        <v>936</v>
      </c>
    </row>
    <row r="51" spans="1:32" s="185" customFormat="1" ht="50.25" customHeight="1" x14ac:dyDescent="0.2">
      <c r="A51" s="592"/>
      <c r="B51" s="592"/>
      <c r="C51" s="592"/>
      <c r="D51" s="516"/>
      <c r="E51" s="596"/>
      <c r="F51" s="582"/>
      <c r="G51" s="583"/>
      <c r="H51" s="592"/>
      <c r="I51" s="592"/>
      <c r="J51" s="588"/>
      <c r="K51" s="588"/>
      <c r="L51" s="588"/>
      <c r="M51" s="588"/>
      <c r="N51" s="583" t="s">
        <v>264</v>
      </c>
      <c r="O51" s="583"/>
      <c r="P51" s="146">
        <f>100%/5</f>
        <v>0.2</v>
      </c>
      <c r="Q51" s="315" t="s">
        <v>265</v>
      </c>
      <c r="R51" s="41">
        <v>42737</v>
      </c>
      <c r="S51" s="41">
        <v>43100</v>
      </c>
      <c r="T51" s="147">
        <v>0</v>
      </c>
      <c r="U51" s="147">
        <v>0</v>
      </c>
      <c r="V51" s="147">
        <v>0</v>
      </c>
      <c r="W51" s="147">
        <v>0</v>
      </c>
      <c r="X51" s="312"/>
      <c r="Y51" s="492"/>
      <c r="Z51" s="492"/>
      <c r="AA51" s="492"/>
      <c r="AB51" s="240"/>
      <c r="AC51" s="604"/>
      <c r="AD51" s="112" t="s">
        <v>791</v>
      </c>
      <c r="AE51" s="112" t="s">
        <v>937</v>
      </c>
    </row>
    <row r="52" spans="1:32" s="178" customFormat="1" ht="10.5" customHeight="1" x14ac:dyDescent="0.2">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D52" s="185"/>
    </row>
    <row r="53" spans="1:32" s="178" customFormat="1" ht="10.5" customHeight="1" thickBot="1" x14ac:dyDescent="0.25">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D53" s="185"/>
    </row>
    <row r="54" spans="1:32" s="185" customFormat="1" ht="28.5" customHeight="1" thickBot="1" x14ac:dyDescent="0.25">
      <c r="A54" s="208" t="s">
        <v>155</v>
      </c>
      <c r="B54" s="488" t="s">
        <v>251</v>
      </c>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90"/>
    </row>
    <row r="55" spans="1:32" s="178" customFormat="1" ht="10.5" customHeight="1" x14ac:dyDescent="0.2">
      <c r="A55" s="184"/>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D55" s="185"/>
    </row>
    <row r="56" spans="1:32" s="178" customFormat="1" ht="53.25" customHeight="1" x14ac:dyDescent="0.2">
      <c r="A56" s="559" t="s">
        <v>3</v>
      </c>
      <c r="B56" s="559" t="s">
        <v>4</v>
      </c>
      <c r="C56" s="559" t="s">
        <v>5</v>
      </c>
      <c r="D56" s="561" t="s">
        <v>6</v>
      </c>
      <c r="E56" s="561" t="s">
        <v>7</v>
      </c>
      <c r="F56" s="559" t="s">
        <v>8</v>
      </c>
      <c r="G56" s="559" t="s">
        <v>9</v>
      </c>
      <c r="H56" s="559" t="s">
        <v>10</v>
      </c>
      <c r="I56" s="559" t="s">
        <v>11</v>
      </c>
      <c r="J56" s="562" t="s">
        <v>12</v>
      </c>
      <c r="K56" s="527"/>
      <c r="L56" s="527"/>
      <c r="M56" s="495"/>
      <c r="N56" s="563" t="s">
        <v>13</v>
      </c>
      <c r="O56" s="564"/>
      <c r="P56" s="559" t="s">
        <v>14</v>
      </c>
      <c r="Q56" s="559" t="s">
        <v>15</v>
      </c>
      <c r="R56" s="494" t="s">
        <v>16</v>
      </c>
      <c r="S56" s="495"/>
      <c r="T56" s="494" t="s">
        <v>17</v>
      </c>
      <c r="U56" s="527"/>
      <c r="V56" s="527"/>
      <c r="W56" s="527"/>
      <c r="X56" s="527"/>
      <c r="Y56" s="487" t="s">
        <v>642</v>
      </c>
      <c r="Z56" s="487"/>
      <c r="AA56" s="487"/>
      <c r="AB56" s="487"/>
      <c r="AC56" s="487"/>
      <c r="AD56" s="487"/>
      <c r="AE56" s="487"/>
    </row>
    <row r="57" spans="1:32" s="178" customFormat="1" ht="57" customHeight="1" x14ac:dyDescent="0.2">
      <c r="A57" s="560"/>
      <c r="B57" s="560"/>
      <c r="C57" s="560"/>
      <c r="D57" s="560"/>
      <c r="E57" s="560"/>
      <c r="F57" s="560"/>
      <c r="G57" s="560"/>
      <c r="H57" s="560"/>
      <c r="I57" s="560"/>
      <c r="J57" s="186" t="s">
        <v>18</v>
      </c>
      <c r="K57" s="186" t="s">
        <v>19</v>
      </c>
      <c r="L57" s="186" t="s">
        <v>20</v>
      </c>
      <c r="M57" s="186" t="s">
        <v>21</v>
      </c>
      <c r="N57" s="565"/>
      <c r="O57" s="566"/>
      <c r="P57" s="560"/>
      <c r="Q57" s="560"/>
      <c r="R57" s="186" t="s">
        <v>22</v>
      </c>
      <c r="S57" s="186" t="s">
        <v>23</v>
      </c>
      <c r="T57" s="200" t="s">
        <v>24</v>
      </c>
      <c r="U57" s="200" t="s">
        <v>25</v>
      </c>
      <c r="V57" s="188" t="s">
        <v>26</v>
      </c>
      <c r="W57" s="200" t="s">
        <v>27</v>
      </c>
      <c r="X57" s="201" t="s">
        <v>28</v>
      </c>
      <c r="Y57" s="190" t="s">
        <v>18</v>
      </c>
      <c r="Z57" s="191" t="s">
        <v>19</v>
      </c>
      <c r="AA57" s="191" t="s">
        <v>20</v>
      </c>
      <c r="AB57" s="191" t="s">
        <v>21</v>
      </c>
      <c r="AC57" s="190" t="s">
        <v>644</v>
      </c>
      <c r="AD57" s="190" t="s">
        <v>775</v>
      </c>
      <c r="AE57" s="190" t="s">
        <v>923</v>
      </c>
    </row>
    <row r="58" spans="1:32" s="202" customFormat="1" ht="44.25" customHeight="1" x14ac:dyDescent="0.2">
      <c r="A58" s="570" t="s">
        <v>184</v>
      </c>
      <c r="B58" s="498" t="s">
        <v>62</v>
      </c>
      <c r="C58" s="498" t="s">
        <v>314</v>
      </c>
      <c r="D58" s="546" t="s">
        <v>315</v>
      </c>
      <c r="E58" s="567" t="s">
        <v>316</v>
      </c>
      <c r="F58" s="533">
        <v>0.05</v>
      </c>
      <c r="G58" s="498" t="s">
        <v>317</v>
      </c>
      <c r="H58" s="498">
        <v>4</v>
      </c>
      <c r="I58" s="498" t="s">
        <v>68</v>
      </c>
      <c r="J58" s="572" t="s">
        <v>235</v>
      </c>
      <c r="K58" s="572"/>
      <c r="L58" s="572">
        <v>2</v>
      </c>
      <c r="M58" s="572">
        <v>4</v>
      </c>
      <c r="N58" s="516" t="s">
        <v>318</v>
      </c>
      <c r="O58" s="516"/>
      <c r="P58" s="255">
        <v>0.3</v>
      </c>
      <c r="Q58" s="144" t="s">
        <v>319</v>
      </c>
      <c r="R58" s="48">
        <v>42767</v>
      </c>
      <c r="S58" s="48">
        <v>42824</v>
      </c>
      <c r="T58" s="542">
        <v>0</v>
      </c>
      <c r="U58" s="542">
        <v>0</v>
      </c>
      <c r="V58" s="542">
        <v>0</v>
      </c>
      <c r="W58" s="542">
        <v>0</v>
      </c>
      <c r="X58" s="516" t="s">
        <v>320</v>
      </c>
      <c r="Y58" s="516" t="s">
        <v>235</v>
      </c>
      <c r="Z58" s="517">
        <v>4</v>
      </c>
      <c r="AA58" s="517">
        <v>4</v>
      </c>
      <c r="AB58" s="519"/>
      <c r="AC58" s="443" t="s">
        <v>658</v>
      </c>
      <c r="AD58" s="584" t="s">
        <v>792</v>
      </c>
      <c r="AE58" s="475" t="s">
        <v>938</v>
      </c>
      <c r="AF58" s="203"/>
    </row>
    <row r="59" spans="1:32" s="202" customFormat="1" ht="44.25" customHeight="1" x14ac:dyDescent="0.2">
      <c r="A59" s="571"/>
      <c r="B59" s="545"/>
      <c r="C59" s="545"/>
      <c r="D59" s="545"/>
      <c r="E59" s="569"/>
      <c r="F59" s="538"/>
      <c r="G59" s="545"/>
      <c r="H59" s="545"/>
      <c r="I59" s="545"/>
      <c r="J59" s="573"/>
      <c r="K59" s="573"/>
      <c r="L59" s="573"/>
      <c r="M59" s="573"/>
      <c r="N59" s="496" t="s">
        <v>321</v>
      </c>
      <c r="O59" s="497"/>
      <c r="P59" s="255">
        <v>0.3</v>
      </c>
      <c r="Q59" s="144" t="s">
        <v>322</v>
      </c>
      <c r="R59" s="48">
        <v>42767</v>
      </c>
      <c r="S59" s="48">
        <v>42855</v>
      </c>
      <c r="T59" s="543"/>
      <c r="U59" s="543"/>
      <c r="V59" s="543"/>
      <c r="W59" s="543"/>
      <c r="X59" s="516"/>
      <c r="Y59" s="516"/>
      <c r="Z59" s="518"/>
      <c r="AA59" s="518"/>
      <c r="AB59" s="520"/>
      <c r="AC59" s="443" t="s">
        <v>659</v>
      </c>
      <c r="AD59" s="585"/>
      <c r="AE59" s="476"/>
      <c r="AF59" s="203"/>
    </row>
    <row r="60" spans="1:32" s="202" customFormat="1" ht="44.25" customHeight="1" x14ac:dyDescent="0.2">
      <c r="A60" s="571"/>
      <c r="B60" s="545"/>
      <c r="C60" s="545"/>
      <c r="D60" s="545"/>
      <c r="E60" s="569"/>
      <c r="F60" s="538"/>
      <c r="G60" s="545"/>
      <c r="H60" s="545"/>
      <c r="I60" s="545"/>
      <c r="J60" s="573"/>
      <c r="K60" s="573"/>
      <c r="L60" s="573"/>
      <c r="M60" s="573"/>
      <c r="N60" s="496" t="s">
        <v>323</v>
      </c>
      <c r="O60" s="497"/>
      <c r="P60" s="255">
        <v>0.05</v>
      </c>
      <c r="Q60" s="144" t="s">
        <v>324</v>
      </c>
      <c r="R60" s="48">
        <v>42856</v>
      </c>
      <c r="S60" s="48">
        <v>42885</v>
      </c>
      <c r="T60" s="543"/>
      <c r="U60" s="543"/>
      <c r="V60" s="543"/>
      <c r="W60" s="543"/>
      <c r="X60" s="516"/>
      <c r="Y60" s="516"/>
      <c r="Z60" s="518"/>
      <c r="AA60" s="518"/>
      <c r="AB60" s="520"/>
      <c r="AC60" s="443" t="s">
        <v>660</v>
      </c>
      <c r="AD60" s="585"/>
      <c r="AE60" s="476"/>
      <c r="AF60" s="203"/>
    </row>
    <row r="61" spans="1:32" s="202" customFormat="1" ht="44.25" customHeight="1" x14ac:dyDescent="0.2">
      <c r="A61" s="571"/>
      <c r="B61" s="545"/>
      <c r="C61" s="545"/>
      <c r="D61" s="545"/>
      <c r="E61" s="568"/>
      <c r="F61" s="534"/>
      <c r="G61" s="499"/>
      <c r="H61" s="499"/>
      <c r="I61" s="499"/>
      <c r="J61" s="574"/>
      <c r="K61" s="574"/>
      <c r="L61" s="574"/>
      <c r="M61" s="574"/>
      <c r="N61" s="496" t="s">
        <v>325</v>
      </c>
      <c r="O61" s="497"/>
      <c r="P61" s="255">
        <v>0.35</v>
      </c>
      <c r="Q61" s="144" t="s">
        <v>326</v>
      </c>
      <c r="R61" s="48">
        <v>42887</v>
      </c>
      <c r="S61" s="48" t="s">
        <v>327</v>
      </c>
      <c r="T61" s="544"/>
      <c r="U61" s="544"/>
      <c r="V61" s="544"/>
      <c r="W61" s="544"/>
      <c r="X61" s="498"/>
      <c r="Y61" s="498"/>
      <c r="Z61" s="518"/>
      <c r="AA61" s="518"/>
      <c r="AB61" s="520"/>
      <c r="AC61" s="444" t="s">
        <v>661</v>
      </c>
      <c r="AD61" s="586"/>
      <c r="AE61" s="477"/>
      <c r="AF61" s="204"/>
    </row>
    <row r="62" spans="1:32" s="202" customFormat="1" ht="42" customHeight="1" x14ac:dyDescent="0.2">
      <c r="A62" s="516" t="s">
        <v>184</v>
      </c>
      <c r="B62" s="516" t="s">
        <v>62</v>
      </c>
      <c r="C62" s="516" t="s">
        <v>314</v>
      </c>
      <c r="D62" s="545"/>
      <c r="E62" s="567" t="s">
        <v>328</v>
      </c>
      <c r="F62" s="533">
        <v>0.1</v>
      </c>
      <c r="G62" s="498" t="s">
        <v>329</v>
      </c>
      <c r="H62" s="539">
        <v>0.9</v>
      </c>
      <c r="I62" s="498" t="s">
        <v>311</v>
      </c>
      <c r="J62" s="535">
        <v>0</v>
      </c>
      <c r="K62" s="535">
        <v>0</v>
      </c>
      <c r="L62" s="533">
        <v>0</v>
      </c>
      <c r="M62" s="539">
        <v>0.9</v>
      </c>
      <c r="N62" s="496" t="s">
        <v>330</v>
      </c>
      <c r="O62" s="497"/>
      <c r="P62" s="296">
        <v>0.05</v>
      </c>
      <c r="Q62" s="313" t="s">
        <v>331</v>
      </c>
      <c r="R62" s="41">
        <v>42767</v>
      </c>
      <c r="S62" s="41">
        <v>42824</v>
      </c>
      <c r="T62" s="521">
        <v>120000000</v>
      </c>
      <c r="U62" s="542">
        <v>0</v>
      </c>
      <c r="V62" s="542">
        <v>0</v>
      </c>
      <c r="W62" s="542">
        <v>0</v>
      </c>
      <c r="X62" s="526" t="s">
        <v>332</v>
      </c>
      <c r="Y62" s="491" t="s">
        <v>235</v>
      </c>
      <c r="Z62" s="528">
        <v>1</v>
      </c>
      <c r="AA62" s="528">
        <v>0.9</v>
      </c>
      <c r="AB62" s="312"/>
      <c r="AC62" s="445" t="s">
        <v>662</v>
      </c>
      <c r="AD62" s="278"/>
      <c r="AE62" s="218" t="s">
        <v>946</v>
      </c>
    </row>
    <row r="63" spans="1:32" s="202" customFormat="1" ht="54" customHeight="1" x14ac:dyDescent="0.2">
      <c r="A63" s="516"/>
      <c r="B63" s="516"/>
      <c r="C63" s="516"/>
      <c r="D63" s="545"/>
      <c r="E63" s="569"/>
      <c r="F63" s="538"/>
      <c r="G63" s="545"/>
      <c r="H63" s="540"/>
      <c r="I63" s="545"/>
      <c r="J63" s="536"/>
      <c r="K63" s="536"/>
      <c r="L63" s="538"/>
      <c r="M63" s="540"/>
      <c r="N63" s="496" t="s">
        <v>333</v>
      </c>
      <c r="O63" s="497"/>
      <c r="P63" s="255">
        <v>0.15</v>
      </c>
      <c r="Q63" s="144" t="s">
        <v>334</v>
      </c>
      <c r="R63" s="48">
        <v>42767</v>
      </c>
      <c r="S63" s="48">
        <v>43099</v>
      </c>
      <c r="T63" s="521"/>
      <c r="U63" s="543"/>
      <c r="V63" s="543"/>
      <c r="W63" s="543"/>
      <c r="X63" s="526"/>
      <c r="Y63" s="493"/>
      <c r="Z63" s="529"/>
      <c r="AA63" s="529"/>
      <c r="AB63" s="312"/>
      <c r="AC63" s="584" t="s">
        <v>663</v>
      </c>
      <c r="AD63" s="216" t="s">
        <v>793</v>
      </c>
      <c r="AE63" s="216" t="s">
        <v>939</v>
      </c>
    </row>
    <row r="64" spans="1:32" s="202" customFormat="1" ht="43.5" customHeight="1" x14ac:dyDescent="0.2">
      <c r="A64" s="516"/>
      <c r="B64" s="516"/>
      <c r="C64" s="516"/>
      <c r="D64" s="545"/>
      <c r="E64" s="569"/>
      <c r="F64" s="538"/>
      <c r="G64" s="545"/>
      <c r="H64" s="540"/>
      <c r="I64" s="545"/>
      <c r="J64" s="536"/>
      <c r="K64" s="536"/>
      <c r="L64" s="538"/>
      <c r="M64" s="540"/>
      <c r="N64" s="496" t="s">
        <v>335</v>
      </c>
      <c r="O64" s="497"/>
      <c r="P64" s="255">
        <v>0.15</v>
      </c>
      <c r="Q64" s="144" t="s">
        <v>336</v>
      </c>
      <c r="R64" s="48">
        <v>42795</v>
      </c>
      <c r="S64" s="48">
        <v>42885</v>
      </c>
      <c r="T64" s="521"/>
      <c r="U64" s="543"/>
      <c r="V64" s="543"/>
      <c r="W64" s="543"/>
      <c r="X64" s="526"/>
      <c r="Y64" s="493"/>
      <c r="Z64" s="529"/>
      <c r="AA64" s="529"/>
      <c r="AB64" s="312"/>
      <c r="AC64" s="586"/>
      <c r="AD64" s="446" t="s">
        <v>794</v>
      </c>
      <c r="AE64" s="218" t="s">
        <v>946</v>
      </c>
    </row>
    <row r="65" spans="1:31" s="202" customFormat="1" ht="43.5" customHeight="1" x14ac:dyDescent="0.2">
      <c r="A65" s="516"/>
      <c r="B65" s="516"/>
      <c r="C65" s="516"/>
      <c r="D65" s="545"/>
      <c r="E65" s="569"/>
      <c r="F65" s="538"/>
      <c r="G65" s="545"/>
      <c r="H65" s="540"/>
      <c r="I65" s="545"/>
      <c r="J65" s="536"/>
      <c r="K65" s="536"/>
      <c r="L65" s="538"/>
      <c r="M65" s="540"/>
      <c r="N65" s="496" t="s">
        <v>337</v>
      </c>
      <c r="O65" s="497"/>
      <c r="P65" s="255">
        <v>0.1</v>
      </c>
      <c r="Q65" s="144" t="s">
        <v>338</v>
      </c>
      <c r="R65" s="48">
        <v>42887</v>
      </c>
      <c r="S65" s="48">
        <v>43069</v>
      </c>
      <c r="T65" s="521"/>
      <c r="U65" s="543"/>
      <c r="V65" s="543"/>
      <c r="W65" s="543"/>
      <c r="X65" s="526"/>
      <c r="Y65" s="493"/>
      <c r="Z65" s="529"/>
      <c r="AA65" s="529"/>
      <c r="AB65" s="312"/>
      <c r="AC65" s="144" t="s">
        <v>235</v>
      </c>
      <c r="AD65" s="215" t="s">
        <v>795</v>
      </c>
      <c r="AE65" s="219" t="s">
        <v>940</v>
      </c>
    </row>
    <row r="66" spans="1:31" s="202" customFormat="1" ht="43.5" customHeight="1" x14ac:dyDescent="0.2">
      <c r="A66" s="516"/>
      <c r="B66" s="516"/>
      <c r="C66" s="516"/>
      <c r="D66" s="545"/>
      <c r="E66" s="569"/>
      <c r="F66" s="538"/>
      <c r="G66" s="545"/>
      <c r="H66" s="540"/>
      <c r="I66" s="545"/>
      <c r="J66" s="536"/>
      <c r="K66" s="536"/>
      <c r="L66" s="538"/>
      <c r="M66" s="540"/>
      <c r="N66" s="496" t="s">
        <v>339</v>
      </c>
      <c r="O66" s="497"/>
      <c r="P66" s="255">
        <v>0.1</v>
      </c>
      <c r="Q66" s="144" t="s">
        <v>340</v>
      </c>
      <c r="R66" s="48">
        <v>43070</v>
      </c>
      <c r="S66" s="48">
        <v>43099</v>
      </c>
      <c r="T66" s="521"/>
      <c r="U66" s="543"/>
      <c r="V66" s="543"/>
      <c r="W66" s="543"/>
      <c r="X66" s="526"/>
      <c r="Y66" s="493"/>
      <c r="Z66" s="529"/>
      <c r="AA66" s="529"/>
      <c r="AB66" s="312"/>
      <c r="AC66" s="144" t="s">
        <v>235</v>
      </c>
      <c r="AD66" s="254"/>
      <c r="AE66" s="220"/>
    </row>
    <row r="67" spans="1:31" s="202" customFormat="1" ht="45" customHeight="1" x14ac:dyDescent="0.2">
      <c r="A67" s="516"/>
      <c r="B67" s="516"/>
      <c r="C67" s="516"/>
      <c r="D67" s="545"/>
      <c r="E67" s="569"/>
      <c r="F67" s="538"/>
      <c r="G67" s="545"/>
      <c r="H67" s="540"/>
      <c r="I67" s="545"/>
      <c r="J67" s="536"/>
      <c r="K67" s="536"/>
      <c r="L67" s="538"/>
      <c r="M67" s="540"/>
      <c r="N67" s="496" t="s">
        <v>341</v>
      </c>
      <c r="O67" s="497"/>
      <c r="P67" s="255">
        <v>0.05</v>
      </c>
      <c r="Q67" s="144" t="s">
        <v>342</v>
      </c>
      <c r="R67" s="48">
        <v>42768</v>
      </c>
      <c r="S67" s="48">
        <v>43099</v>
      </c>
      <c r="T67" s="521"/>
      <c r="U67" s="543"/>
      <c r="V67" s="543"/>
      <c r="W67" s="543"/>
      <c r="X67" s="526"/>
      <c r="Y67" s="493"/>
      <c r="Z67" s="529"/>
      <c r="AA67" s="529"/>
      <c r="AB67" s="312"/>
      <c r="AC67" s="445" t="s">
        <v>664</v>
      </c>
      <c r="AD67" s="447" t="s">
        <v>796</v>
      </c>
      <c r="AE67" s="221" t="s">
        <v>941</v>
      </c>
    </row>
    <row r="68" spans="1:31" s="202" customFormat="1" ht="43.5" customHeight="1" x14ac:dyDescent="0.2">
      <c r="A68" s="516"/>
      <c r="B68" s="516"/>
      <c r="C68" s="516"/>
      <c r="D68" s="545"/>
      <c r="E68" s="569"/>
      <c r="F68" s="538"/>
      <c r="G68" s="545"/>
      <c r="H68" s="540"/>
      <c r="I68" s="545"/>
      <c r="J68" s="536"/>
      <c r="K68" s="536"/>
      <c r="L68" s="538"/>
      <c r="M68" s="540"/>
      <c r="N68" s="496" t="s">
        <v>343</v>
      </c>
      <c r="O68" s="497"/>
      <c r="P68" s="255">
        <v>0.15</v>
      </c>
      <c r="Q68" s="144" t="s">
        <v>344</v>
      </c>
      <c r="R68" s="48">
        <v>42737</v>
      </c>
      <c r="S68" s="48" t="s">
        <v>345</v>
      </c>
      <c r="T68" s="521"/>
      <c r="U68" s="543"/>
      <c r="V68" s="543"/>
      <c r="W68" s="543"/>
      <c r="X68" s="526"/>
      <c r="Y68" s="493"/>
      <c r="Z68" s="529"/>
      <c r="AA68" s="529"/>
      <c r="AB68" s="312"/>
      <c r="AC68" s="445" t="s">
        <v>665</v>
      </c>
      <c r="AD68" s="215" t="s">
        <v>797</v>
      </c>
      <c r="AE68" s="219" t="s">
        <v>942</v>
      </c>
    </row>
    <row r="69" spans="1:31" s="202" customFormat="1" ht="88.5" customHeight="1" x14ac:dyDescent="0.2">
      <c r="A69" s="516"/>
      <c r="B69" s="516"/>
      <c r="C69" s="516"/>
      <c r="D69" s="545"/>
      <c r="E69" s="569"/>
      <c r="F69" s="538"/>
      <c r="G69" s="545"/>
      <c r="H69" s="540"/>
      <c r="I69" s="545"/>
      <c r="J69" s="536"/>
      <c r="K69" s="536"/>
      <c r="L69" s="538"/>
      <c r="M69" s="540"/>
      <c r="N69" s="496" t="s">
        <v>670</v>
      </c>
      <c r="O69" s="497"/>
      <c r="P69" s="255"/>
      <c r="Q69" s="144"/>
      <c r="R69" s="41">
        <v>42768</v>
      </c>
      <c r="S69" s="41">
        <v>43099</v>
      </c>
      <c r="T69" s="521"/>
      <c r="U69" s="543"/>
      <c r="V69" s="543"/>
      <c r="W69" s="543"/>
      <c r="X69" s="526"/>
      <c r="Y69" s="493"/>
      <c r="Z69" s="529"/>
      <c r="AA69" s="529"/>
      <c r="AB69" s="312"/>
      <c r="AC69" s="148" t="s">
        <v>666</v>
      </c>
      <c r="AD69" s="448" t="s">
        <v>798</v>
      </c>
      <c r="AE69" s="222" t="s">
        <v>943</v>
      </c>
    </row>
    <row r="70" spans="1:31" s="202" customFormat="1" ht="54" customHeight="1" x14ac:dyDescent="0.2">
      <c r="A70" s="516"/>
      <c r="B70" s="516"/>
      <c r="C70" s="516"/>
      <c r="D70" s="545"/>
      <c r="E70" s="569"/>
      <c r="F70" s="538"/>
      <c r="G70" s="545"/>
      <c r="H70" s="540"/>
      <c r="I70" s="545"/>
      <c r="J70" s="536"/>
      <c r="K70" s="536"/>
      <c r="L70" s="538"/>
      <c r="M70" s="540"/>
      <c r="N70" s="496" t="s">
        <v>346</v>
      </c>
      <c r="O70" s="497"/>
      <c r="P70" s="255">
        <v>0.15</v>
      </c>
      <c r="Q70" s="144" t="s">
        <v>347</v>
      </c>
      <c r="R70" s="48">
        <v>42768</v>
      </c>
      <c r="S70" s="48">
        <v>43099</v>
      </c>
      <c r="T70" s="521"/>
      <c r="U70" s="543"/>
      <c r="V70" s="543"/>
      <c r="W70" s="543"/>
      <c r="X70" s="526"/>
      <c r="Y70" s="493"/>
      <c r="Z70" s="529"/>
      <c r="AA70" s="529"/>
      <c r="AB70" s="312"/>
      <c r="AC70" s="148" t="s">
        <v>667</v>
      </c>
      <c r="AD70" s="448" t="s">
        <v>799</v>
      </c>
      <c r="AE70" s="219" t="s">
        <v>944</v>
      </c>
    </row>
    <row r="71" spans="1:31" s="202" customFormat="1" ht="77.25" customHeight="1" x14ac:dyDescent="0.2">
      <c r="A71" s="516"/>
      <c r="B71" s="516"/>
      <c r="C71" s="516"/>
      <c r="D71" s="545"/>
      <c r="E71" s="569"/>
      <c r="F71" s="538"/>
      <c r="G71" s="545"/>
      <c r="H71" s="540"/>
      <c r="I71" s="545"/>
      <c r="J71" s="536"/>
      <c r="K71" s="536"/>
      <c r="L71" s="538"/>
      <c r="M71" s="540"/>
      <c r="N71" s="496" t="s">
        <v>671</v>
      </c>
      <c r="O71" s="497"/>
      <c r="P71" s="255"/>
      <c r="Q71" s="144"/>
      <c r="R71" s="41">
        <v>42768</v>
      </c>
      <c r="S71" s="41">
        <v>43099</v>
      </c>
      <c r="T71" s="521"/>
      <c r="U71" s="543"/>
      <c r="V71" s="543"/>
      <c r="W71" s="543"/>
      <c r="X71" s="526"/>
      <c r="Y71" s="493"/>
      <c r="Z71" s="529"/>
      <c r="AA71" s="529"/>
      <c r="AB71" s="312"/>
      <c r="AC71" s="148" t="s">
        <v>668</v>
      </c>
      <c r="AD71" s="448" t="s">
        <v>800</v>
      </c>
      <c r="AE71" s="222" t="s">
        <v>945</v>
      </c>
    </row>
    <row r="72" spans="1:31" s="202" customFormat="1" ht="43.5" customHeight="1" x14ac:dyDescent="0.2">
      <c r="A72" s="516"/>
      <c r="B72" s="516"/>
      <c r="C72" s="516"/>
      <c r="D72" s="545"/>
      <c r="E72" s="568"/>
      <c r="F72" s="534"/>
      <c r="G72" s="499"/>
      <c r="H72" s="541"/>
      <c r="I72" s="499"/>
      <c r="J72" s="537"/>
      <c r="K72" s="537"/>
      <c r="L72" s="534"/>
      <c r="M72" s="541"/>
      <c r="N72" s="496" t="s">
        <v>348</v>
      </c>
      <c r="O72" s="497"/>
      <c r="P72" s="255">
        <v>0.1</v>
      </c>
      <c r="Q72" s="144" t="s">
        <v>349</v>
      </c>
      <c r="R72" s="48">
        <v>42781</v>
      </c>
      <c r="S72" s="48">
        <v>42916</v>
      </c>
      <c r="T72" s="521"/>
      <c r="U72" s="544"/>
      <c r="V72" s="544"/>
      <c r="W72" s="544"/>
      <c r="X72" s="526"/>
      <c r="Y72" s="492"/>
      <c r="Z72" s="530"/>
      <c r="AA72" s="530"/>
      <c r="AB72" s="312"/>
      <c r="AC72" s="148" t="s">
        <v>669</v>
      </c>
      <c r="AD72" s="448" t="s">
        <v>801</v>
      </c>
      <c r="AE72" s="222"/>
    </row>
    <row r="73" spans="1:31" s="202" customFormat="1" ht="92.25" customHeight="1" x14ac:dyDescent="0.2">
      <c r="A73" s="516" t="s">
        <v>184</v>
      </c>
      <c r="B73" s="516" t="s">
        <v>62</v>
      </c>
      <c r="C73" s="516" t="s">
        <v>314</v>
      </c>
      <c r="D73" s="545"/>
      <c r="E73" s="567" t="s">
        <v>350</v>
      </c>
      <c r="F73" s="533">
        <v>0.05</v>
      </c>
      <c r="G73" s="498" t="s">
        <v>351</v>
      </c>
      <c r="H73" s="531" t="s">
        <v>352</v>
      </c>
      <c r="I73" s="498" t="s">
        <v>353</v>
      </c>
      <c r="J73" s="531" t="s">
        <v>354</v>
      </c>
      <c r="K73" s="531" t="s">
        <v>355</v>
      </c>
      <c r="L73" s="531">
        <v>13</v>
      </c>
      <c r="M73" s="531" t="s">
        <v>352</v>
      </c>
      <c r="N73" s="496" t="s">
        <v>356</v>
      </c>
      <c r="O73" s="497"/>
      <c r="P73" s="255">
        <v>0.5</v>
      </c>
      <c r="Q73" s="144" t="s">
        <v>357</v>
      </c>
      <c r="R73" s="48">
        <v>42768</v>
      </c>
      <c r="S73" s="48" t="s">
        <v>358</v>
      </c>
      <c r="T73" s="521"/>
      <c r="U73" s="521"/>
      <c r="V73" s="521"/>
      <c r="W73" s="521"/>
      <c r="X73" s="521" t="s">
        <v>359</v>
      </c>
      <c r="Y73" s="524">
        <v>14.3</v>
      </c>
      <c r="Z73" s="524">
        <v>13.5</v>
      </c>
      <c r="AA73" s="524">
        <v>13</v>
      </c>
      <c r="AB73" s="312"/>
      <c r="AC73" s="584" t="s">
        <v>672</v>
      </c>
      <c r="AD73" s="222" t="s">
        <v>802</v>
      </c>
      <c r="AE73" s="222" t="s">
        <v>947</v>
      </c>
    </row>
    <row r="74" spans="1:31" s="202" customFormat="1" ht="87" customHeight="1" x14ac:dyDescent="0.2">
      <c r="A74" s="516"/>
      <c r="B74" s="516"/>
      <c r="C74" s="516"/>
      <c r="D74" s="499"/>
      <c r="E74" s="568"/>
      <c r="F74" s="534"/>
      <c r="G74" s="499"/>
      <c r="H74" s="532"/>
      <c r="I74" s="499"/>
      <c r="J74" s="532"/>
      <c r="K74" s="532"/>
      <c r="L74" s="532"/>
      <c r="M74" s="532"/>
      <c r="N74" s="496" t="s">
        <v>360</v>
      </c>
      <c r="O74" s="497"/>
      <c r="P74" s="255">
        <v>0.5</v>
      </c>
      <c r="Q74" s="144" t="s">
        <v>361</v>
      </c>
      <c r="R74" s="48">
        <v>42768</v>
      </c>
      <c r="S74" s="48">
        <v>43099</v>
      </c>
      <c r="T74" s="521"/>
      <c r="U74" s="521"/>
      <c r="V74" s="521"/>
      <c r="W74" s="521"/>
      <c r="X74" s="521"/>
      <c r="Y74" s="525"/>
      <c r="Z74" s="525"/>
      <c r="AA74" s="525"/>
      <c r="AB74" s="312"/>
      <c r="AC74" s="586"/>
      <c r="AD74" s="222" t="s">
        <v>803</v>
      </c>
      <c r="AE74" s="222" t="s">
        <v>948</v>
      </c>
    </row>
    <row r="75" spans="1:31" s="178" customFormat="1" ht="10.5" customHeight="1" x14ac:dyDescent="0.2">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205"/>
      <c r="AD75" s="185"/>
    </row>
    <row r="76" spans="1:31" s="178" customFormat="1" ht="10.5" customHeight="1" x14ac:dyDescent="0.2">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205"/>
      <c r="AD76" s="185"/>
    </row>
    <row r="77" spans="1:31" s="178" customFormat="1" ht="10.5" customHeight="1" x14ac:dyDescent="0.2">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205"/>
      <c r="AD77" s="185"/>
    </row>
    <row r="78" spans="1:31" s="178" customFormat="1" ht="10.5" customHeight="1" x14ac:dyDescent="0.2">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205"/>
      <c r="AD78" s="185"/>
    </row>
    <row r="79" spans="1:31" s="178" customFormat="1" ht="10.5" customHeight="1" x14ac:dyDescent="0.2">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205"/>
      <c r="AD79" s="185"/>
    </row>
    <row r="80" spans="1:31" s="178" customFormat="1" ht="10.5" customHeight="1" x14ac:dyDescent="0.2">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205"/>
      <c r="AD80" s="185"/>
    </row>
    <row r="81" spans="1:30" s="178" customFormat="1" ht="10.5" customHeight="1" x14ac:dyDescent="0.2">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205"/>
      <c r="AD81" s="185"/>
    </row>
    <row r="82" spans="1:30" s="178" customFormat="1" ht="10.5" customHeight="1" x14ac:dyDescent="0.2">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515"/>
      <c r="AD82" s="185"/>
    </row>
    <row r="83" spans="1:30" s="178" customFormat="1" ht="10.5" customHeight="1" x14ac:dyDescent="0.2">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515"/>
      <c r="AD83" s="185"/>
    </row>
    <row r="84" spans="1:30" s="178" customFormat="1" ht="10.5" customHeight="1" x14ac:dyDescent="0.2">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206"/>
      <c r="AD84" s="185"/>
    </row>
    <row r="85" spans="1:30" s="178" customFormat="1" ht="10.5" customHeight="1" x14ac:dyDescent="0.2">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206"/>
      <c r="AD85" s="185"/>
    </row>
    <row r="86" spans="1:30" s="178" customFormat="1" ht="10.5" customHeight="1" x14ac:dyDescent="0.2">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D86" s="185"/>
    </row>
    <row r="87" spans="1:30" s="178" customFormat="1" ht="10.5" customHeight="1" x14ac:dyDescent="0.2">
      <c r="A87" s="184"/>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D87" s="185"/>
    </row>
    <row r="88" spans="1:30" s="178" customFormat="1" ht="10.5" customHeight="1" x14ac:dyDescent="0.2">
      <c r="A88" s="184"/>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D88" s="185"/>
    </row>
    <row r="89" spans="1:30" s="178" customFormat="1" ht="10.5" customHeight="1" x14ac:dyDescent="0.2">
      <c r="A89" s="184"/>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D89" s="185"/>
    </row>
    <row r="90" spans="1:30" s="178" customFormat="1" ht="10.5" customHeight="1" x14ac:dyDescent="0.2">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D90" s="185"/>
    </row>
    <row r="91" spans="1:30" s="178" customFormat="1" ht="10.5" customHeight="1" x14ac:dyDescent="0.2">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D91" s="185"/>
    </row>
    <row r="92" spans="1:30" s="178" customFormat="1" ht="10.5" customHeight="1" x14ac:dyDescent="0.2">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D92" s="185"/>
    </row>
    <row r="93" spans="1:30" s="178" customFormat="1" ht="10.5" customHeight="1" x14ac:dyDescent="0.2">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D93" s="185"/>
    </row>
    <row r="94" spans="1:30" s="178" customFormat="1" ht="10.5" customHeight="1" x14ac:dyDescent="0.2">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D94" s="185"/>
    </row>
    <row r="95" spans="1:30" s="178" customFormat="1" ht="10.5" customHeight="1" x14ac:dyDescent="0.2">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D95" s="185"/>
    </row>
    <row r="96" spans="1:30" s="178" customFormat="1" ht="10.5" customHeight="1" x14ac:dyDescent="0.2">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D96" s="185"/>
    </row>
    <row r="97" spans="1:30" s="178" customFormat="1" ht="10.5" customHeight="1" x14ac:dyDescent="0.2">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D97" s="185"/>
    </row>
    <row r="98" spans="1:30" s="178" customFormat="1" ht="10.5" customHeight="1" x14ac:dyDescent="0.2">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D98" s="185"/>
    </row>
    <row r="99" spans="1:30" s="178" customFormat="1" ht="10.5" customHeight="1" x14ac:dyDescent="0.2">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D99" s="185"/>
    </row>
    <row r="100" spans="1:30" s="178" customFormat="1" ht="10.5" customHeight="1" x14ac:dyDescent="0.2">
      <c r="A100" s="184"/>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D100" s="185"/>
    </row>
    <row r="101" spans="1:30" s="178" customFormat="1" ht="10.5" customHeight="1" x14ac:dyDescent="0.2">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D101" s="185"/>
    </row>
    <row r="102" spans="1:30" s="178" customFormat="1" ht="10.5" customHeight="1" x14ac:dyDescent="0.2">
      <c r="A102" s="184"/>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D102" s="185"/>
    </row>
    <row r="103" spans="1:30" s="178" customFormat="1" ht="10.5" customHeight="1" x14ac:dyDescent="0.2">
      <c r="A103" s="184"/>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D103" s="185"/>
    </row>
    <row r="104" spans="1:30" s="178" customFormat="1" ht="10.5" customHeight="1" x14ac:dyDescent="0.2">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D104" s="185"/>
    </row>
    <row r="105" spans="1:30" s="178" customFormat="1" ht="10.5" customHeight="1" x14ac:dyDescent="0.2">
      <c r="A105" s="184"/>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D105" s="185"/>
    </row>
    <row r="106" spans="1:30" s="178" customFormat="1" ht="10.5" customHeight="1" x14ac:dyDescent="0.2">
      <c r="A106" s="184"/>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D106" s="185"/>
    </row>
    <row r="107" spans="1:30" s="178" customFormat="1" ht="10.5" customHeight="1" x14ac:dyDescent="0.2">
      <c r="A107" s="184"/>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D107" s="185"/>
    </row>
    <row r="108" spans="1:30" s="178" customFormat="1" ht="10.5" customHeight="1" x14ac:dyDescent="0.2">
      <c r="A108" s="184"/>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D108" s="185"/>
    </row>
    <row r="109" spans="1:30" s="178" customFormat="1" ht="10.5" customHeight="1" x14ac:dyDescent="0.2">
      <c r="A109" s="184"/>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D109" s="185"/>
    </row>
    <row r="110" spans="1:30" s="178" customFormat="1" ht="10.5" customHeight="1" x14ac:dyDescent="0.2">
      <c r="A110" s="184"/>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D110" s="185"/>
    </row>
    <row r="111" spans="1:30" s="178" customFormat="1" ht="10.5" customHeight="1" x14ac:dyDescent="0.2">
      <c r="A111" s="184"/>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D111" s="185"/>
    </row>
    <row r="112" spans="1:30" s="178" customFormat="1" ht="10.5" customHeight="1" x14ac:dyDescent="0.2">
      <c r="A112" s="184"/>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D112" s="185"/>
    </row>
    <row r="113" spans="1:30" s="178" customFormat="1" ht="10.5" customHeight="1" x14ac:dyDescent="0.2">
      <c r="A113" s="184"/>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D113" s="185"/>
    </row>
    <row r="114" spans="1:30" s="178" customFormat="1" ht="10.5" customHeight="1" x14ac:dyDescent="0.2">
      <c r="A114" s="184"/>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D114" s="185"/>
    </row>
    <row r="115" spans="1:30" s="178" customFormat="1" ht="10.5" customHeight="1" x14ac:dyDescent="0.2">
      <c r="A115" s="184"/>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D115" s="185"/>
    </row>
    <row r="116" spans="1:30" s="178" customFormat="1" ht="10.5" customHeight="1" x14ac:dyDescent="0.2">
      <c r="A116" s="18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D116" s="185"/>
    </row>
    <row r="117" spans="1:30" s="178" customFormat="1" ht="10.5" customHeight="1" x14ac:dyDescent="0.2">
      <c r="A117" s="184"/>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D117" s="185"/>
    </row>
    <row r="118" spans="1:30" s="178" customFormat="1" ht="10.5" customHeight="1" x14ac:dyDescent="0.2">
      <c r="A118" s="184"/>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D118" s="185"/>
    </row>
    <row r="119" spans="1:30" s="178" customFormat="1" ht="10.5" customHeight="1" x14ac:dyDescent="0.2">
      <c r="A119" s="184"/>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D119" s="185"/>
    </row>
    <row r="120" spans="1:30" s="178" customFormat="1" ht="10.5" customHeight="1" x14ac:dyDescent="0.2">
      <c r="A120" s="184"/>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D120" s="185"/>
    </row>
    <row r="121" spans="1:30" s="178" customFormat="1" ht="10.5" customHeight="1" x14ac:dyDescent="0.2">
      <c r="A121" s="184"/>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D121" s="185"/>
    </row>
    <row r="122" spans="1:30" s="178" customFormat="1" ht="10.5" customHeight="1" x14ac:dyDescent="0.2">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D122" s="185"/>
    </row>
    <row r="123" spans="1:30" s="178" customFormat="1" ht="10.5" customHeight="1" x14ac:dyDescent="0.2">
      <c r="A123" s="184"/>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D123" s="185"/>
    </row>
    <row r="124" spans="1:30" s="178" customFormat="1" ht="10.5" customHeight="1" x14ac:dyDescent="0.2">
      <c r="A124" s="184"/>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D124" s="185"/>
    </row>
    <row r="125" spans="1:30" s="178" customFormat="1" ht="10.5" customHeight="1" x14ac:dyDescent="0.2">
      <c r="A125" s="184"/>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D125" s="185"/>
    </row>
    <row r="126" spans="1:30" s="178" customFormat="1" ht="10.5" customHeight="1" x14ac:dyDescent="0.2">
      <c r="A126" s="184"/>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D126" s="185"/>
    </row>
    <row r="127" spans="1:30" s="178" customFormat="1" ht="10.5" customHeight="1" x14ac:dyDescent="0.2">
      <c r="A127" s="184"/>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D127" s="185"/>
    </row>
    <row r="128" spans="1:30" s="178" customFormat="1" ht="10.5" customHeight="1" x14ac:dyDescent="0.2">
      <c r="A128" s="184"/>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D128" s="185"/>
    </row>
    <row r="129" spans="1:30" s="178" customFormat="1" ht="10.5" customHeight="1" x14ac:dyDescent="0.2">
      <c r="A129" s="184"/>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D129" s="185"/>
    </row>
    <row r="130" spans="1:30" s="178" customFormat="1" ht="10.5" customHeight="1" x14ac:dyDescent="0.2">
      <c r="A130" s="184"/>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D130" s="185"/>
    </row>
    <row r="131" spans="1:30" s="178" customFormat="1" ht="10.5" customHeight="1" x14ac:dyDescent="0.2">
      <c r="A131" s="184"/>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D131" s="185"/>
    </row>
    <row r="132" spans="1:30" s="178" customFormat="1" ht="10.5" customHeight="1" x14ac:dyDescent="0.2">
      <c r="A132" s="184"/>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D132" s="185"/>
    </row>
    <row r="133" spans="1:30" s="178" customFormat="1" ht="10.5" customHeight="1" x14ac:dyDescent="0.2">
      <c r="A133" s="184"/>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D133" s="185"/>
    </row>
    <row r="134" spans="1:30" s="178" customFormat="1" ht="10.5" customHeight="1" x14ac:dyDescent="0.2">
      <c r="A134" s="184"/>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D134" s="185"/>
    </row>
    <row r="135" spans="1:30" s="178" customFormat="1" ht="10.5" customHeight="1" x14ac:dyDescent="0.2">
      <c r="A135" s="184"/>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D135" s="185"/>
    </row>
    <row r="136" spans="1:30" s="178" customFormat="1" ht="10.5" customHeight="1" x14ac:dyDescent="0.2">
      <c r="A136" s="184"/>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D136" s="185"/>
    </row>
    <row r="137" spans="1:30" s="178" customFormat="1" ht="10.5" customHeight="1" x14ac:dyDescent="0.2">
      <c r="A137" s="184"/>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D137" s="185"/>
    </row>
    <row r="138" spans="1:30" s="178" customFormat="1" ht="10.5" customHeight="1" x14ac:dyDescent="0.2">
      <c r="A138" s="184"/>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D138" s="185"/>
    </row>
    <row r="139" spans="1:30" s="178" customFormat="1" ht="10.5" customHeight="1" x14ac:dyDescent="0.2">
      <c r="A139" s="184"/>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D139" s="185"/>
    </row>
    <row r="140" spans="1:30" s="178" customFormat="1" ht="10.5" customHeight="1" x14ac:dyDescent="0.2">
      <c r="A140" s="184"/>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D140" s="185"/>
    </row>
    <row r="141" spans="1:30" s="178" customFormat="1" ht="10.5" customHeight="1" x14ac:dyDescent="0.2">
      <c r="A141" s="184"/>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D141" s="185"/>
    </row>
    <row r="142" spans="1:30" s="178" customFormat="1" ht="10.5" customHeight="1" x14ac:dyDescent="0.2">
      <c r="A142" s="184"/>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D142" s="185"/>
    </row>
    <row r="143" spans="1:30" s="178" customFormat="1" ht="10.5" customHeight="1" x14ac:dyDescent="0.2">
      <c r="A143" s="184"/>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D143" s="185"/>
    </row>
    <row r="144" spans="1:30" s="178" customFormat="1" ht="10.5" customHeight="1" x14ac:dyDescent="0.2">
      <c r="A144" s="184"/>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D144" s="185"/>
    </row>
    <row r="145" spans="1:30" s="178" customFormat="1" ht="10.5" customHeight="1" x14ac:dyDescent="0.2">
      <c r="A145" s="184"/>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D145" s="185"/>
    </row>
    <row r="146" spans="1:30" s="178" customFormat="1" ht="10.5" customHeight="1" x14ac:dyDescent="0.2">
      <c r="A146" s="184"/>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D146" s="185"/>
    </row>
    <row r="147" spans="1:30" s="178" customFormat="1" ht="10.5" customHeight="1" x14ac:dyDescent="0.2">
      <c r="A147" s="184"/>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D147" s="185"/>
    </row>
    <row r="148" spans="1:30" s="178" customFormat="1" ht="10.5" customHeigh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D148" s="185"/>
    </row>
    <row r="149" spans="1:30" s="178" customFormat="1" ht="10.5" customHeight="1" x14ac:dyDescent="0.2">
      <c r="A149" s="184"/>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D149" s="185"/>
    </row>
    <row r="150" spans="1:30" s="178" customFormat="1" ht="10.5" customHeigh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D150" s="185"/>
    </row>
    <row r="151" spans="1:30" s="178" customFormat="1" ht="10.5" customHeight="1" x14ac:dyDescent="0.2">
      <c r="A151" s="184"/>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D151" s="185"/>
    </row>
    <row r="152" spans="1:30" s="178" customFormat="1" ht="10.5" customHeight="1" x14ac:dyDescent="0.2">
      <c r="A152" s="184"/>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D152" s="185"/>
    </row>
    <row r="153" spans="1:30" s="178" customFormat="1" ht="10.5" customHeight="1" x14ac:dyDescent="0.2">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D153" s="185"/>
    </row>
    <row r="154" spans="1:30" s="178" customFormat="1" ht="10.5" customHeight="1" x14ac:dyDescent="0.2">
      <c r="A154" s="184"/>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D154" s="185"/>
    </row>
    <row r="155" spans="1:30" s="178" customFormat="1" ht="10.5" customHeight="1" x14ac:dyDescent="0.2">
      <c r="A155" s="184"/>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D155" s="185"/>
    </row>
    <row r="156" spans="1:30" s="178" customFormat="1" ht="10.5" customHeight="1" x14ac:dyDescent="0.2">
      <c r="A156" s="184"/>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D156" s="185"/>
    </row>
    <row r="157" spans="1:30" s="178" customFormat="1" ht="10.5" customHeight="1" x14ac:dyDescent="0.2">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D157" s="185"/>
    </row>
    <row r="158" spans="1:30" s="178" customFormat="1" ht="10.5" customHeight="1" x14ac:dyDescent="0.2">
      <c r="A158" s="184"/>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D158" s="185"/>
    </row>
    <row r="159" spans="1:30" s="178" customFormat="1" ht="10.5" customHeight="1" x14ac:dyDescent="0.2">
      <c r="A159" s="184"/>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D159" s="185"/>
    </row>
    <row r="160" spans="1:30" s="178" customFormat="1" ht="10.5" customHeight="1" x14ac:dyDescent="0.2">
      <c r="A160" s="184"/>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D160" s="185"/>
    </row>
    <row r="161" spans="1:30" s="178" customFormat="1" ht="10.5" customHeight="1" x14ac:dyDescent="0.2">
      <c r="A161" s="184"/>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D161" s="185"/>
    </row>
    <row r="162" spans="1:30" s="178" customFormat="1" ht="10.5" customHeight="1" x14ac:dyDescent="0.2">
      <c r="A162" s="184"/>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D162" s="185"/>
    </row>
    <row r="163" spans="1:30" s="178" customFormat="1" ht="10.5" customHeigh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D163" s="185"/>
    </row>
    <row r="164" spans="1:30" s="178" customFormat="1" ht="10.5" customHeight="1" x14ac:dyDescent="0.2">
      <c r="A164" s="184"/>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D164" s="185"/>
    </row>
    <row r="165" spans="1:30" s="178" customFormat="1" ht="10.5" customHeight="1" x14ac:dyDescent="0.2">
      <c r="A165" s="184"/>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D165" s="185"/>
    </row>
    <row r="166" spans="1:30" s="178" customFormat="1" ht="10.5" customHeight="1" x14ac:dyDescent="0.2">
      <c r="A166" s="184"/>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D166" s="185"/>
    </row>
    <row r="167" spans="1:30" s="178" customFormat="1" ht="10.5" customHeight="1" x14ac:dyDescent="0.2">
      <c r="A167" s="184"/>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D167" s="185"/>
    </row>
    <row r="168" spans="1:30" s="178" customFormat="1" ht="10.5" customHeight="1" x14ac:dyDescent="0.2">
      <c r="A168" s="184"/>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D168" s="185"/>
    </row>
    <row r="169" spans="1:30" s="178" customFormat="1" ht="10.5" customHeight="1" x14ac:dyDescent="0.2">
      <c r="A169" s="184"/>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D169" s="185"/>
    </row>
    <row r="170" spans="1:30" s="178" customFormat="1" ht="10.5" customHeight="1" x14ac:dyDescent="0.2">
      <c r="A170" s="184"/>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D170" s="185"/>
    </row>
    <row r="171" spans="1:30" s="178" customFormat="1" ht="10.5" customHeight="1" x14ac:dyDescent="0.2">
      <c r="A171" s="184"/>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D171" s="185"/>
    </row>
    <row r="172" spans="1:30" s="178" customFormat="1" ht="10.5" customHeight="1" x14ac:dyDescent="0.2">
      <c r="A172" s="184"/>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D172" s="185"/>
    </row>
    <row r="173" spans="1:30" s="178" customFormat="1" ht="10.5" customHeight="1" x14ac:dyDescent="0.2">
      <c r="A173" s="184"/>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D173" s="185"/>
    </row>
    <row r="174" spans="1:30" s="178" customFormat="1" ht="10.5" customHeight="1" x14ac:dyDescent="0.2">
      <c r="A174" s="184"/>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D174" s="185"/>
    </row>
    <row r="175" spans="1:30" s="178" customFormat="1" ht="10.5" customHeight="1" x14ac:dyDescent="0.2">
      <c r="A175" s="184"/>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D175" s="185"/>
    </row>
    <row r="176" spans="1:30" s="178" customFormat="1" ht="10.5" customHeight="1" x14ac:dyDescent="0.2">
      <c r="A176" s="184"/>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D176" s="185"/>
    </row>
    <row r="177" spans="1:30" s="178" customFormat="1" ht="10.5" customHeight="1" x14ac:dyDescent="0.2">
      <c r="A177" s="184"/>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D177" s="185"/>
    </row>
    <row r="178" spans="1:30" s="178" customFormat="1" ht="10.5" customHeight="1" x14ac:dyDescent="0.2">
      <c r="A178" s="184"/>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D178" s="185"/>
    </row>
    <row r="179" spans="1:30" s="178" customFormat="1" ht="10.5" customHeight="1" x14ac:dyDescent="0.2">
      <c r="A179" s="184"/>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D179" s="185"/>
    </row>
    <row r="180" spans="1:30" s="178" customFormat="1" ht="10.5" customHeight="1" x14ac:dyDescent="0.2">
      <c r="A180" s="184"/>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D180" s="185"/>
    </row>
    <row r="181" spans="1:30" s="178" customFormat="1" ht="10.5" customHeight="1" x14ac:dyDescent="0.2">
      <c r="A181" s="184"/>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D181" s="185"/>
    </row>
    <row r="182" spans="1:30" s="178" customFormat="1" ht="10.5" customHeight="1" x14ac:dyDescent="0.2">
      <c r="A182" s="184"/>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D182" s="185"/>
    </row>
    <row r="183" spans="1:30" s="178" customFormat="1" ht="10.5" customHeight="1" x14ac:dyDescent="0.2">
      <c r="A183" s="184"/>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D183" s="185"/>
    </row>
    <row r="184" spans="1:30" s="178" customFormat="1" ht="10.5" customHeight="1" x14ac:dyDescent="0.2">
      <c r="A184" s="184"/>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D184" s="185"/>
    </row>
    <row r="185" spans="1:30" s="178" customFormat="1" ht="10.5" customHeight="1" x14ac:dyDescent="0.2">
      <c r="A185" s="184"/>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D185" s="185"/>
    </row>
    <row r="186" spans="1:30" s="178" customFormat="1" ht="10.5" customHeight="1" x14ac:dyDescent="0.2">
      <c r="A186" s="184"/>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D186" s="185"/>
    </row>
    <row r="187" spans="1:30" s="178" customFormat="1" ht="10.5" customHeight="1" x14ac:dyDescent="0.2">
      <c r="A187" s="184"/>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D187" s="185"/>
    </row>
    <row r="188" spans="1:30" s="178" customFormat="1" ht="10.5" customHeight="1" x14ac:dyDescent="0.2">
      <c r="A188" s="184"/>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D188" s="185"/>
    </row>
    <row r="189" spans="1:30" s="178" customFormat="1" ht="10.5" customHeight="1" x14ac:dyDescent="0.2">
      <c r="A189" s="184"/>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D189" s="185"/>
    </row>
    <row r="190" spans="1:30" s="178" customFormat="1" ht="10.5" customHeight="1" x14ac:dyDescent="0.2">
      <c r="A190" s="184"/>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D190" s="185"/>
    </row>
    <row r="191" spans="1:30" s="178" customFormat="1" ht="10.5" customHeight="1" x14ac:dyDescent="0.2">
      <c r="A191" s="184"/>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D191" s="185"/>
    </row>
    <row r="192" spans="1:30" s="178" customFormat="1" ht="10.5" customHeight="1" x14ac:dyDescent="0.2">
      <c r="A192" s="184"/>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D192" s="185"/>
    </row>
    <row r="193" spans="1:30" s="178" customFormat="1" ht="10.5" customHeight="1" x14ac:dyDescent="0.2">
      <c r="A193" s="184"/>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D193" s="185"/>
    </row>
    <row r="194" spans="1:30" s="178" customFormat="1" ht="10.5" customHeight="1" x14ac:dyDescent="0.2">
      <c r="A194" s="184"/>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D194" s="185"/>
    </row>
    <row r="195" spans="1:30" s="178" customFormat="1" ht="10.5" customHeight="1" x14ac:dyDescent="0.2">
      <c r="A195" s="184"/>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D195" s="185"/>
    </row>
    <row r="196" spans="1:30" s="178" customFormat="1" ht="10.5" customHeight="1" x14ac:dyDescent="0.2">
      <c r="A196" s="184"/>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D196" s="185"/>
    </row>
    <row r="197" spans="1:30" s="178" customFormat="1" ht="10.5" customHeight="1" x14ac:dyDescent="0.2">
      <c r="A197" s="184"/>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D197" s="185"/>
    </row>
    <row r="198" spans="1:30" s="178" customFormat="1" ht="10.5" customHeight="1" x14ac:dyDescent="0.2">
      <c r="A198" s="184"/>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c r="AD198" s="185"/>
    </row>
    <row r="199" spans="1:30" s="178" customFormat="1" ht="10.5" customHeight="1" x14ac:dyDescent="0.2">
      <c r="A199" s="184"/>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D199" s="185"/>
    </row>
    <row r="200" spans="1:30" s="178" customFormat="1" ht="10.5" customHeight="1" x14ac:dyDescent="0.2">
      <c r="A200" s="184"/>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D200" s="185"/>
    </row>
    <row r="201" spans="1:30" s="178" customFormat="1" ht="10.5" customHeight="1" x14ac:dyDescent="0.2">
      <c r="A201" s="184"/>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D201" s="185"/>
    </row>
    <row r="202" spans="1:30" s="178" customFormat="1" ht="10.5" customHeight="1" x14ac:dyDescent="0.2">
      <c r="A202" s="184"/>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D202" s="185"/>
    </row>
    <row r="203" spans="1:30" s="178" customFormat="1" ht="10.5" customHeight="1" x14ac:dyDescent="0.2">
      <c r="A203" s="184"/>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D203" s="185"/>
    </row>
    <row r="204" spans="1:30" s="178" customFormat="1" ht="10.5" customHeight="1" x14ac:dyDescent="0.2">
      <c r="A204" s="184"/>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D204" s="185"/>
    </row>
    <row r="205" spans="1:30" s="178" customFormat="1" ht="10.5" customHeight="1" x14ac:dyDescent="0.2">
      <c r="A205" s="184"/>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D205" s="185"/>
    </row>
    <row r="206" spans="1:30" s="178" customFormat="1" ht="10.5" customHeight="1" x14ac:dyDescent="0.2">
      <c r="A206" s="184"/>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D206" s="185"/>
    </row>
    <row r="207" spans="1:30" s="178" customFormat="1" ht="10.5" customHeight="1" x14ac:dyDescent="0.2">
      <c r="A207" s="184"/>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D207" s="185"/>
    </row>
    <row r="208" spans="1:30" s="178" customFormat="1" ht="10.5" customHeight="1" x14ac:dyDescent="0.2">
      <c r="A208" s="184"/>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D208" s="185"/>
    </row>
    <row r="209" spans="1:30" s="178" customFormat="1" ht="10.5" customHeight="1" x14ac:dyDescent="0.2">
      <c r="A209" s="184"/>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D209" s="185"/>
    </row>
    <row r="210" spans="1:30" s="178" customFormat="1" ht="10.5" customHeight="1" x14ac:dyDescent="0.2">
      <c r="A210" s="184"/>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D210" s="185"/>
    </row>
    <row r="211" spans="1:30" s="178" customFormat="1" ht="10.5" customHeight="1" x14ac:dyDescent="0.2">
      <c r="A211" s="184"/>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D211" s="185"/>
    </row>
    <row r="212" spans="1:30" s="178" customFormat="1" ht="10.5" customHeight="1" x14ac:dyDescent="0.2">
      <c r="A212" s="184"/>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D212" s="185"/>
    </row>
    <row r="213" spans="1:30" s="178" customFormat="1" ht="10.5" customHeight="1" x14ac:dyDescent="0.2">
      <c r="A213" s="184"/>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D213" s="185"/>
    </row>
    <row r="214" spans="1:30" s="178" customFormat="1" ht="10.5" customHeight="1" x14ac:dyDescent="0.2">
      <c r="A214" s="184"/>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D214" s="185"/>
    </row>
    <row r="215" spans="1:30" s="178" customFormat="1" ht="10.5" customHeight="1" x14ac:dyDescent="0.2">
      <c r="A215" s="184"/>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D215" s="185"/>
    </row>
    <row r="216" spans="1:30" s="178" customFormat="1" ht="10.5" customHeight="1" x14ac:dyDescent="0.2">
      <c r="A216" s="184"/>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D216" s="185"/>
    </row>
    <row r="217" spans="1:30" s="178" customFormat="1" ht="10.5" customHeight="1" x14ac:dyDescent="0.2">
      <c r="A217" s="184"/>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D217" s="185"/>
    </row>
    <row r="218" spans="1:30" s="178" customFormat="1" ht="10.5" customHeight="1" x14ac:dyDescent="0.2">
      <c r="A218" s="184"/>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4"/>
      <c r="X218" s="184"/>
      <c r="Y218" s="184"/>
      <c r="Z218" s="184"/>
      <c r="AD218" s="185"/>
    </row>
    <row r="219" spans="1:30" s="178" customFormat="1" ht="10.5" customHeight="1" x14ac:dyDescent="0.2">
      <c r="A219" s="184"/>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c r="AD219" s="185"/>
    </row>
    <row r="220" spans="1:30" s="178" customFormat="1" ht="10.5" customHeight="1" x14ac:dyDescent="0.2">
      <c r="A220" s="184"/>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c r="AD220" s="185"/>
    </row>
    <row r="221" spans="1:30" s="178" customFormat="1" ht="10.5" customHeight="1" x14ac:dyDescent="0.2">
      <c r="A221" s="184"/>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D221" s="185"/>
    </row>
    <row r="222" spans="1:30" s="178" customFormat="1" ht="10.5" customHeight="1" x14ac:dyDescent="0.2">
      <c r="A222" s="184"/>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D222" s="185"/>
    </row>
    <row r="223" spans="1:30" s="178" customFormat="1" ht="10.5" customHeight="1" x14ac:dyDescent="0.2">
      <c r="A223" s="184"/>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D223" s="185"/>
    </row>
    <row r="224" spans="1:30" s="178" customFormat="1" ht="10.5" customHeight="1" x14ac:dyDescent="0.2">
      <c r="A224" s="184"/>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D224" s="185"/>
    </row>
    <row r="225" spans="1:30" s="178" customFormat="1" ht="10.5" customHeight="1" x14ac:dyDescent="0.2">
      <c r="A225" s="184"/>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D225" s="185"/>
    </row>
    <row r="226" spans="1:30" s="178" customFormat="1" ht="10.5" customHeight="1" x14ac:dyDescent="0.2">
      <c r="A226" s="184"/>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D226" s="185"/>
    </row>
    <row r="227" spans="1:30" s="178" customFormat="1" ht="10.5" customHeight="1" x14ac:dyDescent="0.2">
      <c r="A227" s="184"/>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c r="AD227" s="185"/>
    </row>
    <row r="228" spans="1:30" s="178" customFormat="1" ht="10.5" customHeight="1" x14ac:dyDescent="0.2">
      <c r="A228" s="184"/>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D228" s="185"/>
    </row>
    <row r="229" spans="1:30" s="178" customFormat="1" ht="10.5" customHeight="1" x14ac:dyDescent="0.2">
      <c r="A229" s="184"/>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D229" s="185"/>
    </row>
    <row r="230" spans="1:30" s="178" customFormat="1" ht="10.5" customHeight="1" x14ac:dyDescent="0.2">
      <c r="A230" s="184"/>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D230" s="185"/>
    </row>
    <row r="231" spans="1:30" s="178" customFormat="1" ht="10.5" customHeight="1" x14ac:dyDescent="0.2">
      <c r="A231" s="184"/>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c r="AD231" s="185"/>
    </row>
    <row r="232" spans="1:30" s="178" customFormat="1" ht="10.5" customHeight="1" x14ac:dyDescent="0.2">
      <c r="A232" s="184"/>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D232" s="185"/>
    </row>
    <row r="233" spans="1:30" s="178" customFormat="1" ht="10.5" customHeight="1" x14ac:dyDescent="0.2">
      <c r="A233" s="184"/>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D233" s="185"/>
    </row>
    <row r="234" spans="1:30" s="178" customFormat="1" ht="10.5" customHeight="1" x14ac:dyDescent="0.2">
      <c r="A234" s="184"/>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D234" s="185"/>
    </row>
    <row r="235" spans="1:30" s="178" customFormat="1" ht="10.5" customHeight="1" x14ac:dyDescent="0.2">
      <c r="A235" s="184"/>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c r="AD235" s="185"/>
    </row>
    <row r="236" spans="1:30" s="178" customFormat="1" ht="10.5" customHeight="1" x14ac:dyDescent="0.2">
      <c r="A236" s="184"/>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D236" s="185"/>
    </row>
    <row r="237" spans="1:30" s="178" customFormat="1" ht="10.5" customHeight="1" x14ac:dyDescent="0.2">
      <c r="A237" s="184"/>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D237" s="185"/>
    </row>
    <row r="238" spans="1:30" s="178" customFormat="1" ht="10.5" customHeight="1" x14ac:dyDescent="0.2">
      <c r="A238" s="184"/>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D238" s="185"/>
    </row>
    <row r="239" spans="1:30" s="178" customFormat="1" ht="10.5" customHeight="1" x14ac:dyDescent="0.2">
      <c r="A239" s="184"/>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D239" s="185"/>
    </row>
    <row r="240" spans="1:30" s="178" customFormat="1" ht="10.5" customHeight="1" x14ac:dyDescent="0.2">
      <c r="A240" s="184"/>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D240" s="185"/>
    </row>
    <row r="241" spans="1:30" s="178" customFormat="1" ht="10.5" customHeight="1" x14ac:dyDescent="0.2">
      <c r="A241" s="184"/>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D241" s="185"/>
    </row>
    <row r="242" spans="1:30" s="178" customFormat="1" ht="10.5" customHeight="1" x14ac:dyDescent="0.2">
      <c r="A242" s="184"/>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D242" s="185"/>
    </row>
    <row r="243" spans="1:30" s="178" customFormat="1" ht="10.5" customHeight="1" x14ac:dyDescent="0.2">
      <c r="A243" s="184"/>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D243" s="185"/>
    </row>
    <row r="244" spans="1:30" s="178" customFormat="1" ht="10.5" customHeight="1" x14ac:dyDescent="0.2">
      <c r="A244" s="184"/>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D244" s="185"/>
    </row>
    <row r="245" spans="1:30" s="178" customFormat="1" ht="10.5" customHeight="1" x14ac:dyDescent="0.2">
      <c r="A245" s="184"/>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c r="AD245" s="185"/>
    </row>
    <row r="246" spans="1:30" s="178" customFormat="1" ht="10.5" customHeight="1" x14ac:dyDescent="0.2">
      <c r="A246" s="184"/>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D246" s="185"/>
    </row>
    <row r="247" spans="1:30" s="178" customFormat="1" ht="10.5" customHeight="1" x14ac:dyDescent="0.2">
      <c r="A247" s="184"/>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D247" s="185"/>
    </row>
    <row r="248" spans="1:30" s="178" customFormat="1" ht="10.5" customHeight="1" x14ac:dyDescent="0.2">
      <c r="A248" s="184"/>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D248" s="185"/>
    </row>
    <row r="249" spans="1:30" s="178" customFormat="1" ht="10.5" customHeight="1" x14ac:dyDescent="0.2">
      <c r="A249" s="184"/>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D249" s="185"/>
    </row>
    <row r="250" spans="1:30" s="178" customFormat="1" ht="10.5" customHeight="1" x14ac:dyDescent="0.2">
      <c r="A250" s="184"/>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D250" s="185"/>
    </row>
    <row r="251" spans="1:30" s="178" customFormat="1" ht="10.5" customHeight="1" x14ac:dyDescent="0.2">
      <c r="A251" s="184"/>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D251" s="185"/>
    </row>
    <row r="252" spans="1:30" s="178" customFormat="1" ht="10.5" customHeight="1" x14ac:dyDescent="0.2">
      <c r="A252" s="184"/>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D252" s="185"/>
    </row>
    <row r="253" spans="1:30" s="178" customFormat="1" ht="10.5" customHeight="1" x14ac:dyDescent="0.2">
      <c r="A253" s="184"/>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D253" s="185"/>
    </row>
    <row r="254" spans="1:30" s="178" customFormat="1" ht="10.5" customHeight="1" x14ac:dyDescent="0.2">
      <c r="A254" s="184"/>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D254" s="185"/>
    </row>
    <row r="255" spans="1:30" s="178" customFormat="1" ht="10.5" customHeight="1" x14ac:dyDescent="0.2">
      <c r="A255" s="184"/>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D255" s="185"/>
    </row>
    <row r="256" spans="1:30" s="178" customFormat="1" ht="10.5" customHeight="1" x14ac:dyDescent="0.2">
      <c r="A256" s="184"/>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c r="AD256" s="185"/>
    </row>
    <row r="257" spans="1:30" s="178" customFormat="1" ht="10.5" customHeight="1" x14ac:dyDescent="0.2">
      <c r="A257" s="184"/>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D257" s="185"/>
    </row>
    <row r="258" spans="1:30" ht="10.5" customHeight="1" x14ac:dyDescent="0.2">
      <c r="A258" s="184"/>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row>
    <row r="259" spans="1:30" ht="10.5" customHeight="1" x14ac:dyDescent="0.2">
      <c r="A259" s="184"/>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row>
    <row r="260" spans="1:30" ht="10.5" customHeight="1" x14ac:dyDescent="0.2">
      <c r="A260" s="184"/>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row>
    <row r="261" spans="1:30" ht="10.5" customHeight="1" x14ac:dyDescent="0.2">
      <c r="A261" s="184"/>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row>
    <row r="262" spans="1:30" ht="10.5" customHeight="1" x14ac:dyDescent="0.2">
      <c r="A262" s="184"/>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row>
    <row r="263" spans="1:30" ht="10.5" customHeight="1" x14ac:dyDescent="0.2">
      <c r="A263" s="184"/>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row>
    <row r="264" spans="1:30" ht="10.5" customHeight="1" x14ac:dyDescent="0.2">
      <c r="A264" s="184"/>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row>
    <row r="265" spans="1:30" ht="10.5" customHeight="1" x14ac:dyDescent="0.2">
      <c r="A265" s="184"/>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4"/>
      <c r="X265" s="184"/>
      <c r="Y265" s="184"/>
      <c r="Z265" s="184"/>
    </row>
    <row r="266" spans="1:30" ht="10.5" customHeight="1" x14ac:dyDescent="0.2">
      <c r="A266" s="184"/>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row>
    <row r="267" spans="1:30" ht="10.5" customHeight="1" x14ac:dyDescent="0.2">
      <c r="A267" s="184"/>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row>
    <row r="268" spans="1:30" ht="10.5" customHeight="1" x14ac:dyDescent="0.2">
      <c r="A268" s="184"/>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row>
    <row r="269" spans="1:30" ht="10.5" customHeight="1" x14ac:dyDescent="0.2">
      <c r="A269" s="184"/>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row>
    <row r="270" spans="1:30" ht="10.5" customHeight="1" x14ac:dyDescent="0.2">
      <c r="A270" s="184"/>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row>
    <row r="271" spans="1:30" ht="10.5" customHeight="1" x14ac:dyDescent="0.2">
      <c r="A271" s="184"/>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row>
    <row r="272" spans="1:30" ht="10.5" customHeight="1" x14ac:dyDescent="0.2">
      <c r="A272" s="184"/>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row>
    <row r="273" spans="1:26" ht="10.5" customHeight="1" x14ac:dyDescent="0.2">
      <c r="A273" s="184"/>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row>
    <row r="274" spans="1:26" ht="10.5" customHeight="1" x14ac:dyDescent="0.2">
      <c r="A274" s="184"/>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row>
    <row r="275" spans="1:26" ht="10.5" customHeight="1" x14ac:dyDescent="0.2">
      <c r="A275" s="184"/>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row>
    <row r="276" spans="1:26" ht="10.5" customHeight="1" x14ac:dyDescent="0.2">
      <c r="A276" s="184"/>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row>
    <row r="277" spans="1:26" ht="10.5" customHeight="1" x14ac:dyDescent="0.2">
      <c r="A277" s="184"/>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row>
    <row r="278" spans="1:26" ht="10.5" customHeight="1" x14ac:dyDescent="0.2">
      <c r="A278" s="184"/>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row>
    <row r="279" spans="1:26" ht="10.5" customHeight="1" x14ac:dyDescent="0.2">
      <c r="A279" s="184"/>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row>
    <row r="280" spans="1:26" ht="10.5" customHeight="1" x14ac:dyDescent="0.2">
      <c r="A280" s="184"/>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row>
    <row r="281" spans="1:26" ht="10.5" customHeight="1" x14ac:dyDescent="0.2">
      <c r="A281" s="184"/>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row>
    <row r="282" spans="1:26" ht="10.5" customHeight="1" x14ac:dyDescent="0.2">
      <c r="A282" s="184"/>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row>
    <row r="283" spans="1:26" ht="10.5" customHeight="1" x14ac:dyDescent="0.2">
      <c r="A283" s="184"/>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row>
    <row r="284" spans="1:26" ht="10.5" customHeight="1" x14ac:dyDescent="0.2">
      <c r="A284" s="184"/>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row>
    <row r="285" spans="1:26" ht="10.5" customHeight="1" x14ac:dyDescent="0.2">
      <c r="A285" s="184"/>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row>
    <row r="286" spans="1:26" ht="10.5" customHeight="1" x14ac:dyDescent="0.2">
      <c r="A286" s="184"/>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row>
    <row r="287" spans="1:26" ht="10.5" customHeight="1" x14ac:dyDescent="0.2">
      <c r="A287" s="184"/>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row>
    <row r="288" spans="1:26" ht="10.5" customHeight="1" x14ac:dyDescent="0.2">
      <c r="A288" s="184"/>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row>
    <row r="289" spans="1:26" ht="10.5" customHeight="1" x14ac:dyDescent="0.2">
      <c r="A289" s="184"/>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row>
    <row r="290" spans="1:26" ht="10.5" customHeight="1" x14ac:dyDescent="0.2">
      <c r="A290" s="184"/>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row>
    <row r="291" spans="1:26" ht="10.5" customHeight="1" x14ac:dyDescent="0.2">
      <c r="A291" s="184"/>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row>
    <row r="292" spans="1:26" ht="10.5" customHeight="1" x14ac:dyDescent="0.2">
      <c r="A292" s="184"/>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row>
    <row r="293" spans="1:26" ht="10.5" customHeight="1" x14ac:dyDescent="0.2">
      <c r="A293" s="184"/>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row>
    <row r="294" spans="1:26" ht="10.5" customHeight="1" x14ac:dyDescent="0.2">
      <c r="A294" s="184"/>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row>
    <row r="295" spans="1:26" ht="10.5" customHeight="1" x14ac:dyDescent="0.2">
      <c r="A295" s="184"/>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row>
    <row r="296" spans="1:26" ht="10.5" customHeight="1" x14ac:dyDescent="0.2">
      <c r="A296" s="184"/>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row>
    <row r="297" spans="1:26" ht="10.5" customHeight="1" x14ac:dyDescent="0.2">
      <c r="A297" s="184"/>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row>
    <row r="298" spans="1:26" ht="10.5" customHeight="1" x14ac:dyDescent="0.2">
      <c r="A298" s="184"/>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row>
    <row r="299" spans="1:26" ht="10.5" customHeight="1" x14ac:dyDescent="0.2">
      <c r="A299" s="184"/>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4"/>
      <c r="X299" s="184"/>
      <c r="Y299" s="184"/>
      <c r="Z299" s="184"/>
    </row>
    <row r="300" spans="1:26" ht="10.5" customHeight="1" x14ac:dyDescent="0.2">
      <c r="A300" s="184"/>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4"/>
      <c r="X300" s="184"/>
      <c r="Y300" s="184"/>
      <c r="Z300" s="184"/>
    </row>
    <row r="301" spans="1:26" ht="10.5" customHeight="1" x14ac:dyDescent="0.2">
      <c r="A301" s="184"/>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row>
    <row r="302" spans="1:26" ht="10.5" customHeight="1" x14ac:dyDescent="0.2">
      <c r="A302" s="184"/>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4"/>
      <c r="X302" s="184"/>
      <c r="Y302" s="184"/>
      <c r="Z302" s="184"/>
    </row>
    <row r="303" spans="1:26" ht="10.5" customHeight="1" x14ac:dyDescent="0.2">
      <c r="A303" s="184"/>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4"/>
      <c r="Z303" s="184"/>
    </row>
    <row r="304" spans="1:26" ht="10.5" customHeight="1" x14ac:dyDescent="0.2">
      <c r="A304" s="184"/>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4"/>
      <c r="X304" s="184"/>
      <c r="Y304" s="184"/>
      <c r="Z304" s="184"/>
    </row>
    <row r="305" spans="1:26" ht="10.5" customHeight="1" x14ac:dyDescent="0.2">
      <c r="A305" s="184"/>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row>
    <row r="306" spans="1:26" ht="10.5" customHeight="1" x14ac:dyDescent="0.2">
      <c r="A306" s="184"/>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row>
    <row r="307" spans="1:26" ht="10.5" customHeight="1" x14ac:dyDescent="0.2">
      <c r="A307" s="184"/>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row>
    <row r="308" spans="1:26" ht="10.5" customHeight="1" x14ac:dyDescent="0.2">
      <c r="A308" s="184"/>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row>
    <row r="309" spans="1:26" ht="10.5" customHeight="1" x14ac:dyDescent="0.2">
      <c r="A309" s="184"/>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row>
    <row r="310" spans="1:26" ht="10.5" customHeight="1" x14ac:dyDescent="0.2">
      <c r="A310" s="184"/>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row>
    <row r="311" spans="1:26" ht="10.5" customHeight="1" x14ac:dyDescent="0.2">
      <c r="A311" s="184"/>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row>
    <row r="312" spans="1:26" ht="10.5" customHeight="1" x14ac:dyDescent="0.2">
      <c r="A312" s="184"/>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row>
    <row r="313" spans="1:26" ht="10.5" customHeight="1" x14ac:dyDescent="0.2">
      <c r="A313" s="184"/>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row>
    <row r="314" spans="1:26" ht="10.5" customHeight="1" x14ac:dyDescent="0.2">
      <c r="A314" s="184"/>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row>
    <row r="315" spans="1:26" ht="10.5" customHeight="1" x14ac:dyDescent="0.2">
      <c r="A315" s="184"/>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row>
    <row r="316" spans="1:26" ht="10.5" customHeight="1" x14ac:dyDescent="0.2">
      <c r="A316" s="184"/>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row>
    <row r="317" spans="1:26" ht="10.5" customHeight="1" x14ac:dyDescent="0.2">
      <c r="A317" s="184"/>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row>
    <row r="318" spans="1:26" ht="10.5" customHeight="1" x14ac:dyDescent="0.2">
      <c r="A318" s="184"/>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row>
    <row r="319" spans="1:26" ht="10.5" customHeight="1" x14ac:dyDescent="0.2">
      <c r="A319" s="184"/>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row>
    <row r="320" spans="1:26" ht="10.5" customHeight="1" x14ac:dyDescent="0.2">
      <c r="A320" s="184"/>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row>
    <row r="321" spans="1:26" ht="10.5" customHeight="1" x14ac:dyDescent="0.2">
      <c r="A321" s="184"/>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row>
    <row r="322" spans="1:26" ht="10.5" customHeight="1" x14ac:dyDescent="0.2">
      <c r="A322" s="184"/>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row>
    <row r="323" spans="1:26" ht="10.5" customHeight="1" x14ac:dyDescent="0.2">
      <c r="A323" s="184"/>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row>
    <row r="324" spans="1:26" ht="10.5" customHeight="1" x14ac:dyDescent="0.2">
      <c r="A324" s="184"/>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row>
    <row r="325" spans="1:26" ht="10.5" customHeight="1" x14ac:dyDescent="0.2">
      <c r="A325" s="184"/>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row>
    <row r="326" spans="1:26" ht="10.5" customHeight="1" x14ac:dyDescent="0.2">
      <c r="A326" s="184"/>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row>
    <row r="327" spans="1:26" ht="10.5" customHeight="1" x14ac:dyDescent="0.2">
      <c r="A327" s="184"/>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row>
    <row r="328" spans="1:26" ht="10.5" customHeight="1" x14ac:dyDescent="0.2">
      <c r="A328" s="184"/>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row>
    <row r="329" spans="1:26" ht="10.5" customHeight="1" x14ac:dyDescent="0.2">
      <c r="A329" s="184"/>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row>
    <row r="330" spans="1:26" ht="10.5" customHeight="1" x14ac:dyDescent="0.2">
      <c r="A330" s="184"/>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row>
    <row r="331" spans="1:26" ht="10.5" customHeight="1" x14ac:dyDescent="0.2">
      <c r="A331" s="184"/>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row>
    <row r="332" spans="1:26" ht="10.5" customHeight="1" x14ac:dyDescent="0.2">
      <c r="A332" s="184"/>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row>
    <row r="333" spans="1:26" ht="10.5" customHeight="1" x14ac:dyDescent="0.2">
      <c r="A333" s="184"/>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4"/>
      <c r="X333" s="184"/>
      <c r="Y333" s="184"/>
      <c r="Z333" s="184"/>
    </row>
    <row r="334" spans="1:26" ht="10.5" customHeight="1" x14ac:dyDescent="0.2">
      <c r="A334" s="184"/>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row>
    <row r="335" spans="1:26" ht="10.5" customHeight="1" x14ac:dyDescent="0.2">
      <c r="A335" s="184"/>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row>
    <row r="336" spans="1:26" ht="10.5" customHeight="1" x14ac:dyDescent="0.2">
      <c r="A336" s="184"/>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4"/>
      <c r="X336" s="184"/>
      <c r="Y336" s="184"/>
      <c r="Z336" s="184"/>
    </row>
    <row r="337" spans="1:26" ht="10.5" customHeight="1" x14ac:dyDescent="0.2">
      <c r="A337" s="184"/>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4"/>
      <c r="X337" s="184"/>
      <c r="Y337" s="184"/>
      <c r="Z337" s="184"/>
    </row>
    <row r="338" spans="1:26" ht="10.5" customHeight="1" x14ac:dyDescent="0.2">
      <c r="A338" s="184"/>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row>
    <row r="339" spans="1:26" ht="10.5" customHeight="1" x14ac:dyDescent="0.2">
      <c r="A339" s="184"/>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row>
    <row r="340" spans="1:26" ht="10.5" customHeight="1" x14ac:dyDescent="0.2">
      <c r="A340" s="184"/>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row>
    <row r="341" spans="1:26" ht="10.5" customHeight="1" x14ac:dyDescent="0.2">
      <c r="A341" s="184"/>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row>
    <row r="342" spans="1:26" ht="10.5" customHeight="1" x14ac:dyDescent="0.2">
      <c r="A342" s="184"/>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row>
    <row r="343" spans="1:26" ht="10.5" customHeight="1" x14ac:dyDescent="0.2">
      <c r="A343" s="184"/>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row>
    <row r="344" spans="1:26" ht="10.5" customHeight="1" x14ac:dyDescent="0.2">
      <c r="A344" s="184"/>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row>
    <row r="345" spans="1:26" ht="10.5" customHeight="1" x14ac:dyDescent="0.2">
      <c r="A345" s="184"/>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row>
    <row r="346" spans="1:26" ht="10.5" customHeight="1" x14ac:dyDescent="0.2">
      <c r="A346" s="184"/>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row>
    <row r="347" spans="1:26" ht="10.5" customHeight="1" x14ac:dyDescent="0.2">
      <c r="A347" s="184"/>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row>
    <row r="348" spans="1:26" ht="10.5" customHeight="1" x14ac:dyDescent="0.2">
      <c r="A348" s="184"/>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row>
    <row r="349" spans="1:26" ht="10.5" customHeight="1" x14ac:dyDescent="0.2">
      <c r="A349" s="184"/>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row>
    <row r="350" spans="1:26" ht="10.5" customHeight="1" x14ac:dyDescent="0.2">
      <c r="A350" s="184"/>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row>
    <row r="351" spans="1:26" ht="10.5" customHeight="1" x14ac:dyDescent="0.2">
      <c r="A351" s="184"/>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row>
    <row r="352" spans="1:26" ht="10.5" customHeight="1" x14ac:dyDescent="0.2">
      <c r="A352" s="184"/>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row>
    <row r="353" spans="1:26" ht="10.5" customHeight="1" x14ac:dyDescent="0.2">
      <c r="A353" s="184"/>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row>
    <row r="354" spans="1:26" ht="10.5" customHeight="1" x14ac:dyDescent="0.2">
      <c r="A354" s="184"/>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row>
    <row r="355" spans="1:26" ht="10.5" customHeight="1" x14ac:dyDescent="0.2">
      <c r="A355" s="184"/>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row>
    <row r="356" spans="1:26" ht="10.5" customHeight="1" x14ac:dyDescent="0.2">
      <c r="A356" s="184"/>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row>
    <row r="357" spans="1:26" ht="10.5" customHeight="1" x14ac:dyDescent="0.2">
      <c r="A357" s="184"/>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row>
    <row r="358" spans="1:26" ht="10.5" customHeight="1" x14ac:dyDescent="0.2">
      <c r="A358" s="184"/>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row>
    <row r="359" spans="1:26" ht="10.5" customHeight="1" x14ac:dyDescent="0.2">
      <c r="A359" s="184"/>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row>
    <row r="360" spans="1:26" ht="10.5" customHeight="1" x14ac:dyDescent="0.2">
      <c r="A360" s="184"/>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row>
    <row r="361" spans="1:26" ht="10.5" customHeight="1" x14ac:dyDescent="0.2">
      <c r="A361" s="184"/>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row>
    <row r="362" spans="1:26" ht="10.5" customHeight="1" x14ac:dyDescent="0.2">
      <c r="A362" s="184"/>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row>
    <row r="363" spans="1:26" ht="10.5" customHeight="1" x14ac:dyDescent="0.2">
      <c r="A363" s="184"/>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row>
    <row r="364" spans="1:26" ht="10.5" customHeight="1" x14ac:dyDescent="0.2">
      <c r="A364" s="184"/>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row>
    <row r="365" spans="1:26" ht="10.5" customHeight="1" x14ac:dyDescent="0.2">
      <c r="A365" s="184"/>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4"/>
      <c r="X365" s="184"/>
      <c r="Y365" s="184"/>
      <c r="Z365" s="184"/>
    </row>
    <row r="366" spans="1:26" ht="10.5" customHeight="1" x14ac:dyDescent="0.2">
      <c r="A366" s="184"/>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row>
    <row r="367" spans="1:26" ht="10.5" customHeight="1" x14ac:dyDescent="0.2">
      <c r="A367" s="184"/>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row>
    <row r="368" spans="1:26" ht="10.5" customHeight="1" x14ac:dyDescent="0.2">
      <c r="A368" s="184"/>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row>
    <row r="369" spans="1:26" ht="10.5" customHeight="1" x14ac:dyDescent="0.2">
      <c r="A369" s="184"/>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row>
    <row r="370" spans="1:26" ht="10.5" customHeight="1" x14ac:dyDescent="0.2">
      <c r="A370" s="184"/>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row>
    <row r="371" spans="1:26" ht="10.5" customHeight="1" x14ac:dyDescent="0.2">
      <c r="A371" s="184"/>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row>
    <row r="372" spans="1:26" ht="10.5" customHeight="1" x14ac:dyDescent="0.2">
      <c r="A372" s="184"/>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row>
    <row r="373" spans="1:26" ht="10.5" customHeight="1" x14ac:dyDescent="0.2">
      <c r="A373" s="184"/>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row>
    <row r="374" spans="1:26" ht="10.5" customHeight="1" x14ac:dyDescent="0.2">
      <c r="A374" s="184"/>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row>
    <row r="375" spans="1:26" ht="10.5" customHeight="1" x14ac:dyDescent="0.2">
      <c r="A375" s="184"/>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row>
    <row r="376" spans="1:26" ht="10.5" customHeight="1" x14ac:dyDescent="0.2">
      <c r="A376" s="184"/>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row>
    <row r="377" spans="1:26" ht="10.5" customHeight="1" x14ac:dyDescent="0.2">
      <c r="A377" s="184"/>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row>
    <row r="378" spans="1:26" ht="10.5" customHeight="1" x14ac:dyDescent="0.2">
      <c r="A378" s="184"/>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row>
    <row r="379" spans="1:26" ht="10.5" customHeight="1" x14ac:dyDescent="0.2">
      <c r="A379" s="184"/>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row>
    <row r="380" spans="1:26" ht="10.5" customHeight="1" x14ac:dyDescent="0.2">
      <c r="A380" s="184"/>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row>
    <row r="381" spans="1:26" ht="10.5" customHeight="1" x14ac:dyDescent="0.2">
      <c r="A381" s="184"/>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row>
    <row r="382" spans="1:26" ht="10.5" customHeight="1" x14ac:dyDescent="0.2">
      <c r="A382" s="184"/>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row>
    <row r="383" spans="1:26" ht="10.5" customHeight="1" x14ac:dyDescent="0.2">
      <c r="A383" s="184"/>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row>
    <row r="384" spans="1:26" ht="10.5" customHeight="1" x14ac:dyDescent="0.2">
      <c r="A384" s="184"/>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row>
    <row r="385" spans="1:26" ht="10.5" customHeight="1" x14ac:dyDescent="0.2">
      <c r="A385" s="184"/>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row>
    <row r="386" spans="1:26" ht="10.5" customHeight="1" x14ac:dyDescent="0.2">
      <c r="A386" s="184"/>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row>
    <row r="387" spans="1:26" ht="10.5" customHeight="1" x14ac:dyDescent="0.2">
      <c r="A387" s="184"/>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row>
    <row r="388" spans="1:26" ht="10.5" customHeight="1" x14ac:dyDescent="0.2">
      <c r="A388" s="184"/>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row>
    <row r="389" spans="1:26" ht="10.5" customHeight="1" x14ac:dyDescent="0.2">
      <c r="A389" s="184"/>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row>
    <row r="390" spans="1:26" ht="10.5" customHeight="1" x14ac:dyDescent="0.2">
      <c r="A390" s="184"/>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row>
    <row r="391" spans="1:26" ht="10.5" customHeight="1" x14ac:dyDescent="0.2">
      <c r="A391" s="184"/>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row>
    <row r="392" spans="1:26" ht="10.5" customHeight="1" x14ac:dyDescent="0.2">
      <c r="A392" s="184"/>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row>
    <row r="393" spans="1:26" ht="10.5" customHeight="1" x14ac:dyDescent="0.2">
      <c r="A393" s="184"/>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row>
    <row r="394" spans="1:26" ht="10.5" customHeight="1" x14ac:dyDescent="0.2">
      <c r="A394" s="184"/>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row>
    <row r="395" spans="1:26" ht="10.5" customHeight="1" x14ac:dyDescent="0.2">
      <c r="A395" s="184"/>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row>
    <row r="396" spans="1:26" ht="10.5" customHeight="1" x14ac:dyDescent="0.2">
      <c r="A396" s="184"/>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row>
    <row r="397" spans="1:26" ht="10.5" customHeight="1" x14ac:dyDescent="0.2">
      <c r="A397" s="184"/>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row>
    <row r="398" spans="1:26" ht="10.5" customHeight="1" x14ac:dyDescent="0.2">
      <c r="A398" s="184"/>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row>
    <row r="399" spans="1:26" ht="10.5" customHeight="1" x14ac:dyDescent="0.2">
      <c r="A399" s="184"/>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row>
    <row r="400" spans="1:26" ht="10.5" customHeight="1" x14ac:dyDescent="0.2">
      <c r="A400" s="184"/>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row>
    <row r="401" spans="1:26" ht="10.5" customHeight="1" x14ac:dyDescent="0.2">
      <c r="A401" s="184"/>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row>
    <row r="402" spans="1:26" ht="10.5" customHeight="1" x14ac:dyDescent="0.2">
      <c r="A402" s="184"/>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row>
    <row r="403" spans="1:26" ht="10.5" customHeight="1" x14ac:dyDescent="0.2">
      <c r="A403" s="184"/>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row>
    <row r="404" spans="1:26" ht="10.5" customHeight="1" x14ac:dyDescent="0.2">
      <c r="A404" s="184"/>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row>
    <row r="405" spans="1:26" ht="10.5" customHeight="1" x14ac:dyDescent="0.2">
      <c r="A405" s="184"/>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row>
    <row r="406" spans="1:26" ht="10.5" customHeight="1" x14ac:dyDescent="0.2">
      <c r="A406" s="184"/>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row>
    <row r="407" spans="1:26" ht="10.5" customHeight="1" x14ac:dyDescent="0.2">
      <c r="A407" s="184"/>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row>
    <row r="408" spans="1:26" ht="10.5" customHeight="1" x14ac:dyDescent="0.2">
      <c r="A408" s="184"/>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row>
    <row r="409" spans="1:26" ht="10.5" customHeight="1" x14ac:dyDescent="0.2">
      <c r="A409" s="184"/>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row>
    <row r="410" spans="1:26" ht="10.5" customHeight="1" x14ac:dyDescent="0.2">
      <c r="A410" s="184"/>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row>
    <row r="411" spans="1:26" ht="10.5" customHeight="1" x14ac:dyDescent="0.2">
      <c r="A411" s="184"/>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row>
    <row r="412" spans="1:26" ht="10.5" customHeight="1" x14ac:dyDescent="0.2">
      <c r="A412" s="184"/>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row>
    <row r="413" spans="1:26" ht="10.5" customHeight="1" x14ac:dyDescent="0.2">
      <c r="A413" s="184"/>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row>
    <row r="414" spans="1:26" ht="10.5" customHeight="1" x14ac:dyDescent="0.2">
      <c r="A414" s="184"/>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row>
    <row r="415" spans="1:26" ht="10.5" customHeight="1" x14ac:dyDescent="0.2">
      <c r="A415" s="184"/>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row>
    <row r="416" spans="1:26" ht="10.5" customHeight="1" x14ac:dyDescent="0.2">
      <c r="A416" s="184"/>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row>
    <row r="417" spans="1:26" ht="10.5" customHeight="1" x14ac:dyDescent="0.2">
      <c r="A417" s="184"/>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row>
    <row r="418" spans="1:26" ht="10.5" customHeight="1" x14ac:dyDescent="0.2">
      <c r="A418" s="184"/>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row>
    <row r="419" spans="1:26" ht="10.5" customHeight="1" x14ac:dyDescent="0.2">
      <c r="A419" s="184"/>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row>
    <row r="420" spans="1:26" ht="10.5" customHeight="1" x14ac:dyDescent="0.2">
      <c r="A420" s="184"/>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row>
    <row r="421" spans="1:26" ht="10.5" customHeight="1" x14ac:dyDescent="0.2">
      <c r="A421" s="184"/>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row>
    <row r="422" spans="1:26" ht="10.5" customHeight="1" x14ac:dyDescent="0.2">
      <c r="A422" s="184"/>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row>
    <row r="423" spans="1:26" ht="10.5" customHeight="1" x14ac:dyDescent="0.2">
      <c r="A423" s="184"/>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row>
    <row r="424" spans="1:26" ht="10.5" customHeight="1" x14ac:dyDescent="0.2">
      <c r="A424" s="184"/>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row>
    <row r="425" spans="1:26" ht="10.5" customHeight="1" x14ac:dyDescent="0.2">
      <c r="A425" s="184"/>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row>
    <row r="426" spans="1:26" ht="10.5" customHeight="1" x14ac:dyDescent="0.2">
      <c r="A426" s="184"/>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row>
    <row r="427" spans="1:26" ht="10.5" customHeight="1" x14ac:dyDescent="0.2">
      <c r="A427" s="184"/>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row>
    <row r="428" spans="1:26" ht="10.5" customHeight="1" x14ac:dyDescent="0.2">
      <c r="A428" s="184"/>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row>
    <row r="429" spans="1:26" ht="10.5" customHeight="1" x14ac:dyDescent="0.2">
      <c r="A429" s="184"/>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row>
    <row r="430" spans="1:26" ht="10.5" customHeight="1" x14ac:dyDescent="0.2">
      <c r="A430" s="184"/>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row>
    <row r="431" spans="1:26" ht="10.5" customHeight="1" x14ac:dyDescent="0.2">
      <c r="A431" s="184"/>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row>
    <row r="432" spans="1:26" ht="10.5" customHeight="1" x14ac:dyDescent="0.2">
      <c r="A432" s="184"/>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row>
    <row r="433" spans="1:26" ht="10.5" customHeight="1" x14ac:dyDescent="0.2">
      <c r="A433" s="184"/>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4"/>
      <c r="X433" s="184"/>
      <c r="Y433" s="184"/>
      <c r="Z433" s="184"/>
    </row>
    <row r="434" spans="1:26" ht="10.5" customHeight="1" x14ac:dyDescent="0.2">
      <c r="A434" s="184"/>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4"/>
      <c r="X434" s="184"/>
      <c r="Y434" s="184"/>
      <c r="Z434" s="184"/>
    </row>
    <row r="435" spans="1:26" ht="10.5" customHeight="1" x14ac:dyDescent="0.2">
      <c r="A435" s="184"/>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4"/>
      <c r="X435" s="184"/>
      <c r="Y435" s="184"/>
      <c r="Z435" s="184"/>
    </row>
    <row r="436" spans="1:26" ht="10.5" customHeight="1" x14ac:dyDescent="0.2">
      <c r="A436" s="184"/>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row>
    <row r="437" spans="1:26" ht="10.5" customHeight="1" x14ac:dyDescent="0.2">
      <c r="A437" s="184"/>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row>
    <row r="438" spans="1:26" ht="10.5" customHeight="1" x14ac:dyDescent="0.2">
      <c r="A438" s="184"/>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row>
    <row r="439" spans="1:26" ht="10.5" customHeight="1" x14ac:dyDescent="0.2">
      <c r="A439" s="184"/>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row>
    <row r="440" spans="1:26" ht="10.5" customHeight="1" x14ac:dyDescent="0.2">
      <c r="A440" s="184"/>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row>
    <row r="441" spans="1:26" ht="10.5" customHeight="1" x14ac:dyDescent="0.2">
      <c r="A441" s="184"/>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row>
    <row r="442" spans="1:26" ht="10.5" customHeight="1" x14ac:dyDescent="0.2">
      <c r="A442" s="184"/>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row>
    <row r="443" spans="1:26" ht="10.5" customHeight="1" x14ac:dyDescent="0.2">
      <c r="A443" s="184"/>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row>
    <row r="444" spans="1:26" ht="10.5" customHeight="1" x14ac:dyDescent="0.2">
      <c r="A444" s="184"/>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row>
    <row r="445" spans="1:26" ht="10.5" customHeight="1" x14ac:dyDescent="0.2">
      <c r="A445" s="184"/>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row>
    <row r="446" spans="1:26" ht="10.5" customHeight="1" x14ac:dyDescent="0.2">
      <c r="A446" s="184"/>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row>
    <row r="447" spans="1:26" ht="10.5" customHeight="1" x14ac:dyDescent="0.2">
      <c r="A447" s="184"/>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row>
    <row r="448" spans="1:26" ht="10.5" customHeight="1" x14ac:dyDescent="0.2">
      <c r="A448" s="184"/>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row>
    <row r="449" spans="1:26" ht="10.5" customHeight="1" x14ac:dyDescent="0.2">
      <c r="A449" s="184"/>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row>
    <row r="450" spans="1:26" ht="10.5" customHeight="1" x14ac:dyDescent="0.2">
      <c r="A450" s="184"/>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row>
    <row r="451" spans="1:26" ht="10.5" customHeight="1" x14ac:dyDescent="0.2">
      <c r="A451" s="184"/>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row>
    <row r="452" spans="1:26" ht="10.5" customHeight="1" x14ac:dyDescent="0.2">
      <c r="A452" s="184"/>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row>
    <row r="453" spans="1:26" ht="10.5" customHeight="1" x14ac:dyDescent="0.2">
      <c r="A453" s="184"/>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row>
    <row r="454" spans="1:26" ht="10.5" customHeight="1" x14ac:dyDescent="0.2">
      <c r="A454" s="184"/>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row>
    <row r="455" spans="1:26" ht="10.5" customHeight="1" x14ac:dyDescent="0.2">
      <c r="A455" s="184"/>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row>
    <row r="456" spans="1:26" ht="10.5" customHeight="1" x14ac:dyDescent="0.2">
      <c r="A456" s="184"/>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row>
    <row r="457" spans="1:26" ht="10.5" customHeight="1" x14ac:dyDescent="0.2">
      <c r="A457" s="184"/>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row>
    <row r="458" spans="1:26" ht="10.5" customHeight="1" x14ac:dyDescent="0.2">
      <c r="A458" s="184"/>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row>
    <row r="459" spans="1:26" ht="10.5" customHeight="1" x14ac:dyDescent="0.2">
      <c r="A459" s="184"/>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row>
    <row r="460" spans="1:26" ht="10.5" customHeight="1" x14ac:dyDescent="0.2">
      <c r="A460" s="184"/>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row>
    <row r="461" spans="1:26" ht="10.5" customHeight="1" x14ac:dyDescent="0.2">
      <c r="A461" s="184"/>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row>
    <row r="462" spans="1:26" ht="10.5" customHeight="1" x14ac:dyDescent="0.2">
      <c r="A462" s="184"/>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row>
    <row r="463" spans="1:26" ht="10.5" customHeight="1" x14ac:dyDescent="0.2">
      <c r="A463" s="184"/>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row>
    <row r="464" spans="1:26" ht="10.5" customHeight="1" x14ac:dyDescent="0.2">
      <c r="A464" s="184"/>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row>
    <row r="465" spans="1:26" ht="10.5" customHeight="1" x14ac:dyDescent="0.2">
      <c r="A465" s="184"/>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4"/>
      <c r="Z465" s="184"/>
    </row>
    <row r="466" spans="1:26" ht="10.5" customHeight="1" x14ac:dyDescent="0.2">
      <c r="A466" s="184"/>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4"/>
      <c r="X466" s="184"/>
      <c r="Y466" s="184"/>
      <c r="Z466" s="184"/>
    </row>
    <row r="467" spans="1:26" ht="10.5" customHeight="1" x14ac:dyDescent="0.2">
      <c r="A467" s="184"/>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4"/>
      <c r="X467" s="184"/>
      <c r="Y467" s="184"/>
      <c r="Z467" s="184"/>
    </row>
    <row r="468" spans="1:26" ht="10.5" customHeight="1" x14ac:dyDescent="0.2">
      <c r="A468" s="184"/>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4"/>
      <c r="X468" s="184"/>
      <c r="Y468" s="184"/>
      <c r="Z468" s="184"/>
    </row>
    <row r="469" spans="1:26" ht="10.5" customHeight="1" x14ac:dyDescent="0.2">
      <c r="A469" s="184"/>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4"/>
      <c r="X469" s="184"/>
      <c r="Y469" s="184"/>
      <c r="Z469" s="184"/>
    </row>
    <row r="470" spans="1:26" ht="10.5" customHeight="1" x14ac:dyDescent="0.2">
      <c r="A470" s="184"/>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row>
    <row r="471" spans="1:26" ht="10.5" customHeight="1" x14ac:dyDescent="0.2">
      <c r="A471" s="184"/>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row>
    <row r="472" spans="1:26" ht="10.5" customHeight="1" x14ac:dyDescent="0.2">
      <c r="A472" s="184"/>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row>
    <row r="473" spans="1:26" ht="10.5" customHeight="1" x14ac:dyDescent="0.2">
      <c r="A473" s="184"/>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row>
    <row r="474" spans="1:26" ht="10.5" customHeight="1" x14ac:dyDescent="0.2">
      <c r="A474" s="184"/>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row>
    <row r="475" spans="1:26" ht="10.5" customHeight="1" x14ac:dyDescent="0.2">
      <c r="A475" s="184"/>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row>
    <row r="476" spans="1:26" ht="10.5" customHeight="1" x14ac:dyDescent="0.2">
      <c r="A476" s="184"/>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row>
    <row r="477" spans="1:26" ht="10.5" customHeight="1" x14ac:dyDescent="0.2">
      <c r="A477" s="184"/>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row>
    <row r="478" spans="1:26" ht="10.5" customHeight="1" x14ac:dyDescent="0.2">
      <c r="A478" s="184"/>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row>
    <row r="479" spans="1:26" ht="10.5" customHeight="1" x14ac:dyDescent="0.2">
      <c r="A479" s="184"/>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row>
    <row r="480" spans="1:26" ht="10.5" customHeight="1" x14ac:dyDescent="0.2">
      <c r="A480" s="184"/>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row>
    <row r="481" spans="1:26" ht="10.5" customHeight="1" x14ac:dyDescent="0.2">
      <c r="A481" s="184"/>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row>
    <row r="482" spans="1:26" ht="10.5" customHeight="1" x14ac:dyDescent="0.2">
      <c r="A482" s="184"/>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row>
    <row r="483" spans="1:26" ht="10.5" customHeight="1" x14ac:dyDescent="0.2">
      <c r="A483" s="184"/>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row>
    <row r="484" spans="1:26" ht="10.5" customHeight="1" x14ac:dyDescent="0.2">
      <c r="A484" s="184"/>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row>
    <row r="485" spans="1:26" ht="10.5" customHeight="1" x14ac:dyDescent="0.2">
      <c r="A485" s="184"/>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row>
    <row r="486" spans="1:26" ht="10.5" customHeight="1" x14ac:dyDescent="0.2">
      <c r="A486" s="184"/>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row>
    <row r="487" spans="1:26" ht="10.5" customHeight="1" x14ac:dyDescent="0.2">
      <c r="A487" s="184"/>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row>
    <row r="488" spans="1:26" ht="10.5" customHeight="1" x14ac:dyDescent="0.2">
      <c r="A488" s="184"/>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row>
    <row r="489" spans="1:26" ht="10.5" customHeight="1" x14ac:dyDescent="0.2">
      <c r="A489" s="184"/>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row>
    <row r="490" spans="1:26" ht="10.5" customHeight="1" x14ac:dyDescent="0.2">
      <c r="A490" s="184"/>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row>
    <row r="491" spans="1:26" ht="10.5" customHeight="1" x14ac:dyDescent="0.2">
      <c r="A491" s="184"/>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4"/>
      <c r="X491" s="184"/>
      <c r="Y491" s="184"/>
      <c r="Z491" s="184"/>
    </row>
    <row r="492" spans="1:26" ht="10.5" customHeight="1" x14ac:dyDescent="0.2">
      <c r="A492" s="184"/>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4"/>
      <c r="X492" s="184"/>
      <c r="Y492" s="184"/>
      <c r="Z492" s="184"/>
    </row>
    <row r="493" spans="1:26" ht="10.5" customHeight="1" x14ac:dyDescent="0.2">
      <c r="A493" s="184"/>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4"/>
      <c r="X493" s="184"/>
      <c r="Y493" s="184"/>
      <c r="Z493" s="184"/>
    </row>
    <row r="494" spans="1:26" ht="10.5" customHeight="1" x14ac:dyDescent="0.2">
      <c r="A494" s="184"/>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4"/>
      <c r="X494" s="184"/>
      <c r="Y494" s="184"/>
      <c r="Z494" s="184"/>
    </row>
    <row r="495" spans="1:26" ht="10.5" customHeight="1" x14ac:dyDescent="0.2">
      <c r="A495" s="184"/>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4"/>
      <c r="X495" s="184"/>
      <c r="Y495" s="184"/>
      <c r="Z495" s="184"/>
    </row>
    <row r="496" spans="1:26" ht="10.5" customHeight="1" x14ac:dyDescent="0.2">
      <c r="A496" s="184"/>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row>
    <row r="497" spans="1:26" ht="10.5" customHeight="1" x14ac:dyDescent="0.2">
      <c r="A497" s="184"/>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4"/>
      <c r="X497" s="184"/>
      <c r="Y497" s="184"/>
      <c r="Z497" s="184"/>
    </row>
    <row r="498" spans="1:26" ht="10.5" customHeight="1" x14ac:dyDescent="0.2">
      <c r="A498" s="184"/>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4"/>
      <c r="X498" s="184"/>
      <c r="Y498" s="184"/>
      <c r="Z498" s="184"/>
    </row>
    <row r="499" spans="1:26" ht="10.5" customHeight="1" x14ac:dyDescent="0.2">
      <c r="A499" s="184"/>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4"/>
      <c r="X499" s="184"/>
      <c r="Y499" s="184"/>
      <c r="Z499" s="184"/>
    </row>
    <row r="500" spans="1:26" ht="10.5" customHeight="1" x14ac:dyDescent="0.2">
      <c r="A500" s="184"/>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4"/>
      <c r="X500" s="184"/>
      <c r="Y500" s="184"/>
      <c r="Z500" s="184"/>
    </row>
    <row r="501" spans="1:26" ht="10.5" customHeight="1" x14ac:dyDescent="0.2">
      <c r="A501" s="184"/>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4"/>
      <c r="X501" s="184"/>
      <c r="Y501" s="184"/>
      <c r="Z501" s="184"/>
    </row>
    <row r="502" spans="1:26" ht="10.5" customHeight="1" x14ac:dyDescent="0.2">
      <c r="A502" s="184"/>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row>
    <row r="503" spans="1:26" ht="10.5" customHeight="1" x14ac:dyDescent="0.2">
      <c r="A503" s="184"/>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4"/>
      <c r="X503" s="184"/>
      <c r="Y503" s="184"/>
      <c r="Z503" s="184"/>
    </row>
    <row r="504" spans="1:26" ht="10.5" customHeight="1" x14ac:dyDescent="0.2">
      <c r="A504" s="184"/>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4"/>
      <c r="X504" s="184"/>
      <c r="Y504" s="184"/>
      <c r="Z504" s="184"/>
    </row>
    <row r="505" spans="1:26" ht="10.5" customHeight="1" x14ac:dyDescent="0.2">
      <c r="A505" s="184"/>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4"/>
      <c r="X505" s="184"/>
      <c r="Y505" s="184"/>
      <c r="Z505" s="184"/>
    </row>
    <row r="506" spans="1:26" ht="10.5" customHeight="1" x14ac:dyDescent="0.2">
      <c r="A506" s="184"/>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4"/>
      <c r="X506" s="184"/>
      <c r="Y506" s="184"/>
      <c r="Z506" s="184"/>
    </row>
    <row r="507" spans="1:26" ht="10.5" customHeight="1" x14ac:dyDescent="0.2">
      <c r="A507" s="184"/>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4"/>
      <c r="X507" s="184"/>
      <c r="Y507" s="184"/>
      <c r="Z507" s="184"/>
    </row>
    <row r="508" spans="1:26" ht="10.5" customHeight="1" x14ac:dyDescent="0.2">
      <c r="A508" s="184"/>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4"/>
      <c r="X508" s="184"/>
      <c r="Y508" s="184"/>
      <c r="Z508" s="184"/>
    </row>
    <row r="509" spans="1:26" ht="10.5" customHeight="1" x14ac:dyDescent="0.2">
      <c r="A509" s="184"/>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row>
    <row r="510" spans="1:26" ht="10.5" customHeight="1" x14ac:dyDescent="0.2">
      <c r="A510" s="184"/>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4"/>
      <c r="X510" s="184"/>
      <c r="Y510" s="184"/>
      <c r="Z510" s="184"/>
    </row>
    <row r="511" spans="1:26" ht="10.5" customHeight="1" x14ac:dyDescent="0.2">
      <c r="A511" s="184"/>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4"/>
      <c r="X511" s="184"/>
      <c r="Y511" s="184"/>
      <c r="Z511" s="184"/>
    </row>
    <row r="512" spans="1:26" ht="10.5" customHeight="1" x14ac:dyDescent="0.2">
      <c r="A512" s="184"/>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4"/>
      <c r="X512" s="184"/>
      <c r="Y512" s="184"/>
      <c r="Z512" s="184"/>
    </row>
    <row r="513" spans="1:26" ht="10.5" customHeight="1" x14ac:dyDescent="0.2">
      <c r="A513" s="184"/>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4"/>
      <c r="X513" s="184"/>
      <c r="Y513" s="184"/>
      <c r="Z513" s="184"/>
    </row>
    <row r="514" spans="1:26" ht="10.5" customHeight="1" x14ac:dyDescent="0.2">
      <c r="A514" s="184"/>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4"/>
      <c r="X514" s="184"/>
      <c r="Y514" s="184"/>
      <c r="Z514" s="184"/>
    </row>
    <row r="515" spans="1:26" ht="10.5" customHeight="1" x14ac:dyDescent="0.2">
      <c r="A515" s="184"/>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4"/>
      <c r="X515" s="184"/>
      <c r="Y515" s="184"/>
      <c r="Z515" s="184"/>
    </row>
    <row r="516" spans="1:26" ht="10.5" customHeight="1" x14ac:dyDescent="0.2">
      <c r="A516" s="184"/>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4"/>
      <c r="X516" s="184"/>
      <c r="Y516" s="184"/>
      <c r="Z516" s="184"/>
    </row>
    <row r="517" spans="1:26" ht="10.5" customHeight="1" x14ac:dyDescent="0.2">
      <c r="A517" s="184"/>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4"/>
      <c r="X517" s="184"/>
      <c r="Y517" s="184"/>
      <c r="Z517" s="184"/>
    </row>
    <row r="518" spans="1:26" ht="10.5" customHeight="1" x14ac:dyDescent="0.2">
      <c r="A518" s="184"/>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4"/>
      <c r="X518" s="184"/>
      <c r="Y518" s="184"/>
      <c r="Z518" s="184"/>
    </row>
    <row r="519" spans="1:26" ht="10.5" customHeight="1" x14ac:dyDescent="0.2">
      <c r="A519" s="184"/>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4"/>
      <c r="X519" s="184"/>
      <c r="Y519" s="184"/>
      <c r="Z519" s="184"/>
    </row>
    <row r="520" spans="1:26" ht="10.5" customHeight="1" x14ac:dyDescent="0.2">
      <c r="A520" s="184"/>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4"/>
      <c r="X520" s="184"/>
      <c r="Y520" s="184"/>
      <c r="Z520" s="184"/>
    </row>
    <row r="521" spans="1:26" ht="10.5" customHeight="1" x14ac:dyDescent="0.2">
      <c r="A521" s="184"/>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4"/>
      <c r="X521" s="184"/>
      <c r="Y521" s="184"/>
      <c r="Z521" s="184"/>
    </row>
    <row r="522" spans="1:26" ht="10.5" customHeight="1" x14ac:dyDescent="0.2">
      <c r="A522" s="184"/>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4"/>
      <c r="X522" s="184"/>
      <c r="Y522" s="184"/>
      <c r="Z522" s="184"/>
    </row>
    <row r="523" spans="1:26" ht="10.5" customHeight="1" x14ac:dyDescent="0.2">
      <c r="A523" s="184"/>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4"/>
      <c r="X523" s="184"/>
      <c r="Y523" s="184"/>
      <c r="Z523" s="184"/>
    </row>
    <row r="524" spans="1:26" ht="10.5" customHeight="1" x14ac:dyDescent="0.2">
      <c r="A524" s="184"/>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4"/>
      <c r="Z524" s="184"/>
    </row>
    <row r="525" spans="1:26" ht="10.5" customHeight="1" x14ac:dyDescent="0.2">
      <c r="A525" s="184"/>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4"/>
      <c r="X525" s="184"/>
      <c r="Y525" s="184"/>
      <c r="Z525" s="184"/>
    </row>
    <row r="526" spans="1:26" ht="10.5" customHeight="1" x14ac:dyDescent="0.2">
      <c r="A526" s="184"/>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4"/>
      <c r="X526" s="184"/>
      <c r="Y526" s="184"/>
      <c r="Z526" s="184"/>
    </row>
    <row r="527" spans="1:26" ht="10.5" customHeight="1" x14ac:dyDescent="0.2">
      <c r="A527" s="184"/>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4"/>
      <c r="X527" s="184"/>
      <c r="Y527" s="184"/>
      <c r="Z527" s="184"/>
    </row>
    <row r="528" spans="1:26" ht="10.5" customHeight="1" x14ac:dyDescent="0.2">
      <c r="A528" s="184"/>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4"/>
      <c r="X528" s="184"/>
      <c r="Y528" s="184"/>
      <c r="Z528" s="184"/>
    </row>
    <row r="529" spans="1:26" ht="10.5" customHeight="1" x14ac:dyDescent="0.2">
      <c r="A529" s="184"/>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4"/>
      <c r="X529" s="184"/>
      <c r="Y529" s="184"/>
      <c r="Z529" s="184"/>
    </row>
    <row r="530" spans="1:26" ht="10.5" customHeight="1" x14ac:dyDescent="0.2">
      <c r="A530" s="184"/>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4"/>
      <c r="X530" s="184"/>
      <c r="Y530" s="184"/>
      <c r="Z530" s="184"/>
    </row>
    <row r="531" spans="1:26" ht="10.5" customHeight="1" x14ac:dyDescent="0.2">
      <c r="A531" s="184"/>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4"/>
      <c r="X531" s="184"/>
      <c r="Y531" s="184"/>
      <c r="Z531" s="184"/>
    </row>
    <row r="532" spans="1:26" ht="10.5" customHeight="1" x14ac:dyDescent="0.2">
      <c r="A532" s="184"/>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4"/>
      <c r="X532" s="184"/>
      <c r="Y532" s="184"/>
      <c r="Z532" s="184"/>
    </row>
    <row r="533" spans="1:26" ht="10.5" customHeight="1" x14ac:dyDescent="0.2">
      <c r="A533" s="184"/>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4"/>
      <c r="X533" s="184"/>
      <c r="Y533" s="184"/>
      <c r="Z533" s="184"/>
    </row>
    <row r="534" spans="1:26" ht="10.5" customHeight="1" x14ac:dyDescent="0.2">
      <c r="A534" s="184"/>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4"/>
      <c r="X534" s="184"/>
      <c r="Y534" s="184"/>
      <c r="Z534" s="184"/>
    </row>
    <row r="535" spans="1:26" ht="10.5" customHeight="1" x14ac:dyDescent="0.2">
      <c r="A535" s="184"/>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4"/>
      <c r="X535" s="184"/>
      <c r="Y535" s="184"/>
      <c r="Z535" s="184"/>
    </row>
    <row r="536" spans="1:26" ht="10.5" customHeight="1" x14ac:dyDescent="0.2">
      <c r="A536" s="184"/>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4"/>
      <c r="X536" s="184"/>
      <c r="Y536" s="184"/>
      <c r="Z536" s="184"/>
    </row>
    <row r="537" spans="1:26" ht="10.5" customHeight="1" x14ac:dyDescent="0.2">
      <c r="A537" s="184"/>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4"/>
      <c r="X537" s="184"/>
      <c r="Y537" s="184"/>
      <c r="Z537" s="184"/>
    </row>
    <row r="538" spans="1:26" ht="10.5" customHeight="1" x14ac:dyDescent="0.2">
      <c r="A538" s="184"/>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4"/>
      <c r="X538" s="184"/>
      <c r="Y538" s="184"/>
      <c r="Z538" s="184"/>
    </row>
    <row r="539" spans="1:26" ht="10.5" customHeight="1" x14ac:dyDescent="0.2">
      <c r="A539" s="184"/>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4"/>
      <c r="X539" s="184"/>
      <c r="Y539" s="184"/>
      <c r="Z539" s="184"/>
    </row>
    <row r="540" spans="1:26" ht="10.5" customHeight="1" x14ac:dyDescent="0.2">
      <c r="A540" s="184"/>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c r="Z540" s="184"/>
    </row>
    <row r="541" spans="1:26" ht="10.5" customHeight="1" x14ac:dyDescent="0.2">
      <c r="A541" s="184"/>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c r="Z541" s="184"/>
    </row>
    <row r="542" spans="1:26" ht="10.5" customHeight="1" x14ac:dyDescent="0.2">
      <c r="A542" s="184"/>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c r="Z542" s="184"/>
    </row>
    <row r="543" spans="1:26" ht="10.5" customHeight="1" x14ac:dyDescent="0.2">
      <c r="A543" s="184"/>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4"/>
      <c r="X543" s="184"/>
      <c r="Y543" s="184"/>
      <c r="Z543" s="184"/>
    </row>
    <row r="544" spans="1:26" ht="10.5" customHeight="1" x14ac:dyDescent="0.2">
      <c r="A544" s="184"/>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4"/>
      <c r="X544" s="184"/>
      <c r="Y544" s="184"/>
      <c r="Z544" s="184"/>
    </row>
    <row r="545" spans="1:26" ht="10.5" customHeight="1" x14ac:dyDescent="0.2">
      <c r="A545" s="184"/>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c r="Z545" s="184"/>
    </row>
    <row r="546" spans="1:26" ht="10.5" customHeight="1" x14ac:dyDescent="0.2">
      <c r="A546" s="184"/>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c r="Z546" s="184"/>
    </row>
    <row r="547" spans="1:26" ht="10.5" customHeight="1" x14ac:dyDescent="0.2">
      <c r="A547" s="184"/>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4"/>
      <c r="X547" s="184"/>
      <c r="Y547" s="184"/>
      <c r="Z547" s="184"/>
    </row>
    <row r="548" spans="1:26" ht="10.5" customHeight="1" x14ac:dyDescent="0.2">
      <c r="A548" s="184"/>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4"/>
      <c r="X548" s="184"/>
      <c r="Y548" s="184"/>
      <c r="Z548" s="184"/>
    </row>
    <row r="549" spans="1:26" ht="10.5" customHeight="1" x14ac:dyDescent="0.2">
      <c r="A549" s="184"/>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c r="Z549" s="184"/>
    </row>
    <row r="550" spans="1:26" ht="10.5" customHeight="1" x14ac:dyDescent="0.2">
      <c r="A550" s="184"/>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row>
    <row r="551" spans="1:26" ht="10.5" customHeight="1" x14ac:dyDescent="0.2">
      <c r="A551" s="184"/>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4"/>
      <c r="X551" s="184"/>
      <c r="Y551" s="184"/>
      <c r="Z551" s="184"/>
    </row>
    <row r="552" spans="1:26" ht="10.5" customHeight="1" x14ac:dyDescent="0.2">
      <c r="A552" s="184"/>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4"/>
      <c r="X552" s="184"/>
      <c r="Y552" s="184"/>
      <c r="Z552" s="184"/>
    </row>
    <row r="553" spans="1:26" ht="10.5" customHeight="1" x14ac:dyDescent="0.2">
      <c r="A553" s="184"/>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4"/>
      <c r="X553" s="184"/>
      <c r="Y553" s="184"/>
      <c r="Z553" s="184"/>
    </row>
    <row r="554" spans="1:26" ht="10.5" customHeight="1" x14ac:dyDescent="0.2">
      <c r="A554" s="184"/>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c r="Z554" s="184"/>
    </row>
    <row r="555" spans="1:26" ht="10.5" customHeight="1" x14ac:dyDescent="0.2">
      <c r="A555" s="184"/>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c r="Z555" s="184"/>
    </row>
    <row r="556" spans="1:26" ht="10.5" customHeight="1" x14ac:dyDescent="0.2">
      <c r="A556" s="184"/>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4"/>
      <c r="X556" s="184"/>
      <c r="Y556" s="184"/>
      <c r="Z556" s="184"/>
    </row>
    <row r="557" spans="1:26" ht="10.5" customHeight="1" x14ac:dyDescent="0.2">
      <c r="A557" s="184"/>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4"/>
      <c r="X557" s="184"/>
      <c r="Y557" s="184"/>
      <c r="Z557" s="184"/>
    </row>
    <row r="558" spans="1:26" ht="10.5" customHeight="1" x14ac:dyDescent="0.2">
      <c r="A558" s="184"/>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4"/>
      <c r="X558" s="184"/>
      <c r="Y558" s="184"/>
      <c r="Z558" s="184"/>
    </row>
    <row r="559" spans="1:26" ht="10.5" customHeight="1" x14ac:dyDescent="0.2">
      <c r="A559" s="184"/>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c r="Z559" s="184"/>
    </row>
    <row r="560" spans="1:26" ht="10.5" customHeight="1" x14ac:dyDescent="0.2">
      <c r="A560" s="184"/>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4"/>
      <c r="X560" s="184"/>
      <c r="Y560" s="184"/>
      <c r="Z560" s="184"/>
    </row>
    <row r="561" spans="1:26" ht="10.5" customHeight="1" x14ac:dyDescent="0.2">
      <c r="A561" s="184"/>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4"/>
      <c r="X561" s="184"/>
      <c r="Y561" s="184"/>
      <c r="Z561" s="184"/>
    </row>
    <row r="562" spans="1:26" ht="10.5" customHeight="1" x14ac:dyDescent="0.2">
      <c r="A562" s="184"/>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c r="Z562" s="184"/>
    </row>
    <row r="563" spans="1:26" ht="10.5" customHeight="1" x14ac:dyDescent="0.2">
      <c r="A563" s="184"/>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4"/>
      <c r="X563" s="184"/>
      <c r="Y563" s="184"/>
      <c r="Z563" s="184"/>
    </row>
    <row r="564" spans="1:26" ht="10.5" customHeight="1" x14ac:dyDescent="0.2">
      <c r="A564" s="184"/>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4"/>
      <c r="X564" s="184"/>
      <c r="Y564" s="184"/>
      <c r="Z564" s="184"/>
    </row>
    <row r="565" spans="1:26" ht="10.5" customHeight="1" x14ac:dyDescent="0.2">
      <c r="A565" s="184"/>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c r="Z565" s="184"/>
    </row>
    <row r="566" spans="1:26" ht="10.5" customHeight="1" x14ac:dyDescent="0.2">
      <c r="A566" s="184"/>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c r="Z566" s="184"/>
    </row>
    <row r="567" spans="1:26" ht="10.5" customHeight="1" x14ac:dyDescent="0.2">
      <c r="A567" s="184"/>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184"/>
      <c r="Z567" s="184"/>
    </row>
    <row r="568" spans="1:26" ht="10.5" customHeight="1" x14ac:dyDescent="0.2">
      <c r="A568" s="184"/>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4"/>
      <c r="X568" s="184"/>
      <c r="Y568" s="184"/>
      <c r="Z568" s="184"/>
    </row>
    <row r="569" spans="1:26" ht="10.5" customHeight="1" x14ac:dyDescent="0.2">
      <c r="A569" s="184"/>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c r="Z569" s="184"/>
    </row>
    <row r="570" spans="1:26" ht="10.5" customHeight="1" x14ac:dyDescent="0.2">
      <c r="A570" s="184"/>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4"/>
      <c r="X570" s="184"/>
      <c r="Y570" s="184"/>
      <c r="Z570" s="184"/>
    </row>
    <row r="571" spans="1:26" ht="10.5" customHeight="1" x14ac:dyDescent="0.2">
      <c r="A571" s="184"/>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4"/>
      <c r="X571" s="184"/>
      <c r="Y571" s="184"/>
      <c r="Z571" s="184"/>
    </row>
    <row r="572" spans="1:26" ht="10.5" customHeight="1" x14ac:dyDescent="0.2">
      <c r="A572" s="184"/>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4"/>
      <c r="X572" s="184"/>
      <c r="Y572" s="184"/>
      <c r="Z572" s="184"/>
    </row>
    <row r="573" spans="1:26" ht="10.5" customHeight="1" x14ac:dyDescent="0.2">
      <c r="A573" s="184"/>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4"/>
      <c r="X573" s="184"/>
      <c r="Y573" s="184"/>
      <c r="Z573" s="184"/>
    </row>
    <row r="574" spans="1:26" ht="10.5" customHeight="1" x14ac:dyDescent="0.2">
      <c r="A574" s="184"/>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4"/>
      <c r="X574" s="184"/>
      <c r="Y574" s="184"/>
      <c r="Z574" s="184"/>
    </row>
    <row r="575" spans="1:26" ht="10.5" customHeight="1" x14ac:dyDescent="0.2">
      <c r="A575" s="184"/>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4"/>
      <c r="X575" s="184"/>
      <c r="Y575" s="184"/>
      <c r="Z575" s="184"/>
    </row>
    <row r="576" spans="1:26" ht="10.5" customHeight="1" x14ac:dyDescent="0.2">
      <c r="A576" s="184"/>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4"/>
      <c r="X576" s="184"/>
      <c r="Y576" s="184"/>
      <c r="Z576" s="184"/>
    </row>
    <row r="577" spans="1:26" ht="10.5" customHeight="1" x14ac:dyDescent="0.2">
      <c r="A577" s="184"/>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4"/>
      <c r="X577" s="184"/>
      <c r="Y577" s="184"/>
      <c r="Z577" s="184"/>
    </row>
    <row r="578" spans="1:26" ht="10.5" customHeight="1" x14ac:dyDescent="0.2">
      <c r="A578" s="184"/>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4"/>
      <c r="X578" s="184"/>
      <c r="Y578" s="184"/>
      <c r="Z578" s="184"/>
    </row>
    <row r="579" spans="1:26" ht="10.5" customHeight="1" x14ac:dyDescent="0.2">
      <c r="A579" s="184"/>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4"/>
      <c r="X579" s="184"/>
      <c r="Y579" s="184"/>
      <c r="Z579" s="184"/>
    </row>
    <row r="580" spans="1:26" ht="10.5" customHeight="1" x14ac:dyDescent="0.2">
      <c r="A580" s="184"/>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row>
    <row r="581" spans="1:26" ht="10.5" customHeight="1" x14ac:dyDescent="0.2">
      <c r="A581" s="184"/>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row>
    <row r="582" spans="1:26" ht="10.5" customHeight="1" x14ac:dyDescent="0.2">
      <c r="A582" s="184"/>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row>
    <row r="583" spans="1:26" ht="10.5" customHeight="1" x14ac:dyDescent="0.2">
      <c r="A583" s="184"/>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row>
    <row r="584" spans="1:26" ht="10.5" customHeight="1" x14ac:dyDescent="0.2">
      <c r="A584" s="184"/>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4"/>
      <c r="X584" s="184"/>
      <c r="Y584" s="184"/>
      <c r="Z584" s="184"/>
    </row>
    <row r="585" spans="1:26" ht="10.5" customHeight="1" x14ac:dyDescent="0.2">
      <c r="A585" s="184"/>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row>
    <row r="586" spans="1:26" ht="10.5" customHeight="1" x14ac:dyDescent="0.2">
      <c r="A586" s="184"/>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4"/>
      <c r="X586" s="184"/>
      <c r="Y586" s="184"/>
      <c r="Z586" s="184"/>
    </row>
    <row r="587" spans="1:26" ht="10.5" customHeight="1" x14ac:dyDescent="0.2">
      <c r="A587" s="184"/>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row>
    <row r="588" spans="1:26" ht="10.5" customHeight="1" x14ac:dyDescent="0.2">
      <c r="A588" s="184"/>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row>
    <row r="589" spans="1:26" ht="10.5" customHeight="1" x14ac:dyDescent="0.2">
      <c r="A589" s="184"/>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row>
    <row r="590" spans="1:26" ht="10.5" customHeight="1" x14ac:dyDescent="0.2">
      <c r="A590" s="184"/>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4"/>
      <c r="X590" s="184"/>
      <c r="Y590" s="184"/>
      <c r="Z590" s="184"/>
    </row>
    <row r="591" spans="1:26" ht="10.5" customHeight="1" x14ac:dyDescent="0.2">
      <c r="A591" s="184"/>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4"/>
      <c r="X591" s="184"/>
      <c r="Y591" s="184"/>
      <c r="Z591" s="184"/>
    </row>
    <row r="592" spans="1:26" ht="10.5" customHeight="1" x14ac:dyDescent="0.2">
      <c r="A592" s="184"/>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4"/>
      <c r="X592" s="184"/>
      <c r="Y592" s="184"/>
      <c r="Z592" s="184"/>
    </row>
    <row r="593" spans="1:26" ht="10.5" customHeight="1" x14ac:dyDescent="0.2">
      <c r="A593" s="184"/>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row>
    <row r="594" spans="1:26" ht="10.5" customHeight="1" x14ac:dyDescent="0.2">
      <c r="A594" s="184"/>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4"/>
      <c r="X594" s="184"/>
      <c r="Y594" s="184"/>
      <c r="Z594" s="184"/>
    </row>
    <row r="595" spans="1:26" ht="10.5" customHeight="1" x14ac:dyDescent="0.2">
      <c r="A595" s="184"/>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4"/>
      <c r="X595" s="184"/>
      <c r="Y595" s="184"/>
      <c r="Z595" s="184"/>
    </row>
    <row r="596" spans="1:26" ht="10.5" customHeight="1" x14ac:dyDescent="0.2">
      <c r="A596" s="184"/>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row>
    <row r="597" spans="1:26" ht="10.5" customHeight="1" x14ac:dyDescent="0.2">
      <c r="A597" s="184"/>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row>
    <row r="598" spans="1:26" ht="10.5" customHeight="1" x14ac:dyDescent="0.2">
      <c r="A598" s="184"/>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row>
    <row r="599" spans="1:26" ht="10.5" customHeight="1" x14ac:dyDescent="0.2">
      <c r="A599" s="184"/>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row>
    <row r="600" spans="1:26" ht="10.5" customHeight="1" x14ac:dyDescent="0.2">
      <c r="A600" s="184"/>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row>
    <row r="601" spans="1:26" ht="10.5" customHeight="1" x14ac:dyDescent="0.2">
      <c r="A601" s="184"/>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4"/>
      <c r="X601" s="184"/>
      <c r="Y601" s="184"/>
      <c r="Z601" s="184"/>
    </row>
    <row r="602" spans="1:26" ht="10.5" customHeight="1" x14ac:dyDescent="0.2">
      <c r="A602" s="184"/>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4"/>
      <c r="X602" s="184"/>
      <c r="Y602" s="184"/>
      <c r="Z602" s="184"/>
    </row>
    <row r="603" spans="1:26" ht="10.5" customHeight="1" x14ac:dyDescent="0.2">
      <c r="A603" s="184"/>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row>
    <row r="604" spans="1:26" ht="10.5" customHeight="1" x14ac:dyDescent="0.2">
      <c r="A604" s="184"/>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4"/>
      <c r="X604" s="184"/>
      <c r="Y604" s="184"/>
      <c r="Z604" s="184"/>
    </row>
    <row r="605" spans="1:26" ht="10.5" customHeight="1" x14ac:dyDescent="0.2">
      <c r="A605" s="184"/>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4"/>
      <c r="X605" s="184"/>
      <c r="Y605" s="184"/>
      <c r="Z605" s="184"/>
    </row>
    <row r="606" spans="1:26" ht="10.5" customHeight="1" x14ac:dyDescent="0.2">
      <c r="A606" s="184"/>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4"/>
      <c r="X606" s="184"/>
      <c r="Y606" s="184"/>
      <c r="Z606" s="184"/>
    </row>
    <row r="607" spans="1:26" ht="10.5" customHeight="1" x14ac:dyDescent="0.2">
      <c r="A607" s="184"/>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4"/>
      <c r="X607" s="184"/>
      <c r="Y607" s="184"/>
      <c r="Z607" s="184"/>
    </row>
    <row r="608" spans="1:26" ht="10.5" customHeight="1" x14ac:dyDescent="0.2">
      <c r="A608" s="184"/>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4"/>
      <c r="X608" s="184"/>
      <c r="Y608" s="184"/>
      <c r="Z608" s="184"/>
    </row>
    <row r="609" spans="1:26" ht="10.5" customHeight="1" x14ac:dyDescent="0.2">
      <c r="A609" s="184"/>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4"/>
      <c r="X609" s="184"/>
      <c r="Y609" s="184"/>
      <c r="Z609" s="184"/>
    </row>
    <row r="610" spans="1:26" ht="10.5" customHeight="1" x14ac:dyDescent="0.2">
      <c r="A610" s="184"/>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4"/>
      <c r="X610" s="184"/>
      <c r="Y610" s="184"/>
      <c r="Z610" s="184"/>
    </row>
    <row r="611" spans="1:26" ht="10.5" customHeight="1" x14ac:dyDescent="0.2">
      <c r="A611" s="184"/>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4"/>
      <c r="X611" s="184"/>
      <c r="Y611" s="184"/>
      <c r="Z611" s="184"/>
    </row>
    <row r="612" spans="1:26" ht="10.5" customHeight="1" x14ac:dyDescent="0.2">
      <c r="A612" s="184"/>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4"/>
      <c r="X612" s="184"/>
      <c r="Y612" s="184"/>
      <c r="Z612" s="184"/>
    </row>
    <row r="613" spans="1:26" ht="10.5" customHeight="1" x14ac:dyDescent="0.2">
      <c r="A613" s="184"/>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4"/>
      <c r="X613" s="184"/>
      <c r="Y613" s="184"/>
      <c r="Z613" s="184"/>
    </row>
    <row r="614" spans="1:26" ht="10.5" customHeight="1" x14ac:dyDescent="0.2">
      <c r="A614" s="184"/>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4"/>
      <c r="X614" s="184"/>
      <c r="Y614" s="184"/>
      <c r="Z614" s="184"/>
    </row>
    <row r="615" spans="1:26" ht="10.5" customHeight="1" x14ac:dyDescent="0.2">
      <c r="A615" s="184"/>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4"/>
      <c r="X615" s="184"/>
      <c r="Y615" s="184"/>
      <c r="Z615" s="184"/>
    </row>
    <row r="616" spans="1:26" ht="10.5" customHeight="1" x14ac:dyDescent="0.2">
      <c r="A616" s="184"/>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4"/>
      <c r="X616" s="184"/>
      <c r="Y616" s="184"/>
      <c r="Z616" s="184"/>
    </row>
    <row r="617" spans="1:26" ht="10.5" customHeight="1" x14ac:dyDescent="0.2">
      <c r="A617" s="184"/>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4"/>
      <c r="X617" s="184"/>
      <c r="Y617" s="184"/>
      <c r="Z617" s="184"/>
    </row>
    <row r="618" spans="1:26" ht="10.5" customHeight="1" x14ac:dyDescent="0.2">
      <c r="A618" s="184"/>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4"/>
      <c r="X618" s="184"/>
      <c r="Y618" s="184"/>
      <c r="Z618" s="184"/>
    </row>
    <row r="619" spans="1:26" ht="10.5" customHeight="1" x14ac:dyDescent="0.2">
      <c r="A619" s="184"/>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4"/>
      <c r="X619" s="184"/>
      <c r="Y619" s="184"/>
      <c r="Z619" s="184"/>
    </row>
    <row r="620" spans="1:26" ht="10.5" customHeight="1" x14ac:dyDescent="0.2">
      <c r="A620" s="184"/>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4"/>
      <c r="X620" s="184"/>
      <c r="Y620" s="184"/>
      <c r="Z620" s="184"/>
    </row>
    <row r="621" spans="1:26" ht="10.5" customHeight="1" x14ac:dyDescent="0.2">
      <c r="A621" s="184"/>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4"/>
      <c r="X621" s="184"/>
      <c r="Y621" s="184"/>
      <c r="Z621" s="184"/>
    </row>
    <row r="622" spans="1:26" ht="10.5" customHeight="1" x14ac:dyDescent="0.2">
      <c r="A622" s="184"/>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4"/>
      <c r="X622" s="184"/>
      <c r="Y622" s="184"/>
      <c r="Z622" s="184"/>
    </row>
    <row r="623" spans="1:26" ht="10.5" customHeight="1" x14ac:dyDescent="0.2">
      <c r="A623" s="184"/>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4"/>
      <c r="X623" s="184"/>
      <c r="Y623" s="184"/>
      <c r="Z623" s="184"/>
    </row>
    <row r="624" spans="1:26" ht="10.5" customHeight="1" x14ac:dyDescent="0.2">
      <c r="A624" s="184"/>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4"/>
      <c r="X624" s="184"/>
      <c r="Y624" s="184"/>
      <c r="Z624" s="184"/>
    </row>
    <row r="625" spans="1:26" ht="10.5" customHeight="1" x14ac:dyDescent="0.2">
      <c r="A625" s="184"/>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4"/>
      <c r="X625" s="184"/>
      <c r="Y625" s="184"/>
      <c r="Z625" s="184"/>
    </row>
    <row r="626" spans="1:26" ht="10.5" customHeight="1" x14ac:dyDescent="0.2">
      <c r="A626" s="184"/>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4"/>
      <c r="X626" s="184"/>
      <c r="Y626" s="184"/>
      <c r="Z626" s="184"/>
    </row>
    <row r="627" spans="1:26" ht="10.5" customHeight="1" x14ac:dyDescent="0.2">
      <c r="A627" s="184"/>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4"/>
      <c r="X627" s="184"/>
      <c r="Y627" s="184"/>
      <c r="Z627" s="184"/>
    </row>
    <row r="628" spans="1:26" ht="10.5" customHeight="1" x14ac:dyDescent="0.2">
      <c r="A628" s="184"/>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4"/>
      <c r="X628" s="184"/>
      <c r="Y628" s="184"/>
      <c r="Z628" s="184"/>
    </row>
    <row r="629" spans="1:26" ht="10.5" customHeight="1" x14ac:dyDescent="0.2">
      <c r="A629" s="184"/>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4"/>
      <c r="X629" s="184"/>
      <c r="Y629" s="184"/>
      <c r="Z629" s="184"/>
    </row>
    <row r="630" spans="1:26" ht="10.5" customHeight="1" x14ac:dyDescent="0.2">
      <c r="A630" s="184"/>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4"/>
      <c r="X630" s="184"/>
      <c r="Y630" s="184"/>
      <c r="Z630" s="184"/>
    </row>
    <row r="631" spans="1:26" ht="10.5" customHeight="1" x14ac:dyDescent="0.2">
      <c r="A631" s="184"/>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4"/>
      <c r="X631" s="184"/>
      <c r="Y631" s="184"/>
      <c r="Z631" s="184"/>
    </row>
    <row r="632" spans="1:26" ht="10.5" customHeight="1" x14ac:dyDescent="0.2">
      <c r="A632" s="184"/>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4"/>
      <c r="X632" s="184"/>
      <c r="Y632" s="184"/>
      <c r="Z632" s="184"/>
    </row>
    <row r="633" spans="1:26" ht="10.5" customHeight="1" x14ac:dyDescent="0.2">
      <c r="A633" s="184"/>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4"/>
      <c r="X633" s="184"/>
      <c r="Y633" s="184"/>
      <c r="Z633" s="184"/>
    </row>
    <row r="634" spans="1:26" ht="10.5" customHeight="1" x14ac:dyDescent="0.2">
      <c r="A634" s="184"/>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4"/>
      <c r="X634" s="184"/>
      <c r="Y634" s="184"/>
      <c r="Z634" s="184"/>
    </row>
    <row r="635" spans="1:26" ht="10.5" customHeight="1" x14ac:dyDescent="0.2">
      <c r="A635" s="184"/>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4"/>
      <c r="X635" s="184"/>
      <c r="Y635" s="184"/>
      <c r="Z635" s="184"/>
    </row>
    <row r="636" spans="1:26" ht="10.5" customHeight="1" x14ac:dyDescent="0.2">
      <c r="A636" s="184"/>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4"/>
      <c r="X636" s="184"/>
      <c r="Y636" s="184"/>
      <c r="Z636" s="184"/>
    </row>
    <row r="637" spans="1:26" ht="10.5" customHeight="1" x14ac:dyDescent="0.2">
      <c r="A637" s="184"/>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4"/>
      <c r="X637" s="184"/>
      <c r="Y637" s="184"/>
      <c r="Z637" s="184"/>
    </row>
    <row r="638" spans="1:26" ht="10.5" customHeight="1" x14ac:dyDescent="0.2">
      <c r="A638" s="184"/>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4"/>
      <c r="X638" s="184"/>
      <c r="Y638" s="184"/>
      <c r="Z638" s="184"/>
    </row>
    <row r="639" spans="1:26" ht="10.5" customHeight="1" x14ac:dyDescent="0.2">
      <c r="A639" s="184"/>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4"/>
      <c r="X639" s="184"/>
      <c r="Y639" s="184"/>
      <c r="Z639" s="184"/>
    </row>
    <row r="640" spans="1:26" ht="10.5" customHeight="1" x14ac:dyDescent="0.2">
      <c r="A640" s="184"/>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4"/>
      <c r="X640" s="184"/>
      <c r="Y640" s="184"/>
      <c r="Z640" s="184"/>
    </row>
    <row r="641" spans="1:26" ht="10.5" customHeight="1" x14ac:dyDescent="0.2">
      <c r="A641" s="184"/>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row>
    <row r="642" spans="1:26" ht="10.5" customHeight="1" x14ac:dyDescent="0.2">
      <c r="A642" s="184"/>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4"/>
      <c r="X642" s="184"/>
      <c r="Y642" s="184"/>
      <c r="Z642" s="184"/>
    </row>
    <row r="643" spans="1:26" ht="10.5" customHeight="1" x14ac:dyDescent="0.2">
      <c r="A643" s="184"/>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4"/>
      <c r="X643" s="184"/>
      <c r="Y643" s="184"/>
      <c r="Z643" s="184"/>
    </row>
    <row r="644" spans="1:26" ht="10.5" customHeight="1" x14ac:dyDescent="0.2">
      <c r="A644" s="184"/>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4"/>
      <c r="X644" s="184"/>
      <c r="Y644" s="184"/>
      <c r="Z644" s="184"/>
    </row>
    <row r="645" spans="1:26" ht="10.5" customHeight="1" x14ac:dyDescent="0.2">
      <c r="A645" s="184"/>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4"/>
      <c r="X645" s="184"/>
      <c r="Y645" s="184"/>
      <c r="Z645" s="184"/>
    </row>
    <row r="646" spans="1:26" ht="10.5" customHeight="1" x14ac:dyDescent="0.2">
      <c r="A646" s="184"/>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4"/>
      <c r="X646" s="184"/>
      <c r="Y646" s="184"/>
      <c r="Z646" s="184"/>
    </row>
    <row r="647" spans="1:26" ht="10.5" customHeight="1" x14ac:dyDescent="0.2">
      <c r="A647" s="184"/>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4"/>
      <c r="X647" s="184"/>
      <c r="Y647" s="184"/>
      <c r="Z647" s="184"/>
    </row>
    <row r="648" spans="1:26" ht="10.5" customHeight="1" x14ac:dyDescent="0.2">
      <c r="A648" s="184"/>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4"/>
      <c r="X648" s="184"/>
      <c r="Y648" s="184"/>
      <c r="Z648" s="184"/>
    </row>
    <row r="649" spans="1:26" ht="10.5" customHeight="1" x14ac:dyDescent="0.2">
      <c r="A649" s="184"/>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4"/>
      <c r="X649" s="184"/>
      <c r="Y649" s="184"/>
      <c r="Z649" s="184"/>
    </row>
    <row r="650" spans="1:26" ht="10.5" customHeight="1" x14ac:dyDescent="0.2">
      <c r="A650" s="184"/>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4"/>
      <c r="X650" s="184"/>
      <c r="Y650" s="184"/>
      <c r="Z650" s="184"/>
    </row>
    <row r="651" spans="1:26" ht="10.5" customHeight="1" x14ac:dyDescent="0.2">
      <c r="A651" s="184"/>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4"/>
      <c r="Z651" s="184"/>
    </row>
    <row r="652" spans="1:26" ht="10.5" customHeight="1" x14ac:dyDescent="0.2">
      <c r="A652" s="184"/>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4"/>
      <c r="X652" s="184"/>
      <c r="Y652" s="184"/>
      <c r="Z652" s="184"/>
    </row>
    <row r="653" spans="1:26" ht="10.5" customHeight="1" x14ac:dyDescent="0.2">
      <c r="A653" s="184"/>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4"/>
      <c r="X653" s="184"/>
      <c r="Y653" s="184"/>
      <c r="Z653" s="184"/>
    </row>
    <row r="654" spans="1:26" ht="10.5" customHeight="1" x14ac:dyDescent="0.2">
      <c r="A654" s="184"/>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4"/>
      <c r="X654" s="184"/>
      <c r="Y654" s="184"/>
      <c r="Z654" s="184"/>
    </row>
    <row r="655" spans="1:26" ht="10.5" customHeight="1" x14ac:dyDescent="0.2">
      <c r="A655" s="184"/>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4"/>
      <c r="X655" s="184"/>
      <c r="Y655" s="184"/>
      <c r="Z655" s="184"/>
    </row>
    <row r="656" spans="1:26" ht="10.5" customHeight="1" x14ac:dyDescent="0.2">
      <c r="A656" s="184"/>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4"/>
      <c r="X656" s="184"/>
      <c r="Y656" s="184"/>
      <c r="Z656" s="184"/>
    </row>
    <row r="657" spans="1:26" ht="10.5" customHeight="1" x14ac:dyDescent="0.2">
      <c r="A657" s="184"/>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4"/>
      <c r="X657" s="184"/>
      <c r="Y657" s="184"/>
      <c r="Z657" s="184"/>
    </row>
    <row r="658" spans="1:26" ht="10.5" customHeight="1" x14ac:dyDescent="0.2">
      <c r="A658" s="184"/>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4"/>
      <c r="X658" s="184"/>
      <c r="Y658" s="184"/>
      <c r="Z658" s="184"/>
    </row>
    <row r="659" spans="1:26" ht="10.5" customHeight="1" x14ac:dyDescent="0.2">
      <c r="A659" s="184"/>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4"/>
      <c r="X659" s="184"/>
      <c r="Y659" s="184"/>
      <c r="Z659" s="184"/>
    </row>
    <row r="660" spans="1:26" ht="10.5" customHeight="1" x14ac:dyDescent="0.2">
      <c r="A660" s="184"/>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4"/>
      <c r="X660" s="184"/>
      <c r="Y660" s="184"/>
      <c r="Z660" s="184"/>
    </row>
    <row r="661" spans="1:26" ht="10.5" customHeight="1" x14ac:dyDescent="0.2">
      <c r="A661" s="184"/>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4"/>
      <c r="X661" s="184"/>
      <c r="Y661" s="184"/>
      <c r="Z661" s="184"/>
    </row>
    <row r="662" spans="1:26" ht="10.5" customHeight="1" x14ac:dyDescent="0.2">
      <c r="A662" s="184"/>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4"/>
      <c r="X662" s="184"/>
      <c r="Y662" s="184"/>
      <c r="Z662" s="184"/>
    </row>
    <row r="663" spans="1:26" ht="10.5" customHeight="1" x14ac:dyDescent="0.2">
      <c r="A663" s="184"/>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4"/>
      <c r="X663" s="184"/>
      <c r="Y663" s="184"/>
      <c r="Z663" s="184"/>
    </row>
    <row r="664" spans="1:26" ht="10.5" customHeight="1" x14ac:dyDescent="0.2">
      <c r="A664" s="184"/>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4"/>
      <c r="X664" s="184"/>
      <c r="Y664" s="184"/>
      <c r="Z664" s="184"/>
    </row>
    <row r="665" spans="1:26" ht="10.5" customHeight="1" x14ac:dyDescent="0.2">
      <c r="A665" s="184"/>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4"/>
      <c r="X665" s="184"/>
      <c r="Y665" s="184"/>
      <c r="Z665" s="184"/>
    </row>
    <row r="666" spans="1:26" ht="10.5" customHeight="1" x14ac:dyDescent="0.2">
      <c r="A666" s="184"/>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4"/>
      <c r="X666" s="184"/>
      <c r="Y666" s="184"/>
      <c r="Z666" s="184"/>
    </row>
    <row r="667" spans="1:26" ht="10.5" customHeight="1" x14ac:dyDescent="0.2">
      <c r="A667" s="184"/>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4"/>
      <c r="X667" s="184"/>
      <c r="Y667" s="184"/>
      <c r="Z667" s="184"/>
    </row>
    <row r="668" spans="1:26" ht="10.5" customHeight="1" x14ac:dyDescent="0.2">
      <c r="A668" s="184"/>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4"/>
      <c r="X668" s="184"/>
      <c r="Y668" s="184"/>
      <c r="Z668" s="184"/>
    </row>
    <row r="669" spans="1:26" ht="10.5" customHeight="1" x14ac:dyDescent="0.2">
      <c r="A669" s="184"/>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4"/>
      <c r="X669" s="184"/>
      <c r="Y669" s="184"/>
      <c r="Z669" s="184"/>
    </row>
    <row r="670" spans="1:26" ht="10.5" customHeight="1" x14ac:dyDescent="0.2">
      <c r="A670" s="184"/>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4"/>
      <c r="X670" s="184"/>
      <c r="Y670" s="184"/>
      <c r="Z670" s="184"/>
    </row>
    <row r="671" spans="1:26" ht="10.5" customHeight="1" x14ac:dyDescent="0.2">
      <c r="A671" s="184"/>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4"/>
      <c r="X671" s="184"/>
      <c r="Y671" s="184"/>
      <c r="Z671" s="184"/>
    </row>
    <row r="672" spans="1:26" ht="10.5" customHeight="1" x14ac:dyDescent="0.2">
      <c r="A672" s="184"/>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4"/>
      <c r="X672" s="184"/>
      <c r="Y672" s="184"/>
      <c r="Z672" s="184"/>
    </row>
    <row r="673" spans="1:26" ht="10.5" customHeight="1" x14ac:dyDescent="0.2">
      <c r="A673" s="184"/>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4"/>
      <c r="X673" s="184"/>
      <c r="Y673" s="184"/>
      <c r="Z673" s="184"/>
    </row>
    <row r="674" spans="1:26" ht="10.5" customHeight="1" x14ac:dyDescent="0.2">
      <c r="A674" s="184"/>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4"/>
      <c r="X674" s="184"/>
      <c r="Y674" s="184"/>
      <c r="Z674" s="184"/>
    </row>
    <row r="675" spans="1:26" ht="10.5" customHeight="1" x14ac:dyDescent="0.2">
      <c r="A675" s="184"/>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4"/>
      <c r="X675" s="184"/>
      <c r="Y675" s="184"/>
      <c r="Z675" s="184"/>
    </row>
    <row r="676" spans="1:26" ht="10.5" customHeight="1" x14ac:dyDescent="0.2">
      <c r="A676" s="184"/>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4"/>
      <c r="X676" s="184"/>
      <c r="Y676" s="184"/>
      <c r="Z676" s="184"/>
    </row>
    <row r="677" spans="1:26" ht="10.5" customHeight="1" x14ac:dyDescent="0.2">
      <c r="A677" s="184"/>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4"/>
      <c r="X677" s="184"/>
      <c r="Y677" s="184"/>
      <c r="Z677" s="184"/>
    </row>
    <row r="678" spans="1:26" ht="10.5" customHeight="1" x14ac:dyDescent="0.2">
      <c r="A678" s="184"/>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4"/>
      <c r="X678" s="184"/>
      <c r="Y678" s="184"/>
      <c r="Z678" s="184"/>
    </row>
    <row r="679" spans="1:26" ht="10.5" customHeight="1" x14ac:dyDescent="0.2">
      <c r="A679" s="184"/>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4"/>
      <c r="X679" s="184"/>
      <c r="Y679" s="184"/>
      <c r="Z679" s="184"/>
    </row>
    <row r="680" spans="1:26" ht="10.5" customHeight="1" x14ac:dyDescent="0.2">
      <c r="A680" s="184"/>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4"/>
      <c r="X680" s="184"/>
      <c r="Y680" s="184"/>
      <c r="Z680" s="184"/>
    </row>
    <row r="681" spans="1:26" ht="10.5" customHeight="1" x14ac:dyDescent="0.2">
      <c r="A681" s="184"/>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4"/>
      <c r="Z681" s="184"/>
    </row>
    <row r="682" spans="1:26" ht="10.5" customHeight="1" x14ac:dyDescent="0.2">
      <c r="A682" s="184"/>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184"/>
      <c r="Z682" s="184"/>
    </row>
    <row r="683" spans="1:26" ht="10.5" customHeight="1" x14ac:dyDescent="0.2">
      <c r="A683" s="184"/>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4"/>
      <c r="X683" s="184"/>
      <c r="Y683" s="184"/>
      <c r="Z683" s="184"/>
    </row>
    <row r="684" spans="1:26" ht="10.5" customHeight="1" x14ac:dyDescent="0.2">
      <c r="A684" s="184"/>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4"/>
      <c r="X684" s="184"/>
      <c r="Y684" s="184"/>
      <c r="Z684" s="184"/>
    </row>
    <row r="685" spans="1:26" ht="10.5" customHeight="1" x14ac:dyDescent="0.2">
      <c r="A685" s="184"/>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4"/>
      <c r="X685" s="184"/>
      <c r="Y685" s="184"/>
      <c r="Z685" s="184"/>
    </row>
    <row r="686" spans="1:26" ht="10.5" customHeight="1" x14ac:dyDescent="0.2">
      <c r="A686" s="184"/>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4"/>
      <c r="X686" s="184"/>
      <c r="Y686" s="184"/>
      <c r="Z686" s="184"/>
    </row>
    <row r="687" spans="1:26" ht="10.5" customHeight="1" x14ac:dyDescent="0.2">
      <c r="A687" s="184"/>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4"/>
      <c r="X687" s="184"/>
      <c r="Y687" s="184"/>
      <c r="Z687" s="184"/>
    </row>
    <row r="688" spans="1:26" ht="10.5" customHeight="1" x14ac:dyDescent="0.2">
      <c r="A688" s="184"/>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4"/>
      <c r="X688" s="184"/>
      <c r="Y688" s="184"/>
      <c r="Z688" s="184"/>
    </row>
    <row r="689" spans="1:26" ht="10.5" customHeight="1" x14ac:dyDescent="0.2">
      <c r="A689" s="184"/>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4"/>
      <c r="X689" s="184"/>
      <c r="Y689" s="184"/>
      <c r="Z689" s="184"/>
    </row>
    <row r="690" spans="1:26" ht="10.5" customHeight="1" x14ac:dyDescent="0.2">
      <c r="A690" s="184"/>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4"/>
      <c r="X690" s="184"/>
      <c r="Y690" s="184"/>
      <c r="Z690" s="184"/>
    </row>
    <row r="691" spans="1:26" ht="10.5" customHeight="1" x14ac:dyDescent="0.2">
      <c r="A691" s="184"/>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4"/>
    </row>
    <row r="692" spans="1:26" ht="10.5" customHeight="1" x14ac:dyDescent="0.2">
      <c r="A692" s="184"/>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4"/>
      <c r="X692" s="184"/>
      <c r="Y692" s="184"/>
      <c r="Z692" s="184"/>
    </row>
    <row r="693" spans="1:26" ht="10.5" customHeight="1" x14ac:dyDescent="0.2">
      <c r="A693" s="184"/>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c r="Z693" s="184"/>
    </row>
    <row r="694" spans="1:26" ht="10.5" customHeight="1" x14ac:dyDescent="0.2">
      <c r="A694" s="184"/>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4"/>
      <c r="X694" s="184"/>
      <c r="Y694" s="184"/>
      <c r="Z694" s="184"/>
    </row>
    <row r="695" spans="1:26" ht="10.5" customHeight="1" x14ac:dyDescent="0.2">
      <c r="A695" s="184"/>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4"/>
      <c r="X695" s="184"/>
      <c r="Y695" s="184"/>
      <c r="Z695" s="184"/>
    </row>
    <row r="696" spans="1:26" ht="10.5" customHeight="1" x14ac:dyDescent="0.2">
      <c r="A696" s="184"/>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4"/>
      <c r="X696" s="184"/>
      <c r="Y696" s="184"/>
      <c r="Z696" s="184"/>
    </row>
    <row r="697" spans="1:26" ht="10.5" customHeight="1" x14ac:dyDescent="0.2">
      <c r="A697" s="184"/>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4"/>
      <c r="X697" s="184"/>
      <c r="Y697" s="184"/>
      <c r="Z697" s="184"/>
    </row>
    <row r="698" spans="1:26" ht="10.5" customHeight="1" x14ac:dyDescent="0.2">
      <c r="A698" s="184"/>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4"/>
      <c r="X698" s="184"/>
      <c r="Y698" s="184"/>
      <c r="Z698" s="184"/>
    </row>
    <row r="699" spans="1:26" ht="10.5" customHeight="1" x14ac:dyDescent="0.2">
      <c r="A699" s="184"/>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4"/>
      <c r="X699" s="184"/>
      <c r="Y699" s="184"/>
      <c r="Z699" s="184"/>
    </row>
    <row r="700" spans="1:26" ht="10.5" customHeight="1" x14ac:dyDescent="0.2">
      <c r="A700" s="184"/>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4"/>
      <c r="X700" s="184"/>
      <c r="Y700" s="184"/>
      <c r="Z700" s="184"/>
    </row>
    <row r="701" spans="1:26" ht="10.5" customHeight="1" x14ac:dyDescent="0.2">
      <c r="A701" s="184"/>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4"/>
      <c r="X701" s="184"/>
      <c r="Y701" s="184"/>
      <c r="Z701" s="184"/>
    </row>
    <row r="702" spans="1:26" ht="10.5" customHeight="1" x14ac:dyDescent="0.2">
      <c r="A702" s="184"/>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c r="Z702" s="184"/>
    </row>
    <row r="703" spans="1:26" ht="10.5" customHeight="1" x14ac:dyDescent="0.2">
      <c r="A703" s="184"/>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4"/>
      <c r="X703" s="184"/>
      <c r="Y703" s="184"/>
      <c r="Z703" s="184"/>
    </row>
    <row r="704" spans="1:26" ht="10.5" customHeight="1" x14ac:dyDescent="0.2">
      <c r="A704" s="184"/>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4"/>
      <c r="X704" s="184"/>
      <c r="Y704" s="184"/>
      <c r="Z704" s="184"/>
    </row>
    <row r="705" spans="1:26" ht="10.5" customHeight="1" x14ac:dyDescent="0.2">
      <c r="A705" s="184"/>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4"/>
      <c r="X705" s="184"/>
      <c r="Y705" s="184"/>
      <c r="Z705" s="184"/>
    </row>
    <row r="706" spans="1:26" ht="10.5" customHeight="1" x14ac:dyDescent="0.2">
      <c r="A706" s="184"/>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4"/>
      <c r="X706" s="184"/>
      <c r="Y706" s="184"/>
      <c r="Z706" s="184"/>
    </row>
    <row r="707" spans="1:26" ht="10.5" customHeight="1" x14ac:dyDescent="0.2">
      <c r="A707" s="184"/>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4"/>
      <c r="X707" s="184"/>
      <c r="Y707" s="184"/>
      <c r="Z707" s="184"/>
    </row>
    <row r="708" spans="1:26" ht="10.5" customHeight="1" x14ac:dyDescent="0.2">
      <c r="A708" s="184"/>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4"/>
      <c r="X708" s="184"/>
      <c r="Y708" s="184"/>
      <c r="Z708" s="184"/>
    </row>
    <row r="709" spans="1:26" ht="10.5" customHeight="1" x14ac:dyDescent="0.2">
      <c r="A709" s="184"/>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4"/>
      <c r="X709" s="184"/>
      <c r="Y709" s="184"/>
      <c r="Z709" s="184"/>
    </row>
    <row r="710" spans="1:26" ht="10.5" customHeight="1" x14ac:dyDescent="0.2">
      <c r="A710" s="184"/>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4"/>
      <c r="X710" s="184"/>
      <c r="Y710" s="184"/>
      <c r="Z710" s="184"/>
    </row>
    <row r="711" spans="1:26" ht="10.5" customHeight="1" x14ac:dyDescent="0.2">
      <c r="A711" s="184"/>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4"/>
      <c r="X711" s="184"/>
      <c r="Y711" s="184"/>
      <c r="Z711" s="184"/>
    </row>
    <row r="712" spans="1:26" ht="10.5" customHeight="1" x14ac:dyDescent="0.2">
      <c r="A712" s="184"/>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4"/>
      <c r="X712" s="184"/>
      <c r="Y712" s="184"/>
      <c r="Z712" s="184"/>
    </row>
    <row r="713" spans="1:26" ht="10.5" customHeight="1" x14ac:dyDescent="0.2">
      <c r="A713" s="184"/>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4"/>
      <c r="X713" s="184"/>
      <c r="Y713" s="184"/>
      <c r="Z713" s="184"/>
    </row>
    <row r="714" spans="1:26" ht="10.5" customHeight="1" x14ac:dyDescent="0.2">
      <c r="A714" s="184"/>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4"/>
      <c r="X714" s="184"/>
      <c r="Y714" s="184"/>
      <c r="Z714" s="184"/>
    </row>
    <row r="715" spans="1:26" ht="10.5" customHeight="1" x14ac:dyDescent="0.2">
      <c r="A715" s="184"/>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4"/>
      <c r="X715" s="184"/>
      <c r="Y715" s="184"/>
      <c r="Z715" s="184"/>
    </row>
    <row r="716" spans="1:26" ht="10.5" customHeight="1" x14ac:dyDescent="0.2">
      <c r="A716" s="184"/>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4"/>
      <c r="X716" s="184"/>
      <c r="Y716" s="184"/>
      <c r="Z716" s="184"/>
    </row>
    <row r="717" spans="1:26" ht="10.5" customHeight="1" x14ac:dyDescent="0.2">
      <c r="A717" s="184"/>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4"/>
      <c r="X717" s="184"/>
      <c r="Y717" s="184"/>
      <c r="Z717" s="184"/>
    </row>
    <row r="718" spans="1:26" ht="10.5" customHeight="1" x14ac:dyDescent="0.2">
      <c r="A718" s="184"/>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4"/>
      <c r="X718" s="184"/>
      <c r="Y718" s="184"/>
      <c r="Z718" s="184"/>
    </row>
    <row r="719" spans="1:26" ht="10.5" customHeight="1" x14ac:dyDescent="0.2">
      <c r="A719" s="184"/>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4"/>
      <c r="X719" s="184"/>
      <c r="Y719" s="184"/>
      <c r="Z719" s="184"/>
    </row>
    <row r="720" spans="1:26" ht="10.5" customHeight="1" x14ac:dyDescent="0.2">
      <c r="A720" s="184"/>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4"/>
      <c r="X720" s="184"/>
      <c r="Y720" s="184"/>
      <c r="Z720" s="184"/>
    </row>
    <row r="721" spans="1:26" ht="10.5" customHeight="1" x14ac:dyDescent="0.2">
      <c r="A721" s="184"/>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4"/>
      <c r="X721" s="184"/>
      <c r="Y721" s="184"/>
      <c r="Z721" s="184"/>
    </row>
    <row r="722" spans="1:26" ht="10.5" customHeight="1" x14ac:dyDescent="0.2">
      <c r="A722" s="184"/>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4"/>
      <c r="X722" s="184"/>
      <c r="Y722" s="184"/>
      <c r="Z722" s="184"/>
    </row>
    <row r="723" spans="1:26" ht="10.5" customHeight="1" x14ac:dyDescent="0.2">
      <c r="A723" s="184"/>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4"/>
      <c r="X723" s="184"/>
      <c r="Y723" s="184"/>
      <c r="Z723" s="184"/>
    </row>
    <row r="724" spans="1:26" ht="10.5" customHeight="1" x14ac:dyDescent="0.2">
      <c r="A724" s="184"/>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4"/>
      <c r="X724" s="184"/>
      <c r="Y724" s="184"/>
      <c r="Z724" s="184"/>
    </row>
    <row r="725" spans="1:26" ht="10.5" customHeight="1" x14ac:dyDescent="0.2">
      <c r="A725" s="184"/>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4"/>
      <c r="X725" s="184"/>
      <c r="Y725" s="184"/>
      <c r="Z725" s="184"/>
    </row>
    <row r="726" spans="1:26" ht="10.5" customHeight="1" x14ac:dyDescent="0.2">
      <c r="A726" s="184"/>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4"/>
      <c r="X726" s="184"/>
      <c r="Y726" s="184"/>
      <c r="Z726" s="184"/>
    </row>
    <row r="727" spans="1:26" ht="10.5" customHeight="1" x14ac:dyDescent="0.2">
      <c r="A727" s="184"/>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4"/>
      <c r="X727" s="184"/>
      <c r="Y727" s="184"/>
      <c r="Z727" s="184"/>
    </row>
    <row r="728" spans="1:26" ht="10.5" customHeight="1" x14ac:dyDescent="0.2">
      <c r="A728" s="184"/>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4"/>
      <c r="X728" s="184"/>
      <c r="Y728" s="184"/>
      <c r="Z728" s="184"/>
    </row>
    <row r="729" spans="1:26" ht="10.5" customHeight="1" x14ac:dyDescent="0.2">
      <c r="A729" s="184"/>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4"/>
      <c r="X729" s="184"/>
      <c r="Y729" s="184"/>
      <c r="Z729" s="184"/>
    </row>
    <row r="730" spans="1:26" ht="10.5" customHeight="1" x14ac:dyDescent="0.2">
      <c r="A730" s="184"/>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4"/>
      <c r="X730" s="184"/>
      <c r="Y730" s="184"/>
      <c r="Z730" s="184"/>
    </row>
    <row r="731" spans="1:26" ht="10.5" customHeight="1" x14ac:dyDescent="0.2">
      <c r="A731" s="184"/>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4"/>
      <c r="X731" s="184"/>
      <c r="Y731" s="184"/>
      <c r="Z731" s="184"/>
    </row>
    <row r="732" spans="1:26" ht="10.5" customHeight="1" x14ac:dyDescent="0.2">
      <c r="A732" s="184"/>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4"/>
      <c r="X732" s="184"/>
      <c r="Y732" s="184"/>
      <c r="Z732" s="184"/>
    </row>
    <row r="733" spans="1:26" ht="10.5" customHeight="1" x14ac:dyDescent="0.2">
      <c r="A733" s="184"/>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4"/>
      <c r="X733" s="184"/>
      <c r="Y733" s="184"/>
      <c r="Z733" s="184"/>
    </row>
    <row r="734" spans="1:26" ht="10.5" customHeight="1" x14ac:dyDescent="0.2">
      <c r="A734" s="184"/>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4"/>
      <c r="X734" s="184"/>
      <c r="Y734" s="184"/>
      <c r="Z734" s="184"/>
    </row>
    <row r="735" spans="1:26" ht="10.5" customHeight="1" x14ac:dyDescent="0.2">
      <c r="A735" s="184"/>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4"/>
      <c r="X735" s="184"/>
      <c r="Y735" s="184"/>
      <c r="Z735" s="184"/>
    </row>
    <row r="736" spans="1:26" ht="10.5" customHeight="1" x14ac:dyDescent="0.2">
      <c r="A736" s="184"/>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4"/>
      <c r="X736" s="184"/>
      <c r="Y736" s="184"/>
      <c r="Z736" s="184"/>
    </row>
    <row r="737" spans="1:26" ht="10.5" customHeight="1" x14ac:dyDescent="0.2">
      <c r="A737" s="184"/>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4"/>
      <c r="X737" s="184"/>
      <c r="Y737" s="184"/>
      <c r="Z737" s="184"/>
    </row>
    <row r="738" spans="1:26" ht="10.5" customHeight="1" x14ac:dyDescent="0.2">
      <c r="A738" s="184"/>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4"/>
      <c r="X738" s="184"/>
      <c r="Y738" s="184"/>
      <c r="Z738" s="184"/>
    </row>
    <row r="739" spans="1:26" ht="10.5" customHeight="1" x14ac:dyDescent="0.2">
      <c r="A739" s="184"/>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4"/>
    </row>
    <row r="740" spans="1:26" ht="10.5" customHeight="1" x14ac:dyDescent="0.2">
      <c r="A740" s="184"/>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4"/>
      <c r="Z740" s="184"/>
    </row>
    <row r="741" spans="1:26" ht="10.5" customHeight="1" x14ac:dyDescent="0.2">
      <c r="A741" s="184"/>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4"/>
      <c r="X741" s="184"/>
      <c r="Y741" s="184"/>
      <c r="Z741" s="184"/>
    </row>
    <row r="742" spans="1:26" ht="10.5" customHeight="1" x14ac:dyDescent="0.2">
      <c r="A742" s="184"/>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4"/>
      <c r="X742" s="184"/>
      <c r="Y742" s="184"/>
      <c r="Z742" s="184"/>
    </row>
    <row r="743" spans="1:26" ht="10.5" customHeight="1" x14ac:dyDescent="0.2">
      <c r="A743" s="184"/>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4"/>
      <c r="X743" s="184"/>
      <c r="Y743" s="184"/>
      <c r="Z743" s="184"/>
    </row>
    <row r="744" spans="1:26" ht="10.5" customHeight="1" x14ac:dyDescent="0.2">
      <c r="A744" s="184"/>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4"/>
      <c r="X744" s="184"/>
      <c r="Y744" s="184"/>
      <c r="Z744" s="184"/>
    </row>
    <row r="745" spans="1:26" ht="10.5" customHeight="1" x14ac:dyDescent="0.2">
      <c r="A745" s="184"/>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4"/>
      <c r="X745" s="184"/>
      <c r="Y745" s="184"/>
      <c r="Z745" s="184"/>
    </row>
    <row r="746" spans="1:26" ht="10.5" customHeight="1" x14ac:dyDescent="0.2">
      <c r="A746" s="184"/>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4"/>
      <c r="X746" s="184"/>
      <c r="Y746" s="184"/>
      <c r="Z746" s="184"/>
    </row>
    <row r="747" spans="1:26" ht="10.5" customHeight="1" x14ac:dyDescent="0.2">
      <c r="A747" s="184"/>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4"/>
      <c r="X747" s="184"/>
      <c r="Y747" s="184"/>
      <c r="Z747" s="184"/>
    </row>
    <row r="748" spans="1:26" ht="10.5" customHeight="1" x14ac:dyDescent="0.2">
      <c r="A748" s="184"/>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4"/>
      <c r="X748" s="184"/>
      <c r="Y748" s="184"/>
      <c r="Z748" s="184"/>
    </row>
    <row r="749" spans="1:26" ht="10.5" customHeight="1" x14ac:dyDescent="0.2">
      <c r="A749" s="184"/>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4"/>
      <c r="X749" s="184"/>
      <c r="Y749" s="184"/>
      <c r="Z749" s="184"/>
    </row>
    <row r="750" spans="1:26" ht="10.5" customHeight="1" x14ac:dyDescent="0.2">
      <c r="A750" s="184"/>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4"/>
      <c r="X750" s="184"/>
      <c r="Y750" s="184"/>
      <c r="Z750" s="184"/>
    </row>
    <row r="751" spans="1:26" ht="10.5" customHeight="1" x14ac:dyDescent="0.2">
      <c r="A751" s="184"/>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4"/>
      <c r="X751" s="184"/>
      <c r="Y751" s="184"/>
      <c r="Z751" s="184"/>
    </row>
    <row r="752" spans="1:26" ht="10.5" customHeight="1" x14ac:dyDescent="0.2">
      <c r="A752" s="184"/>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4"/>
      <c r="Z752" s="184"/>
    </row>
    <row r="753" spans="1:26" ht="10.5" customHeight="1" x14ac:dyDescent="0.2">
      <c r="A753" s="184"/>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4"/>
      <c r="Z753" s="184"/>
    </row>
    <row r="754" spans="1:26" ht="10.5" customHeight="1" x14ac:dyDescent="0.2">
      <c r="A754" s="184"/>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4"/>
      <c r="X754" s="184"/>
      <c r="Y754" s="184"/>
      <c r="Z754" s="184"/>
    </row>
    <row r="755" spans="1:26" ht="10.5" customHeight="1" x14ac:dyDescent="0.2">
      <c r="A755" s="184"/>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4"/>
      <c r="X755" s="184"/>
      <c r="Y755" s="184"/>
      <c r="Z755" s="184"/>
    </row>
    <row r="756" spans="1:26" ht="10.5" customHeight="1" x14ac:dyDescent="0.2">
      <c r="A756" s="184"/>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4"/>
      <c r="X756" s="184"/>
      <c r="Y756" s="184"/>
      <c r="Z756" s="184"/>
    </row>
    <row r="757" spans="1:26" ht="10.5" customHeight="1" x14ac:dyDescent="0.2">
      <c r="A757" s="184"/>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4"/>
      <c r="X757" s="184"/>
      <c r="Y757" s="184"/>
      <c r="Z757" s="184"/>
    </row>
    <row r="758" spans="1:26" ht="10.5" customHeight="1" x14ac:dyDescent="0.2">
      <c r="A758" s="184"/>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4"/>
      <c r="X758" s="184"/>
      <c r="Y758" s="184"/>
      <c r="Z758" s="184"/>
    </row>
    <row r="759" spans="1:26" ht="10.5" customHeight="1" x14ac:dyDescent="0.2">
      <c r="A759" s="184"/>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4"/>
      <c r="X759" s="184"/>
      <c r="Y759" s="184"/>
      <c r="Z759" s="184"/>
    </row>
    <row r="760" spans="1:26" ht="10.5" customHeight="1" x14ac:dyDescent="0.2">
      <c r="A760" s="184"/>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4"/>
      <c r="X760" s="184"/>
      <c r="Y760" s="184"/>
      <c r="Z760" s="184"/>
    </row>
    <row r="761" spans="1:26" ht="10.5" customHeight="1" x14ac:dyDescent="0.2">
      <c r="A761" s="184"/>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4"/>
      <c r="X761" s="184"/>
      <c r="Y761" s="184"/>
      <c r="Z761" s="184"/>
    </row>
    <row r="762" spans="1:26" ht="10.5" customHeight="1" x14ac:dyDescent="0.2">
      <c r="A762" s="184"/>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4"/>
      <c r="X762" s="184"/>
      <c r="Y762" s="184"/>
      <c r="Z762" s="184"/>
    </row>
    <row r="763" spans="1:26" ht="10.5" customHeight="1" x14ac:dyDescent="0.2">
      <c r="A763" s="184"/>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4"/>
      <c r="X763" s="184"/>
      <c r="Y763" s="184"/>
      <c r="Z763" s="184"/>
    </row>
    <row r="764" spans="1:26" ht="10.5" customHeight="1" x14ac:dyDescent="0.2">
      <c r="A764" s="184"/>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4"/>
      <c r="X764" s="184"/>
      <c r="Y764" s="184"/>
      <c r="Z764" s="184"/>
    </row>
    <row r="765" spans="1:26" ht="10.5" customHeight="1" x14ac:dyDescent="0.2">
      <c r="A765" s="184"/>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4"/>
      <c r="X765" s="184"/>
      <c r="Y765" s="184"/>
      <c r="Z765" s="184"/>
    </row>
    <row r="766" spans="1:26" ht="10.5" customHeight="1" x14ac:dyDescent="0.2">
      <c r="A766" s="184"/>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4"/>
      <c r="X766" s="184"/>
      <c r="Y766" s="184"/>
      <c r="Z766" s="184"/>
    </row>
    <row r="767" spans="1:26" ht="10.5" customHeight="1" x14ac:dyDescent="0.2">
      <c r="A767" s="184"/>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4"/>
      <c r="X767" s="184"/>
      <c r="Y767" s="184"/>
      <c r="Z767" s="184"/>
    </row>
    <row r="768" spans="1:26" ht="10.5" customHeight="1" x14ac:dyDescent="0.2">
      <c r="A768" s="184"/>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4"/>
      <c r="X768" s="184"/>
      <c r="Y768" s="184"/>
      <c r="Z768" s="184"/>
    </row>
    <row r="769" spans="1:26" ht="10.5" customHeight="1" x14ac:dyDescent="0.2">
      <c r="A769" s="184"/>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4"/>
      <c r="X769" s="184"/>
      <c r="Y769" s="184"/>
      <c r="Z769" s="184"/>
    </row>
    <row r="770" spans="1:26" ht="10.5" customHeight="1" x14ac:dyDescent="0.2">
      <c r="A770" s="184"/>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4"/>
      <c r="X770" s="184"/>
      <c r="Y770" s="184"/>
      <c r="Z770" s="184"/>
    </row>
    <row r="771" spans="1:26" ht="10.5" customHeight="1" x14ac:dyDescent="0.2">
      <c r="A771" s="184"/>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4"/>
      <c r="X771" s="184"/>
      <c r="Y771" s="184"/>
      <c r="Z771" s="184"/>
    </row>
    <row r="772" spans="1:26" ht="10.5" customHeight="1" x14ac:dyDescent="0.2">
      <c r="A772" s="184"/>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4"/>
      <c r="X772" s="184"/>
      <c r="Y772" s="184"/>
      <c r="Z772" s="184"/>
    </row>
    <row r="773" spans="1:26" ht="10.5" customHeight="1" x14ac:dyDescent="0.2">
      <c r="A773" s="184"/>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4"/>
      <c r="X773" s="184"/>
      <c r="Y773" s="184"/>
      <c r="Z773" s="184"/>
    </row>
    <row r="774" spans="1:26" ht="10.5" customHeight="1" x14ac:dyDescent="0.2">
      <c r="A774" s="184"/>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4"/>
      <c r="X774" s="184"/>
      <c r="Y774" s="184"/>
      <c r="Z774" s="184"/>
    </row>
    <row r="775" spans="1:26" ht="10.5" customHeight="1" x14ac:dyDescent="0.2">
      <c r="A775" s="184"/>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4"/>
      <c r="X775" s="184"/>
      <c r="Y775" s="184"/>
      <c r="Z775" s="184"/>
    </row>
    <row r="776" spans="1:26" ht="10.5" customHeight="1" x14ac:dyDescent="0.2">
      <c r="A776" s="184"/>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row>
    <row r="777" spans="1:26" ht="10.5" customHeight="1" x14ac:dyDescent="0.2">
      <c r="A777" s="184"/>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4"/>
      <c r="X777" s="184"/>
      <c r="Y777" s="184"/>
      <c r="Z777" s="184"/>
    </row>
    <row r="778" spans="1:26" ht="10.5" customHeight="1" x14ac:dyDescent="0.2">
      <c r="A778" s="184"/>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4"/>
      <c r="X778" s="184"/>
      <c r="Y778" s="184"/>
      <c r="Z778" s="184"/>
    </row>
    <row r="779" spans="1:26" ht="10.5" customHeight="1" x14ac:dyDescent="0.2">
      <c r="A779" s="184"/>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4"/>
      <c r="X779" s="184"/>
      <c r="Y779" s="184"/>
      <c r="Z779" s="184"/>
    </row>
    <row r="780" spans="1:26" ht="10.5" customHeight="1" x14ac:dyDescent="0.2">
      <c r="A780" s="184"/>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4"/>
      <c r="X780" s="184"/>
      <c r="Y780" s="184"/>
      <c r="Z780" s="184"/>
    </row>
    <row r="781" spans="1:26" ht="10.5" customHeight="1" x14ac:dyDescent="0.2">
      <c r="A781" s="184"/>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4"/>
      <c r="X781" s="184"/>
      <c r="Y781" s="184"/>
      <c r="Z781" s="184"/>
    </row>
    <row r="782" spans="1:26" ht="10.5" customHeight="1" x14ac:dyDescent="0.2">
      <c r="A782" s="184"/>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4"/>
      <c r="X782" s="184"/>
      <c r="Y782" s="184"/>
      <c r="Z782" s="184"/>
    </row>
    <row r="783" spans="1:26" ht="10.5" customHeight="1" x14ac:dyDescent="0.2">
      <c r="A783" s="184"/>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4"/>
      <c r="X783" s="184"/>
      <c r="Y783" s="184"/>
      <c r="Z783" s="184"/>
    </row>
    <row r="784" spans="1:26" ht="10.5" customHeight="1" x14ac:dyDescent="0.2">
      <c r="A784" s="184"/>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4"/>
      <c r="X784" s="184"/>
      <c r="Y784" s="184"/>
      <c r="Z784" s="184"/>
    </row>
    <row r="785" spans="1:26" ht="10.5" customHeight="1" x14ac:dyDescent="0.2">
      <c r="A785" s="184"/>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4"/>
      <c r="X785" s="184"/>
      <c r="Y785" s="184"/>
      <c r="Z785" s="184"/>
    </row>
    <row r="786" spans="1:26" ht="10.5" customHeight="1" x14ac:dyDescent="0.2">
      <c r="A786" s="184"/>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4"/>
      <c r="X786" s="184"/>
      <c r="Y786" s="184"/>
      <c r="Z786" s="184"/>
    </row>
    <row r="787" spans="1:26" ht="10.5" customHeight="1" x14ac:dyDescent="0.2">
      <c r="A787" s="184"/>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4"/>
      <c r="X787" s="184"/>
      <c r="Y787" s="184"/>
      <c r="Z787" s="184"/>
    </row>
    <row r="788" spans="1:26" ht="10.5" customHeight="1" x14ac:dyDescent="0.2">
      <c r="A788" s="184"/>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4"/>
      <c r="X788" s="184"/>
      <c r="Y788" s="184"/>
      <c r="Z788" s="184"/>
    </row>
    <row r="789" spans="1:26" ht="10.5" customHeight="1" x14ac:dyDescent="0.2">
      <c r="A789" s="184"/>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4"/>
      <c r="X789" s="184"/>
      <c r="Y789" s="184"/>
      <c r="Z789" s="184"/>
    </row>
    <row r="790" spans="1:26" ht="10.5" customHeight="1" x14ac:dyDescent="0.2">
      <c r="A790" s="184"/>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4"/>
      <c r="X790" s="184"/>
      <c r="Y790" s="184"/>
      <c r="Z790" s="184"/>
    </row>
    <row r="791" spans="1:26" ht="10.5" customHeight="1" x14ac:dyDescent="0.2">
      <c r="A791" s="184"/>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4"/>
      <c r="X791" s="184"/>
      <c r="Y791" s="184"/>
      <c r="Z791" s="184"/>
    </row>
    <row r="792" spans="1:26" ht="10.5" customHeight="1" x14ac:dyDescent="0.2">
      <c r="A792" s="184"/>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4"/>
      <c r="X792" s="184"/>
      <c r="Y792" s="184"/>
      <c r="Z792" s="184"/>
    </row>
    <row r="793" spans="1:26" ht="10.5" customHeight="1" x14ac:dyDescent="0.2">
      <c r="A793" s="184"/>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4"/>
      <c r="X793" s="184"/>
      <c r="Y793" s="184"/>
      <c r="Z793" s="184"/>
    </row>
    <row r="794" spans="1:26" ht="10.5" customHeight="1" x14ac:dyDescent="0.2">
      <c r="A794" s="184"/>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4"/>
      <c r="X794" s="184"/>
      <c r="Y794" s="184"/>
      <c r="Z794" s="184"/>
    </row>
    <row r="795" spans="1:26" ht="10.5" customHeight="1" x14ac:dyDescent="0.2">
      <c r="A795" s="184"/>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4"/>
      <c r="X795" s="184"/>
      <c r="Y795" s="184"/>
      <c r="Z795" s="184"/>
    </row>
    <row r="796" spans="1:26" ht="10.5" customHeight="1" x14ac:dyDescent="0.2">
      <c r="A796" s="184"/>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4"/>
      <c r="X796" s="184"/>
      <c r="Y796" s="184"/>
      <c r="Z796" s="184"/>
    </row>
    <row r="797" spans="1:26" ht="10.5" customHeight="1" x14ac:dyDescent="0.2">
      <c r="A797" s="184"/>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4"/>
      <c r="X797" s="184"/>
      <c r="Y797" s="184"/>
      <c r="Z797" s="184"/>
    </row>
    <row r="798" spans="1:26" ht="10.5" customHeight="1" x14ac:dyDescent="0.2">
      <c r="A798" s="184"/>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4"/>
      <c r="X798" s="184"/>
      <c r="Y798" s="184"/>
      <c r="Z798" s="184"/>
    </row>
    <row r="799" spans="1:26" ht="10.5" customHeight="1" x14ac:dyDescent="0.2">
      <c r="A799" s="184"/>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4"/>
      <c r="X799" s="184"/>
      <c r="Y799" s="184"/>
      <c r="Z799" s="184"/>
    </row>
    <row r="800" spans="1:26" ht="10.5" customHeight="1" x14ac:dyDescent="0.2">
      <c r="A800" s="184"/>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4"/>
      <c r="X800" s="184"/>
      <c r="Y800" s="184"/>
      <c r="Z800" s="184"/>
    </row>
    <row r="801" spans="1:26" ht="10.5" customHeight="1" x14ac:dyDescent="0.2">
      <c r="A801" s="184"/>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4"/>
      <c r="X801" s="184"/>
      <c r="Y801" s="184"/>
      <c r="Z801" s="184"/>
    </row>
    <row r="802" spans="1:26" ht="10.5" customHeight="1" x14ac:dyDescent="0.2">
      <c r="A802" s="184"/>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4"/>
      <c r="X802" s="184"/>
      <c r="Y802" s="184"/>
      <c r="Z802" s="184"/>
    </row>
    <row r="803" spans="1:26" ht="10.5" customHeight="1" x14ac:dyDescent="0.2">
      <c r="A803" s="184"/>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4"/>
      <c r="X803" s="184"/>
      <c r="Y803" s="184"/>
      <c r="Z803" s="184"/>
    </row>
    <row r="804" spans="1:26" ht="10.5" customHeight="1" x14ac:dyDescent="0.2">
      <c r="A804" s="184"/>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4"/>
      <c r="X804" s="184"/>
      <c r="Y804" s="184"/>
      <c r="Z804" s="184"/>
    </row>
    <row r="805" spans="1:26" ht="10.5" customHeight="1" x14ac:dyDescent="0.2">
      <c r="A805" s="184"/>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4"/>
      <c r="X805" s="184"/>
      <c r="Y805" s="184"/>
      <c r="Z805" s="184"/>
    </row>
    <row r="806" spans="1:26" ht="10.5" customHeight="1" x14ac:dyDescent="0.2">
      <c r="A806" s="184"/>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4"/>
      <c r="X806" s="184"/>
      <c r="Y806" s="184"/>
      <c r="Z806" s="184"/>
    </row>
    <row r="807" spans="1:26" ht="10.5" customHeight="1" x14ac:dyDescent="0.2">
      <c r="A807" s="184"/>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4"/>
      <c r="X807" s="184"/>
      <c r="Y807" s="184"/>
      <c r="Z807" s="184"/>
    </row>
    <row r="808" spans="1:26" ht="10.5" customHeight="1" x14ac:dyDescent="0.2">
      <c r="A808" s="184"/>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4"/>
      <c r="X808" s="184"/>
      <c r="Y808" s="184"/>
      <c r="Z808" s="184"/>
    </row>
    <row r="809" spans="1:26" ht="10.5" customHeight="1" x14ac:dyDescent="0.2">
      <c r="A809" s="184"/>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4"/>
      <c r="X809" s="184"/>
      <c r="Y809" s="184"/>
      <c r="Z809" s="184"/>
    </row>
    <row r="810" spans="1:26" ht="10.5" customHeight="1" x14ac:dyDescent="0.2">
      <c r="A810" s="184"/>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4"/>
      <c r="X810" s="184"/>
      <c r="Y810" s="184"/>
      <c r="Z810" s="184"/>
    </row>
    <row r="811" spans="1:26" ht="10.5" customHeight="1" x14ac:dyDescent="0.2">
      <c r="A811" s="184"/>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4"/>
      <c r="X811" s="184"/>
      <c r="Y811" s="184"/>
      <c r="Z811" s="184"/>
    </row>
    <row r="812" spans="1:26" ht="10.5" customHeight="1" x14ac:dyDescent="0.2">
      <c r="A812" s="184"/>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4"/>
      <c r="X812" s="184"/>
      <c r="Y812" s="184"/>
      <c r="Z812" s="184"/>
    </row>
    <row r="813" spans="1:26" ht="10.5" customHeight="1" x14ac:dyDescent="0.2">
      <c r="A813" s="184"/>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4"/>
      <c r="X813" s="184"/>
      <c r="Y813" s="184"/>
      <c r="Z813" s="184"/>
    </row>
    <row r="814" spans="1:26" ht="10.5" customHeight="1" x14ac:dyDescent="0.2">
      <c r="A814" s="184"/>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4"/>
      <c r="X814" s="184"/>
      <c r="Y814" s="184"/>
      <c r="Z814" s="184"/>
    </row>
    <row r="815" spans="1:26" ht="10.5" customHeight="1" x14ac:dyDescent="0.2">
      <c r="A815" s="184"/>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4"/>
      <c r="X815" s="184"/>
      <c r="Y815" s="184"/>
      <c r="Z815" s="184"/>
    </row>
    <row r="816" spans="1:26" ht="10.5" customHeight="1" x14ac:dyDescent="0.2">
      <c r="A816" s="184"/>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4"/>
      <c r="X816" s="184"/>
      <c r="Y816" s="184"/>
      <c r="Z816" s="184"/>
    </row>
    <row r="817" spans="1:26" ht="10.5" customHeight="1" x14ac:dyDescent="0.2">
      <c r="A817" s="184"/>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4"/>
      <c r="X817" s="184"/>
      <c r="Y817" s="184"/>
      <c r="Z817" s="184"/>
    </row>
    <row r="818" spans="1:26" ht="10.5" customHeight="1" x14ac:dyDescent="0.2">
      <c r="A818" s="184"/>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4"/>
      <c r="X818" s="184"/>
      <c r="Y818" s="184"/>
      <c r="Z818" s="184"/>
    </row>
    <row r="819" spans="1:26" ht="10.5" customHeight="1" x14ac:dyDescent="0.2">
      <c r="A819" s="184"/>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4"/>
      <c r="X819" s="184"/>
      <c r="Y819" s="184"/>
      <c r="Z819" s="184"/>
    </row>
    <row r="820" spans="1:26" ht="10.5" customHeight="1" x14ac:dyDescent="0.2">
      <c r="A820" s="184"/>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4"/>
      <c r="X820" s="184"/>
      <c r="Y820" s="184"/>
      <c r="Z820" s="184"/>
    </row>
    <row r="821" spans="1:26" ht="10.5" customHeight="1" x14ac:dyDescent="0.2">
      <c r="A821" s="184"/>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row>
    <row r="822" spans="1:26" ht="10.5" customHeight="1" x14ac:dyDescent="0.2">
      <c r="A822" s="184"/>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row>
    <row r="823" spans="1:26" ht="10.5" customHeight="1" x14ac:dyDescent="0.2">
      <c r="A823" s="184"/>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4"/>
      <c r="X823" s="184"/>
      <c r="Y823" s="184"/>
      <c r="Z823" s="184"/>
    </row>
    <row r="824" spans="1:26" ht="10.5" customHeight="1" x14ac:dyDescent="0.2">
      <c r="A824" s="184"/>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4"/>
      <c r="X824" s="184"/>
      <c r="Y824" s="184"/>
      <c r="Z824" s="184"/>
    </row>
    <row r="825" spans="1:26" ht="10.5" customHeight="1" x14ac:dyDescent="0.2">
      <c r="A825" s="184"/>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4"/>
      <c r="X825" s="184"/>
      <c r="Y825" s="184"/>
      <c r="Z825" s="184"/>
    </row>
    <row r="826" spans="1:26" ht="10.5" customHeight="1" x14ac:dyDescent="0.2">
      <c r="A826" s="184"/>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row>
    <row r="827" spans="1:26" ht="10.5" customHeight="1" x14ac:dyDescent="0.2">
      <c r="A827" s="184"/>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row>
    <row r="828" spans="1:26" ht="10.5" customHeight="1" x14ac:dyDescent="0.2">
      <c r="A828" s="184"/>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4"/>
      <c r="X828" s="184"/>
      <c r="Y828" s="184"/>
      <c r="Z828" s="184"/>
    </row>
    <row r="829" spans="1:26" ht="10.5" customHeight="1" x14ac:dyDescent="0.2">
      <c r="A829" s="184"/>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4"/>
      <c r="X829" s="184"/>
      <c r="Y829" s="184"/>
      <c r="Z829" s="184"/>
    </row>
    <row r="830" spans="1:26" ht="10.5" customHeight="1" x14ac:dyDescent="0.2">
      <c r="A830" s="184"/>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4"/>
      <c r="X830" s="184"/>
      <c r="Y830" s="184"/>
      <c r="Z830" s="184"/>
    </row>
    <row r="831" spans="1:26" ht="10.5" customHeight="1" x14ac:dyDescent="0.2">
      <c r="A831" s="184"/>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4"/>
      <c r="X831" s="184"/>
      <c r="Y831" s="184"/>
      <c r="Z831" s="184"/>
    </row>
    <row r="832" spans="1:26" ht="10.5" customHeight="1" x14ac:dyDescent="0.2">
      <c r="A832" s="184"/>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4"/>
      <c r="X832" s="184"/>
      <c r="Y832" s="184"/>
      <c r="Z832" s="184"/>
    </row>
    <row r="833" spans="1:26" ht="10.5" customHeight="1" x14ac:dyDescent="0.2">
      <c r="A833" s="184"/>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4"/>
      <c r="X833" s="184"/>
      <c r="Y833" s="184"/>
      <c r="Z833" s="184"/>
    </row>
    <row r="834" spans="1:26" ht="10.5" customHeight="1" x14ac:dyDescent="0.2">
      <c r="A834" s="184"/>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4"/>
      <c r="X834" s="184"/>
      <c r="Y834" s="184"/>
      <c r="Z834" s="184"/>
    </row>
    <row r="835" spans="1:26" ht="10.5" customHeight="1" x14ac:dyDescent="0.2">
      <c r="A835" s="184"/>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row>
    <row r="836" spans="1:26" ht="10.5" customHeight="1" x14ac:dyDescent="0.2">
      <c r="A836" s="184"/>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4"/>
      <c r="X836" s="184"/>
      <c r="Y836" s="184"/>
      <c r="Z836" s="184"/>
    </row>
    <row r="837" spans="1:26" ht="10.5" customHeight="1" x14ac:dyDescent="0.2">
      <c r="A837" s="184"/>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4"/>
      <c r="X837" s="184"/>
      <c r="Y837" s="184"/>
      <c r="Z837" s="184"/>
    </row>
    <row r="838" spans="1:26" ht="10.5" customHeight="1" x14ac:dyDescent="0.2">
      <c r="A838" s="184"/>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4"/>
      <c r="X838" s="184"/>
      <c r="Y838" s="184"/>
      <c r="Z838" s="184"/>
    </row>
    <row r="839" spans="1:26" ht="10.5" customHeight="1" x14ac:dyDescent="0.2">
      <c r="A839" s="184"/>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4"/>
      <c r="X839" s="184"/>
      <c r="Y839" s="184"/>
      <c r="Z839" s="184"/>
    </row>
    <row r="840" spans="1:26" ht="10.5" customHeight="1" x14ac:dyDescent="0.2">
      <c r="A840" s="184"/>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4"/>
      <c r="X840" s="184"/>
      <c r="Y840" s="184"/>
      <c r="Z840" s="184"/>
    </row>
    <row r="841" spans="1:26" ht="10.5" customHeight="1" x14ac:dyDescent="0.2">
      <c r="A841" s="184"/>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4"/>
      <c r="X841" s="184"/>
      <c r="Y841" s="184"/>
      <c r="Z841" s="184"/>
    </row>
    <row r="842" spans="1:26" ht="10.5" customHeight="1" x14ac:dyDescent="0.2">
      <c r="A842" s="184"/>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4"/>
      <c r="X842" s="184"/>
      <c r="Y842" s="184"/>
      <c r="Z842" s="184"/>
    </row>
    <row r="843" spans="1:26" ht="10.5" customHeight="1" x14ac:dyDescent="0.2">
      <c r="A843" s="184"/>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4"/>
      <c r="X843" s="184"/>
      <c r="Y843" s="184"/>
      <c r="Z843" s="184"/>
    </row>
    <row r="844" spans="1:26" ht="10.5" customHeight="1" x14ac:dyDescent="0.2">
      <c r="A844" s="184"/>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4"/>
      <c r="X844" s="184"/>
      <c r="Y844" s="184"/>
      <c r="Z844" s="184"/>
    </row>
    <row r="845" spans="1:26" ht="10.5" customHeight="1" x14ac:dyDescent="0.2">
      <c r="A845" s="184"/>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4"/>
      <c r="X845" s="184"/>
      <c r="Y845" s="184"/>
      <c r="Z845" s="184"/>
    </row>
    <row r="846" spans="1:26" ht="10.5" customHeight="1" x14ac:dyDescent="0.2">
      <c r="A846" s="184"/>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4"/>
      <c r="X846" s="184"/>
      <c r="Y846" s="184"/>
      <c r="Z846" s="184"/>
    </row>
    <row r="847" spans="1:26" ht="10.5" customHeight="1" x14ac:dyDescent="0.2">
      <c r="A847" s="184"/>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4"/>
      <c r="X847" s="184"/>
      <c r="Y847" s="184"/>
      <c r="Z847" s="184"/>
    </row>
    <row r="848" spans="1:26" ht="10.5" customHeight="1" x14ac:dyDescent="0.2">
      <c r="A848" s="184"/>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4"/>
      <c r="X848" s="184"/>
      <c r="Y848" s="184"/>
      <c r="Z848" s="184"/>
    </row>
    <row r="849" spans="1:26" ht="10.5" customHeight="1" x14ac:dyDescent="0.2">
      <c r="A849" s="184"/>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4"/>
      <c r="X849" s="184"/>
      <c r="Y849" s="184"/>
      <c r="Z849" s="184"/>
    </row>
    <row r="850" spans="1:26" ht="10.5" customHeight="1" x14ac:dyDescent="0.2">
      <c r="A850" s="184"/>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4"/>
      <c r="X850" s="184"/>
      <c r="Y850" s="184"/>
      <c r="Z850" s="184"/>
    </row>
    <row r="851" spans="1:26" ht="10.5" customHeight="1" x14ac:dyDescent="0.2">
      <c r="A851" s="184"/>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4"/>
      <c r="X851" s="184"/>
      <c r="Y851" s="184"/>
      <c r="Z851" s="184"/>
    </row>
    <row r="852" spans="1:26" ht="10.5" customHeight="1" x14ac:dyDescent="0.2">
      <c r="A852" s="184"/>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4"/>
      <c r="X852" s="184"/>
      <c r="Y852" s="184"/>
      <c r="Z852" s="184"/>
    </row>
    <row r="853" spans="1:26" ht="10.5" customHeight="1" x14ac:dyDescent="0.2">
      <c r="A853" s="184"/>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4"/>
      <c r="X853" s="184"/>
      <c r="Y853" s="184"/>
      <c r="Z853" s="184"/>
    </row>
    <row r="854" spans="1:26" ht="10.5" customHeight="1" x14ac:dyDescent="0.2">
      <c r="A854" s="184"/>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4"/>
      <c r="X854" s="184"/>
      <c r="Y854" s="184"/>
      <c r="Z854" s="184"/>
    </row>
    <row r="855" spans="1:26" ht="10.5" customHeight="1" x14ac:dyDescent="0.2">
      <c r="A855" s="184"/>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4"/>
      <c r="X855" s="184"/>
      <c r="Y855" s="184"/>
      <c r="Z855" s="184"/>
    </row>
    <row r="856" spans="1:26" ht="10.5" customHeight="1" x14ac:dyDescent="0.2">
      <c r="A856" s="184"/>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4"/>
      <c r="X856" s="184"/>
      <c r="Y856" s="184"/>
      <c r="Z856" s="184"/>
    </row>
    <row r="857" spans="1:26" ht="10.5" customHeight="1" x14ac:dyDescent="0.2">
      <c r="A857" s="184"/>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4"/>
      <c r="X857" s="184"/>
      <c r="Y857" s="184"/>
      <c r="Z857" s="184"/>
    </row>
    <row r="858" spans="1:26" ht="10.5" customHeight="1" x14ac:dyDescent="0.2">
      <c r="A858" s="184"/>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4"/>
      <c r="X858" s="184"/>
      <c r="Y858" s="184"/>
      <c r="Z858" s="184"/>
    </row>
    <row r="859" spans="1:26" ht="10.5" customHeight="1" x14ac:dyDescent="0.2">
      <c r="A859" s="184"/>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4"/>
      <c r="X859" s="184"/>
      <c r="Y859" s="184"/>
      <c r="Z859" s="184"/>
    </row>
    <row r="860" spans="1:26" ht="10.5" customHeight="1" x14ac:dyDescent="0.2">
      <c r="A860" s="184"/>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4"/>
      <c r="X860" s="184"/>
      <c r="Y860" s="184"/>
      <c r="Z860" s="184"/>
    </row>
    <row r="861" spans="1:26" ht="10.5" customHeight="1" x14ac:dyDescent="0.2">
      <c r="A861" s="184"/>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4"/>
      <c r="X861" s="184"/>
      <c r="Y861" s="184"/>
      <c r="Z861" s="184"/>
    </row>
    <row r="862" spans="1:26" ht="10.5" customHeight="1" x14ac:dyDescent="0.2">
      <c r="A862" s="184"/>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4"/>
      <c r="X862" s="184"/>
      <c r="Y862" s="184"/>
      <c r="Z862" s="184"/>
    </row>
    <row r="863" spans="1:26" ht="10.5" customHeight="1" x14ac:dyDescent="0.2">
      <c r="A863" s="184"/>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4"/>
      <c r="X863" s="184"/>
      <c r="Y863" s="184"/>
      <c r="Z863" s="184"/>
    </row>
    <row r="864" spans="1:26" ht="10.5" customHeight="1" x14ac:dyDescent="0.2">
      <c r="A864" s="184"/>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4"/>
      <c r="X864" s="184"/>
      <c r="Y864" s="184"/>
      <c r="Z864" s="184"/>
    </row>
    <row r="865" spans="1:26" ht="10.5" customHeight="1" x14ac:dyDescent="0.2">
      <c r="A865" s="184"/>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4"/>
      <c r="X865" s="184"/>
      <c r="Y865" s="184"/>
      <c r="Z865" s="184"/>
    </row>
    <row r="866" spans="1:26" ht="10.5" customHeight="1" x14ac:dyDescent="0.2">
      <c r="A866" s="184"/>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4"/>
      <c r="X866" s="184"/>
      <c r="Y866" s="184"/>
      <c r="Z866" s="184"/>
    </row>
    <row r="867" spans="1:26" ht="10.5" customHeight="1" x14ac:dyDescent="0.2">
      <c r="A867" s="184"/>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4"/>
      <c r="X867" s="184"/>
      <c r="Y867" s="184"/>
      <c r="Z867" s="184"/>
    </row>
    <row r="868" spans="1:26" ht="10.5" customHeight="1" x14ac:dyDescent="0.2">
      <c r="A868" s="184"/>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4"/>
      <c r="X868" s="184"/>
      <c r="Y868" s="184"/>
      <c r="Z868" s="184"/>
    </row>
    <row r="869" spans="1:26" ht="10.5" customHeight="1" x14ac:dyDescent="0.2">
      <c r="A869" s="184"/>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4"/>
      <c r="X869" s="184"/>
      <c r="Y869" s="184"/>
      <c r="Z869" s="184"/>
    </row>
    <row r="870" spans="1:26" ht="10.5" customHeight="1" x14ac:dyDescent="0.2">
      <c r="A870" s="184"/>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4"/>
      <c r="X870" s="184"/>
      <c r="Y870" s="184"/>
      <c r="Z870" s="184"/>
    </row>
    <row r="871" spans="1:26" ht="10.5" customHeight="1" x14ac:dyDescent="0.2">
      <c r="A871" s="184"/>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4"/>
      <c r="X871" s="184"/>
      <c r="Y871" s="184"/>
      <c r="Z871" s="184"/>
    </row>
    <row r="872" spans="1:26" ht="10.5" customHeight="1" x14ac:dyDescent="0.2">
      <c r="A872" s="184"/>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4"/>
      <c r="X872" s="184"/>
      <c r="Y872" s="184"/>
      <c r="Z872" s="184"/>
    </row>
    <row r="873" spans="1:26" ht="10.5" customHeight="1" x14ac:dyDescent="0.2">
      <c r="A873" s="184"/>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4"/>
      <c r="X873" s="184"/>
      <c r="Y873" s="184"/>
      <c r="Z873" s="184"/>
    </row>
    <row r="874" spans="1:26" ht="10.5" customHeight="1" x14ac:dyDescent="0.2">
      <c r="A874" s="184"/>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4"/>
      <c r="X874" s="184"/>
      <c r="Y874" s="184"/>
      <c r="Z874" s="184"/>
    </row>
    <row r="875" spans="1:26" ht="10.5" customHeight="1" x14ac:dyDescent="0.2">
      <c r="A875" s="184"/>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4"/>
      <c r="X875" s="184"/>
      <c r="Y875" s="184"/>
      <c r="Z875" s="184"/>
    </row>
    <row r="876" spans="1:26" ht="10.5" customHeight="1" x14ac:dyDescent="0.2">
      <c r="A876" s="184"/>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4"/>
      <c r="X876" s="184"/>
      <c r="Y876" s="184"/>
      <c r="Z876" s="184"/>
    </row>
    <row r="877" spans="1:26" ht="10.5" customHeight="1" x14ac:dyDescent="0.2">
      <c r="A877" s="184"/>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4"/>
      <c r="X877" s="184"/>
      <c r="Y877" s="184"/>
      <c r="Z877" s="184"/>
    </row>
    <row r="878" spans="1:26" ht="10.5" customHeight="1" x14ac:dyDescent="0.2">
      <c r="A878" s="184"/>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4"/>
      <c r="X878" s="184"/>
      <c r="Y878" s="184"/>
      <c r="Z878" s="184"/>
    </row>
    <row r="879" spans="1:26" ht="10.5" customHeight="1" x14ac:dyDescent="0.2">
      <c r="A879" s="184"/>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4"/>
      <c r="X879" s="184"/>
      <c r="Y879" s="184"/>
      <c r="Z879" s="184"/>
    </row>
    <row r="880" spans="1:26" ht="10.5" customHeight="1" x14ac:dyDescent="0.2">
      <c r="A880" s="184"/>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4"/>
      <c r="X880" s="184"/>
      <c r="Y880" s="184"/>
      <c r="Z880" s="184"/>
    </row>
    <row r="881" spans="1:26" ht="10.5" customHeight="1" x14ac:dyDescent="0.2">
      <c r="A881" s="184"/>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4"/>
      <c r="X881" s="184"/>
      <c r="Y881" s="184"/>
      <c r="Z881" s="184"/>
    </row>
    <row r="882" spans="1:26" ht="10.5" customHeight="1" x14ac:dyDescent="0.2">
      <c r="A882" s="184"/>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4"/>
      <c r="X882" s="184"/>
      <c r="Y882" s="184"/>
      <c r="Z882" s="184"/>
    </row>
    <row r="883" spans="1:26" ht="10.5" customHeight="1" x14ac:dyDescent="0.2">
      <c r="A883" s="184"/>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4"/>
      <c r="X883" s="184"/>
      <c r="Y883" s="184"/>
      <c r="Z883" s="184"/>
    </row>
    <row r="884" spans="1:26" ht="10.5" customHeight="1" x14ac:dyDescent="0.2">
      <c r="A884" s="184"/>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4"/>
      <c r="X884" s="184"/>
      <c r="Y884" s="184"/>
      <c r="Z884" s="184"/>
    </row>
    <row r="885" spans="1:26" ht="10.5" customHeight="1" x14ac:dyDescent="0.2">
      <c r="A885" s="184"/>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4"/>
      <c r="X885" s="184"/>
      <c r="Y885" s="184"/>
      <c r="Z885" s="184"/>
    </row>
    <row r="886" spans="1:26" ht="10.5" customHeight="1" x14ac:dyDescent="0.2">
      <c r="A886" s="184"/>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4"/>
      <c r="X886" s="184"/>
      <c r="Y886" s="184"/>
      <c r="Z886" s="184"/>
    </row>
    <row r="887" spans="1:26" ht="10.5" customHeight="1" x14ac:dyDescent="0.2">
      <c r="A887" s="184"/>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4"/>
      <c r="X887" s="184"/>
      <c r="Y887" s="184"/>
      <c r="Z887" s="184"/>
    </row>
    <row r="888" spans="1:26" ht="10.5" customHeight="1" x14ac:dyDescent="0.2">
      <c r="A888" s="184"/>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4"/>
      <c r="X888" s="184"/>
      <c r="Y888" s="184"/>
      <c r="Z888" s="184"/>
    </row>
    <row r="889" spans="1:26" ht="10.5" customHeight="1" x14ac:dyDescent="0.2">
      <c r="A889" s="184"/>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4"/>
      <c r="X889" s="184"/>
      <c r="Y889" s="184"/>
      <c r="Z889" s="184"/>
    </row>
    <row r="890" spans="1:26" ht="10.5" customHeight="1" x14ac:dyDescent="0.2">
      <c r="A890" s="184"/>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4"/>
      <c r="X890" s="184"/>
      <c r="Y890" s="184"/>
      <c r="Z890" s="184"/>
    </row>
    <row r="891" spans="1:26" ht="10.5" customHeight="1" x14ac:dyDescent="0.2">
      <c r="A891" s="184"/>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4"/>
      <c r="X891" s="184"/>
      <c r="Y891" s="184"/>
      <c r="Z891" s="184"/>
    </row>
    <row r="892" spans="1:26" ht="10.5" customHeight="1" x14ac:dyDescent="0.2">
      <c r="A892" s="184"/>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4"/>
      <c r="X892" s="184"/>
      <c r="Y892" s="184"/>
      <c r="Z892" s="184"/>
    </row>
    <row r="893" spans="1:26" ht="10.5" customHeight="1" x14ac:dyDescent="0.2">
      <c r="A893" s="184"/>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4"/>
      <c r="X893" s="184"/>
      <c r="Y893" s="184"/>
      <c r="Z893" s="184"/>
    </row>
    <row r="894" spans="1:26" ht="10.5" customHeight="1" x14ac:dyDescent="0.2">
      <c r="A894" s="184"/>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4"/>
      <c r="X894" s="184"/>
      <c r="Y894" s="184"/>
      <c r="Z894" s="184"/>
    </row>
    <row r="895" spans="1:26" ht="10.5" customHeight="1" x14ac:dyDescent="0.2">
      <c r="A895" s="184"/>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4"/>
      <c r="X895" s="184"/>
      <c r="Y895" s="184"/>
      <c r="Z895" s="184"/>
    </row>
    <row r="896" spans="1:26" ht="10.5" customHeight="1" x14ac:dyDescent="0.2">
      <c r="A896" s="184"/>
      <c r="B896" s="184"/>
      <c r="C896" s="184"/>
      <c r="D896" s="184"/>
      <c r="E896" s="184"/>
      <c r="F896" s="184"/>
      <c r="G896" s="184"/>
      <c r="H896" s="184"/>
      <c r="I896" s="184"/>
      <c r="J896" s="184"/>
      <c r="K896" s="184"/>
      <c r="L896" s="184"/>
      <c r="M896" s="184"/>
      <c r="N896" s="184"/>
      <c r="O896" s="184"/>
      <c r="P896" s="184"/>
      <c r="Q896" s="184"/>
      <c r="R896" s="184"/>
      <c r="S896" s="184"/>
      <c r="T896" s="184"/>
      <c r="U896" s="184"/>
      <c r="V896" s="184"/>
      <c r="W896" s="184"/>
      <c r="X896" s="184"/>
      <c r="Y896" s="184"/>
      <c r="Z896" s="184"/>
    </row>
    <row r="897" spans="1:26" ht="10.5" customHeight="1" x14ac:dyDescent="0.2">
      <c r="A897" s="184"/>
      <c r="B897" s="184"/>
      <c r="C897" s="184"/>
      <c r="D897" s="184"/>
      <c r="E897" s="184"/>
      <c r="F897" s="184"/>
      <c r="G897" s="184"/>
      <c r="H897" s="184"/>
      <c r="I897" s="184"/>
      <c r="J897" s="184"/>
      <c r="K897" s="184"/>
      <c r="L897" s="184"/>
      <c r="M897" s="184"/>
      <c r="N897" s="184"/>
      <c r="O897" s="184"/>
      <c r="P897" s="184"/>
      <c r="Q897" s="184"/>
      <c r="R897" s="184"/>
      <c r="S897" s="184"/>
      <c r="T897" s="184"/>
      <c r="U897" s="184"/>
      <c r="V897" s="184"/>
      <c r="W897" s="184"/>
      <c r="X897" s="184"/>
      <c r="Y897" s="184"/>
      <c r="Z897" s="184"/>
    </row>
    <row r="898" spans="1:26" ht="10.5" customHeight="1" x14ac:dyDescent="0.2">
      <c r="A898" s="184"/>
      <c r="B898" s="184"/>
      <c r="C898" s="184"/>
      <c r="D898" s="184"/>
      <c r="E898" s="184"/>
      <c r="F898" s="184"/>
      <c r="G898" s="184"/>
      <c r="H898" s="184"/>
      <c r="I898" s="184"/>
      <c r="J898" s="184"/>
      <c r="K898" s="184"/>
      <c r="L898" s="184"/>
      <c r="M898" s="184"/>
      <c r="N898" s="184"/>
      <c r="O898" s="184"/>
      <c r="P898" s="184"/>
      <c r="Q898" s="184"/>
      <c r="R898" s="184"/>
      <c r="S898" s="184"/>
      <c r="T898" s="184"/>
      <c r="U898" s="184"/>
      <c r="V898" s="184"/>
      <c r="W898" s="184"/>
      <c r="X898" s="184"/>
      <c r="Y898" s="184"/>
      <c r="Z898" s="184"/>
    </row>
    <row r="899" spans="1:26" ht="10.5" customHeight="1" x14ac:dyDescent="0.2">
      <c r="A899" s="184"/>
      <c r="B899" s="184"/>
      <c r="C899" s="184"/>
      <c r="D899" s="184"/>
      <c r="E899" s="184"/>
      <c r="F899" s="184"/>
      <c r="G899" s="184"/>
      <c r="H899" s="184"/>
      <c r="I899" s="184"/>
      <c r="J899" s="184"/>
      <c r="K899" s="184"/>
      <c r="L899" s="184"/>
      <c r="M899" s="184"/>
      <c r="N899" s="184"/>
      <c r="O899" s="184"/>
      <c r="P899" s="184"/>
      <c r="Q899" s="184"/>
      <c r="R899" s="184"/>
      <c r="S899" s="184"/>
      <c r="T899" s="184"/>
      <c r="U899" s="184"/>
      <c r="V899" s="184"/>
      <c r="W899" s="184"/>
      <c r="X899" s="184"/>
      <c r="Y899" s="184"/>
      <c r="Z899" s="184"/>
    </row>
    <row r="900" spans="1:26" ht="10.5" customHeight="1" x14ac:dyDescent="0.2">
      <c r="A900" s="184"/>
      <c r="B900" s="184"/>
      <c r="C900" s="184"/>
      <c r="D900" s="184"/>
      <c r="E900" s="184"/>
      <c r="F900" s="184"/>
      <c r="G900" s="184"/>
      <c r="H900" s="184"/>
      <c r="I900" s="184"/>
      <c r="J900" s="184"/>
      <c r="K900" s="184"/>
      <c r="L900" s="184"/>
      <c r="M900" s="184"/>
      <c r="N900" s="184"/>
      <c r="O900" s="184"/>
      <c r="P900" s="184"/>
      <c r="Q900" s="184"/>
      <c r="R900" s="184"/>
      <c r="S900" s="184"/>
      <c r="T900" s="184"/>
      <c r="U900" s="184"/>
      <c r="V900" s="184"/>
      <c r="W900" s="184"/>
      <c r="X900" s="184"/>
      <c r="Y900" s="184"/>
      <c r="Z900" s="184"/>
    </row>
    <row r="901" spans="1:26" ht="10.5" customHeight="1" x14ac:dyDescent="0.2">
      <c r="A901" s="184"/>
      <c r="B901" s="184"/>
      <c r="C901" s="184"/>
      <c r="D901" s="184"/>
      <c r="E901" s="184"/>
      <c r="F901" s="184"/>
      <c r="G901" s="184"/>
      <c r="H901" s="184"/>
      <c r="I901" s="184"/>
      <c r="J901" s="184"/>
      <c r="K901" s="184"/>
      <c r="L901" s="184"/>
      <c r="M901" s="184"/>
      <c r="N901" s="184"/>
      <c r="O901" s="184"/>
      <c r="P901" s="184"/>
      <c r="Q901" s="184"/>
      <c r="R901" s="184"/>
      <c r="S901" s="184"/>
      <c r="T901" s="184"/>
      <c r="U901" s="184"/>
      <c r="V901" s="184"/>
      <c r="W901" s="184"/>
      <c r="X901" s="184"/>
      <c r="Y901" s="184"/>
      <c r="Z901" s="184"/>
    </row>
    <row r="902" spans="1:26" ht="10.5" customHeight="1" x14ac:dyDescent="0.2">
      <c r="A902" s="184"/>
      <c r="B902" s="184"/>
      <c r="C902" s="184"/>
      <c r="D902" s="184"/>
      <c r="E902" s="184"/>
      <c r="F902" s="184"/>
      <c r="G902" s="184"/>
      <c r="H902" s="184"/>
      <c r="I902" s="184"/>
      <c r="J902" s="184"/>
      <c r="K902" s="184"/>
      <c r="L902" s="184"/>
      <c r="M902" s="184"/>
      <c r="N902" s="184"/>
      <c r="O902" s="184"/>
      <c r="P902" s="184"/>
      <c r="Q902" s="184"/>
      <c r="R902" s="184"/>
      <c r="S902" s="184"/>
      <c r="T902" s="184"/>
      <c r="U902" s="184"/>
      <c r="V902" s="184"/>
      <c r="W902" s="184"/>
      <c r="X902" s="184"/>
      <c r="Y902" s="184"/>
      <c r="Z902" s="184"/>
    </row>
    <row r="903" spans="1:26" ht="10.5" customHeight="1" x14ac:dyDescent="0.2">
      <c r="A903" s="184"/>
      <c r="B903" s="184"/>
      <c r="C903" s="184"/>
      <c r="D903" s="184"/>
      <c r="E903" s="184"/>
      <c r="F903" s="184"/>
      <c r="G903" s="184"/>
      <c r="H903" s="184"/>
      <c r="I903" s="184"/>
      <c r="J903" s="184"/>
      <c r="K903" s="184"/>
      <c r="L903" s="184"/>
      <c r="M903" s="184"/>
      <c r="N903" s="184"/>
      <c r="O903" s="184"/>
      <c r="P903" s="184"/>
      <c r="Q903" s="184"/>
      <c r="R903" s="184"/>
      <c r="S903" s="184"/>
      <c r="T903" s="184"/>
      <c r="U903" s="184"/>
      <c r="V903" s="184"/>
      <c r="W903" s="184"/>
      <c r="X903" s="184"/>
      <c r="Y903" s="184"/>
      <c r="Z903" s="184"/>
    </row>
    <row r="904" spans="1:26" ht="10.5" customHeight="1" x14ac:dyDescent="0.2">
      <c r="A904" s="184"/>
      <c r="B904" s="184"/>
      <c r="C904" s="184"/>
      <c r="D904" s="184"/>
      <c r="E904" s="184"/>
      <c r="F904" s="184"/>
      <c r="G904" s="184"/>
      <c r="H904" s="184"/>
      <c r="I904" s="184"/>
      <c r="J904" s="184"/>
      <c r="K904" s="184"/>
      <c r="L904" s="184"/>
      <c r="M904" s="184"/>
      <c r="N904" s="184"/>
      <c r="O904" s="184"/>
      <c r="P904" s="184"/>
      <c r="Q904" s="184"/>
      <c r="R904" s="184"/>
      <c r="S904" s="184"/>
      <c r="T904" s="184"/>
      <c r="U904" s="184"/>
      <c r="V904" s="184"/>
      <c r="W904" s="184"/>
      <c r="X904" s="184"/>
      <c r="Y904" s="184"/>
      <c r="Z904" s="184"/>
    </row>
    <row r="905" spans="1:26" ht="10.5" customHeight="1" x14ac:dyDescent="0.2">
      <c r="A905" s="184"/>
      <c r="B905" s="184"/>
      <c r="C905" s="184"/>
      <c r="D905" s="184"/>
      <c r="E905" s="184"/>
      <c r="F905" s="184"/>
      <c r="G905" s="184"/>
      <c r="H905" s="184"/>
      <c r="I905" s="184"/>
      <c r="J905" s="184"/>
      <c r="K905" s="184"/>
      <c r="L905" s="184"/>
      <c r="M905" s="184"/>
      <c r="N905" s="184"/>
      <c r="O905" s="184"/>
      <c r="P905" s="184"/>
      <c r="Q905" s="184"/>
      <c r="R905" s="184"/>
      <c r="S905" s="184"/>
      <c r="T905" s="184"/>
      <c r="U905" s="184"/>
      <c r="V905" s="184"/>
      <c r="W905" s="184"/>
      <c r="X905" s="184"/>
      <c r="Y905" s="184"/>
      <c r="Z905" s="184"/>
    </row>
    <row r="906" spans="1:26" ht="10.5" customHeight="1" x14ac:dyDescent="0.2">
      <c r="A906" s="184"/>
      <c r="B906" s="184"/>
      <c r="C906" s="184"/>
      <c r="D906" s="184"/>
      <c r="E906" s="184"/>
      <c r="F906" s="184"/>
      <c r="G906" s="184"/>
      <c r="H906" s="184"/>
      <c r="I906" s="184"/>
      <c r="J906" s="184"/>
      <c r="K906" s="184"/>
      <c r="L906" s="184"/>
      <c r="M906" s="184"/>
      <c r="N906" s="184"/>
      <c r="O906" s="184"/>
      <c r="P906" s="184"/>
      <c r="Q906" s="184"/>
      <c r="R906" s="184"/>
      <c r="S906" s="184"/>
      <c r="T906" s="184"/>
      <c r="U906" s="184"/>
      <c r="V906" s="184"/>
      <c r="W906" s="184"/>
      <c r="X906" s="184"/>
      <c r="Y906" s="184"/>
      <c r="Z906" s="184"/>
    </row>
    <row r="907" spans="1:26" ht="10.5" customHeight="1" x14ac:dyDescent="0.2">
      <c r="A907" s="184"/>
      <c r="B907" s="184"/>
      <c r="C907" s="184"/>
      <c r="D907" s="184"/>
      <c r="E907" s="184"/>
      <c r="F907" s="184"/>
      <c r="G907" s="184"/>
      <c r="H907" s="184"/>
      <c r="I907" s="184"/>
      <c r="J907" s="184"/>
      <c r="K907" s="184"/>
      <c r="L907" s="184"/>
      <c r="M907" s="184"/>
      <c r="N907" s="184"/>
      <c r="O907" s="184"/>
      <c r="P907" s="184"/>
      <c r="Q907" s="184"/>
      <c r="R907" s="184"/>
      <c r="S907" s="184"/>
      <c r="T907" s="184"/>
      <c r="U907" s="184"/>
      <c r="V907" s="184"/>
      <c r="W907" s="184"/>
      <c r="X907" s="184"/>
      <c r="Y907" s="184"/>
      <c r="Z907" s="184"/>
    </row>
    <row r="908" spans="1:26" ht="10.5" customHeight="1" x14ac:dyDescent="0.2">
      <c r="A908" s="184"/>
      <c r="B908" s="184"/>
      <c r="C908" s="184"/>
      <c r="D908" s="184"/>
      <c r="E908" s="184"/>
      <c r="F908" s="184"/>
      <c r="G908" s="184"/>
      <c r="H908" s="184"/>
      <c r="I908" s="184"/>
      <c r="J908" s="184"/>
      <c r="K908" s="184"/>
      <c r="L908" s="184"/>
      <c r="M908" s="184"/>
      <c r="N908" s="184"/>
      <c r="O908" s="184"/>
      <c r="P908" s="184"/>
      <c r="Q908" s="184"/>
      <c r="R908" s="184"/>
      <c r="S908" s="184"/>
      <c r="T908" s="184"/>
      <c r="U908" s="184"/>
      <c r="V908" s="184"/>
      <c r="W908" s="184"/>
      <c r="X908" s="184"/>
      <c r="Y908" s="184"/>
      <c r="Z908" s="184"/>
    </row>
    <row r="909" spans="1:26" ht="10.5" customHeight="1" x14ac:dyDescent="0.2">
      <c r="A909" s="184"/>
      <c r="B909" s="184"/>
      <c r="C909" s="184"/>
      <c r="D909" s="184"/>
      <c r="E909" s="184"/>
      <c r="F909" s="184"/>
      <c r="G909" s="184"/>
      <c r="H909" s="184"/>
      <c r="I909" s="184"/>
      <c r="J909" s="184"/>
      <c r="K909" s="184"/>
      <c r="L909" s="184"/>
      <c r="M909" s="184"/>
      <c r="N909" s="184"/>
      <c r="O909" s="184"/>
      <c r="P909" s="184"/>
      <c r="Q909" s="184"/>
      <c r="R909" s="184"/>
      <c r="S909" s="184"/>
      <c r="T909" s="184"/>
      <c r="U909" s="184"/>
      <c r="V909" s="184"/>
      <c r="W909" s="184"/>
      <c r="X909" s="184"/>
      <c r="Y909" s="184"/>
      <c r="Z909" s="184"/>
    </row>
    <row r="910" spans="1:26" ht="10.5" customHeight="1" x14ac:dyDescent="0.2">
      <c r="A910" s="184"/>
      <c r="B910" s="184"/>
      <c r="C910" s="184"/>
      <c r="D910" s="184"/>
      <c r="E910" s="184"/>
      <c r="F910" s="184"/>
      <c r="G910" s="184"/>
      <c r="H910" s="184"/>
      <c r="I910" s="184"/>
      <c r="J910" s="184"/>
      <c r="K910" s="184"/>
      <c r="L910" s="184"/>
      <c r="M910" s="184"/>
      <c r="N910" s="184"/>
      <c r="O910" s="184"/>
      <c r="P910" s="184"/>
      <c r="Q910" s="184"/>
      <c r="R910" s="184"/>
      <c r="S910" s="184"/>
      <c r="T910" s="184"/>
      <c r="U910" s="184"/>
      <c r="V910" s="184"/>
      <c r="W910" s="184"/>
      <c r="X910" s="184"/>
      <c r="Y910" s="184"/>
      <c r="Z910" s="184"/>
    </row>
    <row r="911" spans="1:26" ht="10.5" customHeight="1" x14ac:dyDescent="0.2">
      <c r="A911" s="184"/>
      <c r="B911" s="184"/>
      <c r="C911" s="184"/>
      <c r="D911" s="184"/>
      <c r="E911" s="184"/>
      <c r="F911" s="184"/>
      <c r="G911" s="184"/>
      <c r="H911" s="184"/>
      <c r="I911" s="184"/>
      <c r="J911" s="184"/>
      <c r="K911" s="184"/>
      <c r="L911" s="184"/>
      <c r="M911" s="184"/>
      <c r="N911" s="184"/>
      <c r="O911" s="184"/>
      <c r="P911" s="184"/>
      <c r="Q911" s="184"/>
      <c r="R911" s="184"/>
      <c r="S911" s="184"/>
      <c r="T911" s="184"/>
      <c r="U911" s="184"/>
      <c r="V911" s="184"/>
      <c r="W911" s="184"/>
      <c r="X911" s="184"/>
      <c r="Y911" s="184"/>
      <c r="Z911" s="184"/>
    </row>
    <row r="912" spans="1:26" ht="10.5" customHeight="1" x14ac:dyDescent="0.2">
      <c r="A912" s="184"/>
      <c r="B912" s="184"/>
      <c r="C912" s="184"/>
      <c r="D912" s="184"/>
      <c r="E912" s="184"/>
      <c r="F912" s="184"/>
      <c r="G912" s="184"/>
      <c r="H912" s="184"/>
      <c r="I912" s="184"/>
      <c r="J912" s="184"/>
      <c r="K912" s="184"/>
      <c r="L912" s="184"/>
      <c r="M912" s="184"/>
      <c r="N912" s="184"/>
      <c r="O912" s="184"/>
      <c r="P912" s="184"/>
      <c r="Q912" s="184"/>
      <c r="R912" s="184"/>
      <c r="S912" s="184"/>
      <c r="T912" s="184"/>
      <c r="U912" s="184"/>
      <c r="V912" s="184"/>
      <c r="W912" s="184"/>
      <c r="X912" s="184"/>
      <c r="Y912" s="184"/>
      <c r="Z912" s="184"/>
    </row>
    <row r="913" spans="1:26" ht="10.5" customHeight="1" x14ac:dyDescent="0.2">
      <c r="A913" s="184"/>
      <c r="B913" s="184"/>
      <c r="C913" s="184"/>
      <c r="D913" s="184"/>
      <c r="E913" s="184"/>
      <c r="F913" s="184"/>
      <c r="G913" s="184"/>
      <c r="H913" s="184"/>
      <c r="I913" s="184"/>
      <c r="J913" s="184"/>
      <c r="K913" s="184"/>
      <c r="L913" s="184"/>
      <c r="M913" s="184"/>
      <c r="N913" s="184"/>
      <c r="O913" s="184"/>
      <c r="P913" s="184"/>
      <c r="Q913" s="184"/>
      <c r="R913" s="184"/>
      <c r="S913" s="184"/>
      <c r="T913" s="184"/>
      <c r="U913" s="184"/>
      <c r="V913" s="184"/>
      <c r="W913" s="184"/>
      <c r="X913" s="184"/>
      <c r="Y913" s="184"/>
      <c r="Z913" s="184"/>
    </row>
    <row r="914" spans="1:26" ht="10.5" customHeight="1" x14ac:dyDescent="0.2">
      <c r="A914" s="184"/>
      <c r="B914" s="184"/>
      <c r="C914" s="184"/>
      <c r="D914" s="184"/>
      <c r="E914" s="184"/>
      <c r="F914" s="184"/>
      <c r="G914" s="184"/>
      <c r="H914" s="184"/>
      <c r="I914" s="184"/>
      <c r="J914" s="184"/>
      <c r="K914" s="184"/>
      <c r="L914" s="184"/>
      <c r="M914" s="184"/>
      <c r="N914" s="184"/>
      <c r="O914" s="184"/>
      <c r="P914" s="184"/>
      <c r="Q914" s="184"/>
      <c r="R914" s="184"/>
      <c r="S914" s="184"/>
      <c r="T914" s="184"/>
      <c r="U914" s="184"/>
      <c r="V914" s="184"/>
      <c r="W914" s="184"/>
      <c r="X914" s="184"/>
      <c r="Y914" s="184"/>
      <c r="Z914" s="184"/>
    </row>
    <row r="915" spans="1:26" ht="10.5" customHeight="1" x14ac:dyDescent="0.2">
      <c r="A915" s="184"/>
      <c r="B915" s="184"/>
      <c r="C915" s="184"/>
      <c r="D915" s="184"/>
      <c r="E915" s="184"/>
      <c r="F915" s="184"/>
      <c r="G915" s="184"/>
      <c r="H915" s="184"/>
      <c r="I915" s="184"/>
      <c r="J915" s="184"/>
      <c r="K915" s="184"/>
      <c r="L915" s="184"/>
      <c r="M915" s="184"/>
      <c r="N915" s="184"/>
      <c r="O915" s="184"/>
      <c r="P915" s="184"/>
      <c r="Q915" s="184"/>
      <c r="R915" s="184"/>
      <c r="S915" s="184"/>
      <c r="T915" s="184"/>
      <c r="U915" s="184"/>
      <c r="V915" s="184"/>
      <c r="W915" s="184"/>
      <c r="X915" s="184"/>
      <c r="Y915" s="184"/>
      <c r="Z915" s="184"/>
    </row>
    <row r="916" spans="1:26" ht="10.5" customHeight="1" x14ac:dyDescent="0.2">
      <c r="A916" s="184"/>
      <c r="B916" s="184"/>
      <c r="C916" s="184"/>
      <c r="D916" s="184"/>
      <c r="E916" s="184"/>
      <c r="F916" s="184"/>
      <c r="G916" s="184"/>
      <c r="H916" s="184"/>
      <c r="I916" s="184"/>
      <c r="J916" s="184"/>
      <c r="K916" s="184"/>
      <c r="L916" s="184"/>
      <c r="M916" s="184"/>
      <c r="N916" s="184"/>
      <c r="O916" s="184"/>
      <c r="P916" s="184"/>
      <c r="Q916" s="184"/>
      <c r="R916" s="184"/>
      <c r="S916" s="184"/>
      <c r="T916" s="184"/>
      <c r="U916" s="184"/>
      <c r="V916" s="184"/>
      <c r="W916" s="184"/>
      <c r="X916" s="184"/>
      <c r="Y916" s="184"/>
      <c r="Z916" s="184"/>
    </row>
    <row r="917" spans="1:26" ht="10.5" customHeight="1" x14ac:dyDescent="0.2">
      <c r="A917" s="184"/>
      <c r="B917" s="184"/>
      <c r="C917" s="184"/>
      <c r="D917" s="184"/>
      <c r="E917" s="184"/>
      <c r="F917" s="184"/>
      <c r="G917" s="184"/>
      <c r="H917" s="184"/>
      <c r="I917" s="184"/>
      <c r="J917" s="184"/>
      <c r="K917" s="184"/>
      <c r="L917" s="184"/>
      <c r="M917" s="184"/>
      <c r="N917" s="184"/>
      <c r="O917" s="184"/>
      <c r="P917" s="184"/>
      <c r="Q917" s="184"/>
      <c r="R917" s="184"/>
      <c r="S917" s="184"/>
      <c r="T917" s="184"/>
      <c r="U917" s="184"/>
      <c r="V917" s="184"/>
      <c r="W917" s="184"/>
      <c r="X917" s="184"/>
      <c r="Y917" s="184"/>
      <c r="Z917" s="184"/>
    </row>
    <row r="918" spans="1:26" ht="10.5" customHeight="1" x14ac:dyDescent="0.2">
      <c r="A918" s="184"/>
      <c r="B918" s="184"/>
      <c r="C918" s="184"/>
      <c r="D918" s="184"/>
      <c r="E918" s="184"/>
      <c r="F918" s="184"/>
      <c r="G918" s="184"/>
      <c r="H918" s="184"/>
      <c r="I918" s="184"/>
      <c r="J918" s="184"/>
      <c r="K918" s="184"/>
      <c r="L918" s="184"/>
      <c r="M918" s="184"/>
      <c r="N918" s="184"/>
      <c r="O918" s="184"/>
      <c r="P918" s="184"/>
      <c r="Q918" s="184"/>
      <c r="R918" s="184"/>
      <c r="S918" s="184"/>
      <c r="T918" s="184"/>
      <c r="U918" s="184"/>
      <c r="V918" s="184"/>
      <c r="W918" s="184"/>
      <c r="X918" s="184"/>
      <c r="Y918" s="184"/>
      <c r="Z918" s="184"/>
    </row>
    <row r="919" spans="1:26" ht="10.5" customHeight="1" x14ac:dyDescent="0.2">
      <c r="A919" s="184"/>
      <c r="B919" s="184"/>
      <c r="C919" s="184"/>
      <c r="D919" s="184"/>
      <c r="E919" s="184"/>
      <c r="F919" s="184"/>
      <c r="G919" s="184"/>
      <c r="H919" s="184"/>
      <c r="I919" s="184"/>
      <c r="J919" s="184"/>
      <c r="K919" s="184"/>
      <c r="L919" s="184"/>
      <c r="M919" s="184"/>
      <c r="N919" s="184"/>
      <c r="O919" s="184"/>
      <c r="P919" s="184"/>
      <c r="Q919" s="184"/>
      <c r="R919" s="184"/>
      <c r="S919" s="184"/>
      <c r="T919" s="184"/>
      <c r="U919" s="184"/>
      <c r="V919" s="184"/>
      <c r="W919" s="184"/>
      <c r="X919" s="184"/>
      <c r="Y919" s="184"/>
      <c r="Z919" s="184"/>
    </row>
    <row r="920" spans="1:26" ht="10.5" customHeight="1" x14ac:dyDescent="0.2">
      <c r="A920" s="184"/>
      <c r="B920" s="184"/>
      <c r="C920" s="184"/>
      <c r="D920" s="184"/>
      <c r="E920" s="184"/>
      <c r="F920" s="184"/>
      <c r="G920" s="184"/>
      <c r="H920" s="184"/>
      <c r="I920" s="184"/>
      <c r="J920" s="184"/>
      <c r="K920" s="184"/>
      <c r="L920" s="184"/>
      <c r="M920" s="184"/>
      <c r="N920" s="184"/>
      <c r="O920" s="184"/>
      <c r="P920" s="184"/>
      <c r="Q920" s="184"/>
      <c r="R920" s="184"/>
      <c r="S920" s="184"/>
      <c r="T920" s="184"/>
      <c r="U920" s="184"/>
      <c r="V920" s="184"/>
      <c r="W920" s="184"/>
      <c r="X920" s="184"/>
      <c r="Y920" s="184"/>
      <c r="Z920" s="184"/>
    </row>
    <row r="921" spans="1:26" ht="10.5" customHeight="1" x14ac:dyDescent="0.2">
      <c r="A921" s="184"/>
      <c r="B921" s="184"/>
      <c r="C921" s="184"/>
      <c r="D921" s="184"/>
      <c r="E921" s="184"/>
      <c r="F921" s="184"/>
      <c r="G921" s="184"/>
      <c r="H921" s="184"/>
      <c r="I921" s="184"/>
      <c r="J921" s="184"/>
      <c r="K921" s="184"/>
      <c r="L921" s="184"/>
      <c r="M921" s="184"/>
      <c r="N921" s="184"/>
      <c r="O921" s="184"/>
      <c r="P921" s="184"/>
      <c r="Q921" s="184"/>
      <c r="R921" s="184"/>
      <c r="S921" s="184"/>
      <c r="T921" s="184"/>
      <c r="U921" s="184"/>
      <c r="V921" s="184"/>
      <c r="W921" s="184"/>
      <c r="X921" s="184"/>
      <c r="Y921" s="184"/>
      <c r="Z921" s="184"/>
    </row>
    <row r="922" spans="1:26" ht="10.5" customHeight="1" x14ac:dyDescent="0.2">
      <c r="A922" s="184"/>
      <c r="B922" s="184"/>
      <c r="C922" s="184"/>
      <c r="D922" s="184"/>
      <c r="E922" s="184"/>
      <c r="F922" s="184"/>
      <c r="G922" s="184"/>
      <c r="H922" s="184"/>
      <c r="I922" s="184"/>
      <c r="J922" s="184"/>
      <c r="K922" s="184"/>
      <c r="L922" s="184"/>
      <c r="M922" s="184"/>
      <c r="N922" s="184"/>
      <c r="O922" s="184"/>
      <c r="P922" s="184"/>
      <c r="Q922" s="184"/>
      <c r="R922" s="184"/>
      <c r="S922" s="184"/>
      <c r="T922" s="184"/>
      <c r="U922" s="184"/>
      <c r="V922" s="184"/>
      <c r="W922" s="184"/>
      <c r="X922" s="184"/>
      <c r="Y922" s="184"/>
      <c r="Z922" s="184"/>
    </row>
    <row r="923" spans="1:26" ht="10.5" customHeight="1" x14ac:dyDescent="0.2">
      <c r="A923" s="184"/>
      <c r="B923" s="184"/>
      <c r="C923" s="184"/>
      <c r="D923" s="184"/>
      <c r="E923" s="184"/>
      <c r="F923" s="184"/>
      <c r="G923" s="184"/>
      <c r="H923" s="184"/>
      <c r="I923" s="184"/>
      <c r="J923" s="184"/>
      <c r="K923" s="184"/>
      <c r="L923" s="184"/>
      <c r="M923" s="184"/>
      <c r="N923" s="184"/>
      <c r="O923" s="184"/>
      <c r="P923" s="184"/>
      <c r="Q923" s="184"/>
      <c r="R923" s="184"/>
      <c r="S923" s="184"/>
      <c r="T923" s="184"/>
      <c r="U923" s="184"/>
      <c r="V923" s="184"/>
      <c r="W923" s="184"/>
      <c r="X923" s="184"/>
      <c r="Y923" s="184"/>
      <c r="Z923" s="184"/>
    </row>
    <row r="924" spans="1:26" ht="10.5" customHeight="1" x14ac:dyDescent="0.2">
      <c r="A924" s="184"/>
      <c r="B924" s="184"/>
      <c r="C924" s="184"/>
      <c r="D924" s="184"/>
      <c r="E924" s="184"/>
      <c r="F924" s="184"/>
      <c r="G924" s="184"/>
      <c r="H924" s="184"/>
      <c r="I924" s="184"/>
      <c r="J924" s="184"/>
      <c r="K924" s="184"/>
      <c r="L924" s="184"/>
      <c r="M924" s="184"/>
      <c r="N924" s="184"/>
      <c r="O924" s="184"/>
      <c r="P924" s="184"/>
      <c r="Q924" s="184"/>
      <c r="R924" s="184"/>
      <c r="S924" s="184"/>
      <c r="T924" s="184"/>
      <c r="U924" s="184"/>
      <c r="V924" s="184"/>
      <c r="W924" s="184"/>
      <c r="X924" s="184"/>
      <c r="Y924" s="184"/>
      <c r="Z924" s="184"/>
    </row>
    <row r="925" spans="1:26" ht="10.5" customHeight="1" x14ac:dyDescent="0.2">
      <c r="A925" s="184"/>
      <c r="B925" s="184"/>
      <c r="C925" s="184"/>
      <c r="D925" s="184"/>
      <c r="E925" s="184"/>
      <c r="F925" s="184"/>
      <c r="G925" s="184"/>
      <c r="H925" s="184"/>
      <c r="I925" s="184"/>
      <c r="J925" s="184"/>
      <c r="K925" s="184"/>
      <c r="L925" s="184"/>
      <c r="M925" s="184"/>
      <c r="N925" s="184"/>
      <c r="O925" s="184"/>
      <c r="P925" s="184"/>
      <c r="Q925" s="184"/>
      <c r="R925" s="184"/>
      <c r="S925" s="184"/>
      <c r="T925" s="184"/>
      <c r="U925" s="184"/>
      <c r="V925" s="184"/>
      <c r="W925" s="184"/>
      <c r="X925" s="184"/>
      <c r="Y925" s="184"/>
      <c r="Z925" s="184"/>
    </row>
    <row r="926" spans="1:26" ht="10.5" customHeight="1" x14ac:dyDescent="0.2">
      <c r="A926" s="184"/>
      <c r="B926" s="184"/>
      <c r="C926" s="184"/>
      <c r="D926" s="184"/>
      <c r="E926" s="184"/>
      <c r="F926" s="184"/>
      <c r="G926" s="184"/>
      <c r="H926" s="184"/>
      <c r="I926" s="184"/>
      <c r="J926" s="184"/>
      <c r="K926" s="184"/>
      <c r="L926" s="184"/>
      <c r="M926" s="184"/>
      <c r="N926" s="184"/>
      <c r="O926" s="184"/>
      <c r="P926" s="184"/>
      <c r="Q926" s="184"/>
      <c r="R926" s="184"/>
      <c r="S926" s="184"/>
      <c r="T926" s="184"/>
      <c r="U926" s="184"/>
      <c r="V926" s="184"/>
      <c r="W926" s="184"/>
      <c r="X926" s="184"/>
      <c r="Y926" s="184"/>
      <c r="Z926" s="184"/>
    </row>
    <row r="927" spans="1:26" ht="10.5" customHeight="1" x14ac:dyDescent="0.2">
      <c r="A927" s="184"/>
      <c r="B927" s="184"/>
      <c r="C927" s="184"/>
      <c r="D927" s="184"/>
      <c r="E927" s="184"/>
      <c r="F927" s="184"/>
      <c r="G927" s="184"/>
      <c r="H927" s="184"/>
      <c r="I927" s="184"/>
      <c r="J927" s="184"/>
      <c r="K927" s="184"/>
      <c r="L927" s="184"/>
      <c r="M927" s="184"/>
      <c r="N927" s="184"/>
      <c r="O927" s="184"/>
      <c r="P927" s="184"/>
      <c r="Q927" s="184"/>
      <c r="R927" s="184"/>
      <c r="S927" s="184"/>
      <c r="T927" s="184"/>
      <c r="U927" s="184"/>
      <c r="V927" s="184"/>
      <c r="W927" s="184"/>
      <c r="X927" s="184"/>
      <c r="Y927" s="184"/>
      <c r="Z927" s="184"/>
    </row>
    <row r="928" spans="1:26" ht="10.5" customHeight="1" x14ac:dyDescent="0.2">
      <c r="A928" s="184"/>
      <c r="B928" s="184"/>
      <c r="C928" s="184"/>
      <c r="D928" s="184"/>
      <c r="E928" s="184"/>
      <c r="F928" s="184"/>
      <c r="G928" s="184"/>
      <c r="H928" s="184"/>
      <c r="I928" s="184"/>
      <c r="J928" s="184"/>
      <c r="K928" s="184"/>
      <c r="L928" s="184"/>
      <c r="M928" s="184"/>
      <c r="N928" s="184"/>
      <c r="O928" s="184"/>
      <c r="P928" s="184"/>
      <c r="Q928" s="184"/>
      <c r="R928" s="184"/>
      <c r="S928" s="184"/>
      <c r="T928" s="184"/>
      <c r="U928" s="184"/>
      <c r="V928" s="184"/>
      <c r="W928" s="184"/>
      <c r="X928" s="184"/>
      <c r="Y928" s="184"/>
      <c r="Z928" s="184"/>
    </row>
    <row r="929" spans="1:26" ht="10.5" customHeight="1" x14ac:dyDescent="0.2">
      <c r="A929" s="184"/>
      <c r="B929" s="184"/>
      <c r="C929" s="184"/>
      <c r="D929" s="184"/>
      <c r="E929" s="184"/>
      <c r="F929" s="184"/>
      <c r="G929" s="184"/>
      <c r="H929" s="184"/>
      <c r="I929" s="184"/>
      <c r="J929" s="184"/>
      <c r="K929" s="184"/>
      <c r="L929" s="184"/>
      <c r="M929" s="184"/>
      <c r="N929" s="184"/>
      <c r="O929" s="184"/>
      <c r="P929" s="184"/>
      <c r="Q929" s="184"/>
      <c r="R929" s="184"/>
      <c r="S929" s="184"/>
      <c r="T929" s="184"/>
      <c r="U929" s="184"/>
      <c r="V929" s="184"/>
      <c r="W929" s="184"/>
      <c r="X929" s="184"/>
      <c r="Y929" s="184"/>
      <c r="Z929" s="184"/>
    </row>
    <row r="930" spans="1:26" ht="10.5" customHeight="1" x14ac:dyDescent="0.2">
      <c r="A930" s="184"/>
      <c r="B930" s="184"/>
      <c r="C930" s="184"/>
      <c r="D930" s="184"/>
      <c r="E930" s="184"/>
      <c r="F930" s="184"/>
      <c r="G930" s="184"/>
      <c r="H930" s="184"/>
      <c r="I930" s="184"/>
      <c r="J930" s="184"/>
      <c r="K930" s="184"/>
      <c r="L930" s="184"/>
      <c r="M930" s="184"/>
      <c r="N930" s="184"/>
      <c r="O930" s="184"/>
      <c r="P930" s="184"/>
      <c r="Q930" s="184"/>
      <c r="R930" s="184"/>
      <c r="S930" s="184"/>
      <c r="T930" s="184"/>
      <c r="U930" s="184"/>
      <c r="V930" s="184"/>
      <c r="W930" s="184"/>
      <c r="X930" s="184"/>
      <c r="Y930" s="184"/>
      <c r="Z930" s="184"/>
    </row>
    <row r="931" spans="1:26" ht="10.5" customHeight="1" x14ac:dyDescent="0.2">
      <c r="A931" s="184"/>
      <c r="B931" s="184"/>
      <c r="C931" s="184"/>
      <c r="D931" s="184"/>
      <c r="E931" s="184"/>
      <c r="F931" s="184"/>
      <c r="G931" s="184"/>
      <c r="H931" s="184"/>
      <c r="I931" s="184"/>
      <c r="J931" s="184"/>
      <c r="K931" s="184"/>
      <c r="L931" s="184"/>
      <c r="M931" s="184"/>
      <c r="N931" s="184"/>
      <c r="O931" s="184"/>
      <c r="P931" s="184"/>
      <c r="Q931" s="184"/>
      <c r="R931" s="184"/>
      <c r="S931" s="184"/>
      <c r="T931" s="184"/>
      <c r="U931" s="184"/>
      <c r="V931" s="184"/>
      <c r="W931" s="184"/>
      <c r="X931" s="184"/>
      <c r="Y931" s="184"/>
      <c r="Z931" s="184"/>
    </row>
    <row r="932" spans="1:26" ht="10.5" customHeight="1" x14ac:dyDescent="0.2">
      <c r="A932" s="184"/>
      <c r="B932" s="184"/>
      <c r="C932" s="184"/>
      <c r="D932" s="184"/>
      <c r="E932" s="184"/>
      <c r="F932" s="184"/>
      <c r="G932" s="184"/>
      <c r="H932" s="184"/>
      <c r="I932" s="184"/>
      <c r="J932" s="184"/>
      <c r="K932" s="184"/>
      <c r="L932" s="184"/>
      <c r="M932" s="184"/>
      <c r="N932" s="184"/>
      <c r="O932" s="184"/>
      <c r="P932" s="184"/>
      <c r="Q932" s="184"/>
      <c r="R932" s="184"/>
      <c r="S932" s="184"/>
      <c r="T932" s="184"/>
      <c r="U932" s="184"/>
      <c r="V932" s="184"/>
      <c r="W932" s="184"/>
      <c r="X932" s="184"/>
      <c r="Y932" s="184"/>
      <c r="Z932" s="184"/>
    </row>
    <row r="933" spans="1:26" ht="10.5" customHeight="1" x14ac:dyDescent="0.2">
      <c r="A933" s="184"/>
      <c r="B933" s="184"/>
      <c r="C933" s="184"/>
      <c r="D933" s="184"/>
      <c r="E933" s="184"/>
      <c r="F933" s="184"/>
      <c r="G933" s="184"/>
      <c r="H933" s="184"/>
      <c r="I933" s="184"/>
      <c r="J933" s="184"/>
      <c r="K933" s="184"/>
      <c r="L933" s="184"/>
      <c r="M933" s="184"/>
      <c r="N933" s="184"/>
      <c r="O933" s="184"/>
      <c r="P933" s="184"/>
      <c r="Q933" s="184"/>
      <c r="R933" s="184"/>
      <c r="S933" s="184"/>
      <c r="T933" s="184"/>
      <c r="U933" s="184"/>
      <c r="V933" s="184"/>
      <c r="W933" s="184"/>
      <c r="X933" s="184"/>
      <c r="Y933" s="184"/>
      <c r="Z933" s="184"/>
    </row>
    <row r="934" spans="1:26" ht="10.5" customHeight="1" x14ac:dyDescent="0.2">
      <c r="A934" s="184"/>
      <c r="B934" s="184"/>
      <c r="C934" s="184"/>
      <c r="D934" s="184"/>
      <c r="E934" s="184"/>
      <c r="F934" s="184"/>
      <c r="G934" s="184"/>
      <c r="H934" s="184"/>
      <c r="I934" s="184"/>
      <c r="J934" s="184"/>
      <c r="K934" s="184"/>
      <c r="L934" s="184"/>
      <c r="M934" s="184"/>
      <c r="N934" s="184"/>
      <c r="O934" s="184"/>
      <c r="P934" s="184"/>
      <c r="Q934" s="184"/>
      <c r="R934" s="184"/>
      <c r="S934" s="184"/>
      <c r="T934" s="184"/>
      <c r="U934" s="184"/>
      <c r="V934" s="184"/>
      <c r="W934" s="184"/>
      <c r="X934" s="184"/>
      <c r="Y934" s="184"/>
      <c r="Z934" s="184"/>
    </row>
    <row r="935" spans="1:26" ht="10.5" customHeight="1" x14ac:dyDescent="0.2">
      <c r="A935" s="184"/>
      <c r="B935" s="184"/>
      <c r="C935" s="184"/>
      <c r="D935" s="184"/>
      <c r="E935" s="184"/>
      <c r="F935" s="184"/>
      <c r="G935" s="184"/>
      <c r="H935" s="184"/>
      <c r="I935" s="184"/>
      <c r="J935" s="184"/>
      <c r="K935" s="184"/>
      <c r="L935" s="184"/>
      <c r="M935" s="184"/>
      <c r="N935" s="184"/>
      <c r="O935" s="184"/>
      <c r="P935" s="184"/>
      <c r="Q935" s="184"/>
      <c r="R935" s="184"/>
      <c r="S935" s="184"/>
      <c r="T935" s="184"/>
      <c r="U935" s="184"/>
      <c r="V935" s="184"/>
      <c r="W935" s="184"/>
      <c r="X935" s="184"/>
      <c r="Y935" s="184"/>
      <c r="Z935" s="184"/>
    </row>
    <row r="936" spans="1:26" ht="10.5" customHeight="1" x14ac:dyDescent="0.2">
      <c r="A936" s="184"/>
      <c r="B936" s="184"/>
      <c r="C936" s="184"/>
      <c r="D936" s="184"/>
      <c r="E936" s="184"/>
      <c r="F936" s="184"/>
      <c r="G936" s="184"/>
      <c r="H936" s="184"/>
      <c r="I936" s="184"/>
      <c r="J936" s="184"/>
      <c r="K936" s="184"/>
      <c r="L936" s="184"/>
      <c r="M936" s="184"/>
      <c r="N936" s="184"/>
      <c r="O936" s="184"/>
      <c r="P936" s="184"/>
      <c r="Q936" s="184"/>
      <c r="R936" s="184"/>
      <c r="S936" s="184"/>
      <c r="T936" s="184"/>
      <c r="U936" s="184"/>
      <c r="V936" s="184"/>
      <c r="W936" s="184"/>
      <c r="X936" s="184"/>
      <c r="Y936" s="184"/>
      <c r="Z936" s="184"/>
    </row>
    <row r="937" spans="1:26" ht="10.5" customHeight="1" x14ac:dyDescent="0.2">
      <c r="A937" s="184"/>
      <c r="B937" s="184"/>
      <c r="C937" s="184"/>
      <c r="D937" s="184"/>
      <c r="E937" s="184"/>
      <c r="F937" s="184"/>
      <c r="G937" s="184"/>
      <c r="H937" s="184"/>
      <c r="I937" s="184"/>
      <c r="J937" s="184"/>
      <c r="K937" s="184"/>
      <c r="L937" s="184"/>
      <c r="M937" s="184"/>
      <c r="N937" s="184"/>
      <c r="O937" s="184"/>
      <c r="P937" s="184"/>
      <c r="Q937" s="184"/>
      <c r="R937" s="184"/>
      <c r="S937" s="184"/>
      <c r="T937" s="184"/>
      <c r="U937" s="184"/>
      <c r="V937" s="184"/>
      <c r="W937" s="184"/>
      <c r="X937" s="184"/>
      <c r="Y937" s="184"/>
      <c r="Z937" s="184"/>
    </row>
    <row r="938" spans="1:26" ht="10.5" customHeight="1" x14ac:dyDescent="0.2">
      <c r="A938" s="184"/>
      <c r="B938" s="184"/>
      <c r="C938" s="184"/>
      <c r="D938" s="184"/>
      <c r="E938" s="184"/>
      <c r="F938" s="184"/>
      <c r="G938" s="184"/>
      <c r="H938" s="184"/>
      <c r="I938" s="184"/>
      <c r="J938" s="184"/>
      <c r="K938" s="184"/>
      <c r="L938" s="184"/>
      <c r="M938" s="184"/>
      <c r="N938" s="184"/>
      <c r="O938" s="184"/>
      <c r="P938" s="184"/>
      <c r="Q938" s="184"/>
      <c r="R938" s="184"/>
      <c r="S938" s="184"/>
      <c r="T938" s="184"/>
      <c r="U938" s="184"/>
      <c r="V938" s="184"/>
      <c r="W938" s="184"/>
      <c r="X938" s="184"/>
      <c r="Y938" s="184"/>
      <c r="Z938" s="184"/>
    </row>
    <row r="939" spans="1:26" ht="10.5" customHeight="1" x14ac:dyDescent="0.2">
      <c r="A939" s="184"/>
      <c r="B939" s="184"/>
      <c r="C939" s="184"/>
      <c r="D939" s="184"/>
      <c r="E939" s="184"/>
      <c r="F939" s="184"/>
      <c r="G939" s="184"/>
      <c r="H939" s="184"/>
      <c r="I939" s="184"/>
      <c r="J939" s="184"/>
      <c r="K939" s="184"/>
      <c r="L939" s="184"/>
      <c r="M939" s="184"/>
      <c r="N939" s="184"/>
      <c r="O939" s="184"/>
      <c r="P939" s="184"/>
      <c r="Q939" s="184"/>
      <c r="R939" s="184"/>
      <c r="S939" s="184"/>
      <c r="T939" s="184"/>
      <c r="U939" s="184"/>
      <c r="V939" s="184"/>
      <c r="W939" s="184"/>
      <c r="X939" s="184"/>
      <c r="Y939" s="184"/>
      <c r="Z939" s="184"/>
    </row>
    <row r="940" spans="1:26" ht="10.5" customHeight="1" x14ac:dyDescent="0.2">
      <c r="A940" s="184"/>
      <c r="B940" s="184"/>
      <c r="C940" s="184"/>
      <c r="D940" s="184"/>
      <c r="E940" s="184"/>
      <c r="F940" s="184"/>
      <c r="G940" s="184"/>
      <c r="H940" s="184"/>
      <c r="I940" s="184"/>
      <c r="J940" s="184"/>
      <c r="K940" s="184"/>
      <c r="L940" s="184"/>
      <c r="M940" s="184"/>
      <c r="N940" s="184"/>
      <c r="O940" s="184"/>
      <c r="P940" s="184"/>
      <c r="Q940" s="184"/>
      <c r="R940" s="184"/>
      <c r="S940" s="184"/>
      <c r="T940" s="184"/>
      <c r="U940" s="184"/>
      <c r="V940" s="184"/>
      <c r="W940" s="184"/>
      <c r="X940" s="184"/>
      <c r="Y940" s="184"/>
      <c r="Z940" s="184"/>
    </row>
    <row r="941" spans="1:26" ht="10.5" customHeight="1" x14ac:dyDescent="0.2">
      <c r="A941" s="184"/>
      <c r="B941" s="184"/>
      <c r="C941" s="184"/>
      <c r="D941" s="184"/>
      <c r="E941" s="184"/>
      <c r="F941" s="184"/>
      <c r="G941" s="184"/>
      <c r="H941" s="184"/>
      <c r="I941" s="184"/>
      <c r="J941" s="184"/>
      <c r="K941" s="184"/>
      <c r="L941" s="184"/>
      <c r="M941" s="184"/>
      <c r="N941" s="184"/>
      <c r="O941" s="184"/>
      <c r="P941" s="184"/>
      <c r="Q941" s="184"/>
      <c r="R941" s="184"/>
      <c r="S941" s="184"/>
      <c r="T941" s="184"/>
      <c r="U941" s="184"/>
      <c r="V941" s="184"/>
      <c r="W941" s="184"/>
      <c r="X941" s="184"/>
      <c r="Y941" s="184"/>
      <c r="Z941" s="184"/>
    </row>
    <row r="942" spans="1:26" ht="10.5" customHeight="1" x14ac:dyDescent="0.2">
      <c r="A942" s="184"/>
      <c r="B942" s="184"/>
      <c r="C942" s="184"/>
      <c r="D942" s="184"/>
      <c r="E942" s="184"/>
      <c r="F942" s="184"/>
      <c r="G942" s="184"/>
      <c r="H942" s="184"/>
      <c r="I942" s="184"/>
      <c r="J942" s="184"/>
      <c r="K942" s="184"/>
      <c r="L942" s="184"/>
      <c r="M942" s="184"/>
      <c r="N942" s="184"/>
      <c r="O942" s="184"/>
      <c r="P942" s="184"/>
      <c r="Q942" s="184"/>
      <c r="R942" s="184"/>
      <c r="S942" s="184"/>
      <c r="T942" s="184"/>
      <c r="U942" s="184"/>
      <c r="V942" s="184"/>
      <c r="W942" s="184"/>
      <c r="X942" s="184"/>
      <c r="Y942" s="184"/>
      <c r="Z942" s="184"/>
    </row>
    <row r="943" spans="1:26" ht="10.5" customHeight="1" x14ac:dyDescent="0.2">
      <c r="A943" s="184"/>
      <c r="B943" s="184"/>
      <c r="C943" s="184"/>
      <c r="D943" s="184"/>
      <c r="E943" s="184"/>
      <c r="F943" s="184"/>
      <c r="G943" s="184"/>
      <c r="H943" s="184"/>
      <c r="I943" s="184"/>
      <c r="J943" s="184"/>
      <c r="K943" s="184"/>
      <c r="L943" s="184"/>
      <c r="M943" s="184"/>
      <c r="N943" s="184"/>
      <c r="O943" s="184"/>
      <c r="P943" s="184"/>
      <c r="Q943" s="184"/>
      <c r="R943" s="184"/>
      <c r="S943" s="184"/>
      <c r="T943" s="184"/>
      <c r="U943" s="184"/>
      <c r="V943" s="184"/>
      <c r="W943" s="184"/>
      <c r="X943" s="184"/>
      <c r="Y943" s="184"/>
      <c r="Z943" s="184"/>
    </row>
    <row r="944" spans="1:26" ht="10.5" customHeight="1" x14ac:dyDescent="0.2">
      <c r="A944" s="184"/>
      <c r="B944" s="184"/>
      <c r="C944" s="184"/>
      <c r="D944" s="184"/>
      <c r="E944" s="184"/>
      <c r="F944" s="184"/>
      <c r="G944" s="184"/>
      <c r="H944" s="184"/>
      <c r="I944" s="184"/>
      <c r="J944" s="184"/>
      <c r="K944" s="184"/>
      <c r="L944" s="184"/>
      <c r="M944" s="184"/>
      <c r="N944" s="184"/>
      <c r="O944" s="184"/>
      <c r="P944" s="184"/>
      <c r="Q944" s="184"/>
      <c r="R944" s="184"/>
      <c r="S944" s="184"/>
      <c r="T944" s="184"/>
      <c r="U944" s="184"/>
      <c r="V944" s="184"/>
      <c r="W944" s="184"/>
      <c r="X944" s="184"/>
      <c r="Y944" s="184"/>
      <c r="Z944" s="184"/>
    </row>
    <row r="945" spans="1:26" ht="10.5" customHeight="1" x14ac:dyDescent="0.2">
      <c r="A945" s="184"/>
      <c r="B945" s="184"/>
      <c r="C945" s="184"/>
      <c r="D945" s="184"/>
      <c r="E945" s="184"/>
      <c r="F945" s="184"/>
      <c r="G945" s="184"/>
      <c r="H945" s="184"/>
      <c r="I945" s="184"/>
      <c r="J945" s="184"/>
      <c r="K945" s="184"/>
      <c r="L945" s="184"/>
      <c r="M945" s="184"/>
      <c r="N945" s="184"/>
      <c r="O945" s="184"/>
      <c r="P945" s="184"/>
      <c r="Q945" s="184"/>
      <c r="R945" s="184"/>
      <c r="S945" s="184"/>
      <c r="T945" s="184"/>
      <c r="U945" s="184"/>
      <c r="V945" s="184"/>
      <c r="W945" s="184"/>
      <c r="X945" s="184"/>
      <c r="Y945" s="184"/>
      <c r="Z945" s="184"/>
    </row>
    <row r="946" spans="1:26" ht="10.5" customHeight="1" x14ac:dyDescent="0.2">
      <c r="A946" s="184"/>
      <c r="B946" s="184"/>
      <c r="C946" s="184"/>
      <c r="D946" s="184"/>
      <c r="E946" s="184"/>
      <c r="F946" s="184"/>
      <c r="G946" s="184"/>
      <c r="H946" s="184"/>
      <c r="I946" s="184"/>
      <c r="J946" s="184"/>
      <c r="K946" s="184"/>
      <c r="L946" s="184"/>
      <c r="M946" s="184"/>
      <c r="N946" s="184"/>
      <c r="O946" s="184"/>
      <c r="P946" s="184"/>
      <c r="Q946" s="184"/>
      <c r="R946" s="184"/>
      <c r="S946" s="184"/>
      <c r="T946" s="184"/>
      <c r="U946" s="184"/>
      <c r="V946" s="184"/>
      <c r="W946" s="184"/>
      <c r="X946" s="184"/>
      <c r="Y946" s="184"/>
      <c r="Z946" s="184"/>
    </row>
    <row r="947" spans="1:26" ht="10.5" customHeight="1" x14ac:dyDescent="0.2">
      <c r="A947" s="184"/>
      <c r="B947" s="184"/>
      <c r="C947" s="184"/>
      <c r="D947" s="184"/>
      <c r="E947" s="184"/>
      <c r="F947" s="184"/>
      <c r="G947" s="184"/>
      <c r="H947" s="184"/>
      <c r="I947" s="184"/>
      <c r="J947" s="184"/>
      <c r="K947" s="184"/>
      <c r="L947" s="184"/>
      <c r="M947" s="184"/>
      <c r="N947" s="184"/>
      <c r="O947" s="184"/>
      <c r="P947" s="184"/>
      <c r="Q947" s="184"/>
      <c r="R947" s="184"/>
      <c r="S947" s="184"/>
      <c r="T947" s="184"/>
      <c r="U947" s="184"/>
      <c r="V947" s="184"/>
      <c r="W947" s="184"/>
      <c r="X947" s="184"/>
      <c r="Y947" s="184"/>
      <c r="Z947" s="184"/>
    </row>
    <row r="948" spans="1:26" ht="10.5" customHeight="1" x14ac:dyDescent="0.2">
      <c r="A948" s="184"/>
      <c r="B948" s="184"/>
      <c r="C948" s="184"/>
      <c r="D948" s="184"/>
      <c r="E948" s="184"/>
      <c r="F948" s="184"/>
      <c r="G948" s="184"/>
      <c r="H948" s="184"/>
      <c r="I948" s="184"/>
      <c r="J948" s="184"/>
      <c r="K948" s="184"/>
      <c r="L948" s="184"/>
      <c r="M948" s="184"/>
      <c r="N948" s="184"/>
      <c r="O948" s="184"/>
      <c r="P948" s="184"/>
      <c r="Q948" s="184"/>
      <c r="R948" s="184"/>
      <c r="S948" s="184"/>
      <c r="T948" s="184"/>
      <c r="U948" s="184"/>
      <c r="V948" s="184"/>
      <c r="W948" s="184"/>
      <c r="X948" s="184"/>
      <c r="Y948" s="184"/>
      <c r="Z948" s="184"/>
    </row>
    <row r="949" spans="1:26" ht="10.5" customHeight="1" x14ac:dyDescent="0.2">
      <c r="A949" s="184"/>
      <c r="B949" s="184"/>
      <c r="C949" s="184"/>
      <c r="D949" s="184"/>
      <c r="E949" s="184"/>
      <c r="F949" s="184"/>
      <c r="G949" s="184"/>
      <c r="H949" s="184"/>
      <c r="I949" s="184"/>
      <c r="J949" s="184"/>
      <c r="K949" s="184"/>
      <c r="L949" s="184"/>
      <c r="M949" s="184"/>
      <c r="N949" s="184"/>
      <c r="O949" s="184"/>
      <c r="P949" s="184"/>
      <c r="Q949" s="184"/>
      <c r="R949" s="184"/>
      <c r="S949" s="184"/>
      <c r="T949" s="184"/>
      <c r="U949" s="184"/>
      <c r="V949" s="184"/>
      <c r="W949" s="184"/>
      <c r="X949" s="184"/>
      <c r="Y949" s="184"/>
      <c r="Z949" s="184"/>
    </row>
    <row r="950" spans="1:26" ht="10.5" customHeight="1" x14ac:dyDescent="0.2">
      <c r="A950" s="184"/>
      <c r="B950" s="184"/>
      <c r="C950" s="184"/>
      <c r="D950" s="184"/>
      <c r="E950" s="184"/>
      <c r="F950" s="184"/>
      <c r="G950" s="184"/>
      <c r="H950" s="184"/>
      <c r="I950" s="184"/>
      <c r="J950" s="184"/>
      <c r="K950" s="184"/>
      <c r="L950" s="184"/>
      <c r="M950" s="184"/>
      <c r="N950" s="184"/>
      <c r="O950" s="184"/>
      <c r="P950" s="184"/>
      <c r="Q950" s="184"/>
      <c r="R950" s="184"/>
      <c r="S950" s="184"/>
      <c r="T950" s="184"/>
      <c r="U950" s="184"/>
      <c r="V950" s="184"/>
      <c r="W950" s="184"/>
      <c r="X950" s="184"/>
      <c r="Y950" s="184"/>
      <c r="Z950" s="184"/>
    </row>
    <row r="951" spans="1:26" ht="10.5" customHeight="1" x14ac:dyDescent="0.2">
      <c r="A951" s="184"/>
      <c r="B951" s="184"/>
      <c r="C951" s="184"/>
      <c r="D951" s="184"/>
      <c r="E951" s="184"/>
      <c r="F951" s="184"/>
      <c r="G951" s="184"/>
      <c r="H951" s="184"/>
      <c r="I951" s="184"/>
      <c r="J951" s="184"/>
      <c r="K951" s="184"/>
      <c r="L951" s="184"/>
      <c r="M951" s="184"/>
      <c r="N951" s="184"/>
      <c r="O951" s="184"/>
      <c r="P951" s="184"/>
      <c r="Q951" s="184"/>
      <c r="R951" s="184"/>
      <c r="S951" s="184"/>
      <c r="T951" s="184"/>
      <c r="U951" s="184"/>
      <c r="V951" s="184"/>
      <c r="W951" s="184"/>
      <c r="X951" s="184"/>
      <c r="Y951" s="184"/>
      <c r="Z951" s="184"/>
    </row>
    <row r="952" spans="1:26" ht="10.5" customHeight="1" x14ac:dyDescent="0.2">
      <c r="A952" s="184"/>
      <c r="B952" s="184"/>
      <c r="C952" s="184"/>
      <c r="D952" s="184"/>
      <c r="E952" s="184"/>
      <c r="F952" s="184"/>
      <c r="G952" s="184"/>
      <c r="H952" s="184"/>
      <c r="I952" s="184"/>
      <c r="J952" s="184"/>
      <c r="K952" s="184"/>
      <c r="L952" s="184"/>
      <c r="M952" s="184"/>
      <c r="N952" s="184"/>
      <c r="O952" s="184"/>
      <c r="P952" s="184"/>
      <c r="Q952" s="184"/>
      <c r="R952" s="184"/>
      <c r="S952" s="184"/>
      <c r="T952" s="184"/>
      <c r="U952" s="184"/>
      <c r="V952" s="184"/>
      <c r="W952" s="184"/>
      <c r="X952" s="184"/>
      <c r="Y952" s="184"/>
      <c r="Z952" s="184"/>
    </row>
    <row r="953" spans="1:26" ht="10.5" customHeight="1" x14ac:dyDescent="0.2">
      <c r="A953" s="184"/>
      <c r="B953" s="184"/>
      <c r="C953" s="184"/>
      <c r="D953" s="184"/>
      <c r="E953" s="184"/>
      <c r="F953" s="184"/>
      <c r="G953" s="184"/>
      <c r="H953" s="184"/>
      <c r="I953" s="184"/>
      <c r="J953" s="184"/>
      <c r="K953" s="184"/>
      <c r="L953" s="184"/>
      <c r="M953" s="184"/>
      <c r="N953" s="184"/>
      <c r="O953" s="184"/>
      <c r="P953" s="184"/>
      <c r="Q953" s="184"/>
      <c r="R953" s="184"/>
      <c r="S953" s="184"/>
      <c r="T953" s="184"/>
      <c r="U953" s="184"/>
      <c r="V953" s="184"/>
      <c r="W953" s="184"/>
      <c r="X953" s="184"/>
      <c r="Y953" s="184"/>
      <c r="Z953" s="184"/>
    </row>
    <row r="954" spans="1:26" ht="10.5" customHeight="1" x14ac:dyDescent="0.2">
      <c r="A954" s="184"/>
      <c r="B954" s="184"/>
      <c r="C954" s="184"/>
      <c r="D954" s="184"/>
      <c r="E954" s="184"/>
      <c r="F954" s="184"/>
      <c r="G954" s="184"/>
      <c r="H954" s="184"/>
      <c r="I954" s="184"/>
      <c r="J954" s="184"/>
      <c r="K954" s="184"/>
      <c r="L954" s="184"/>
      <c r="M954" s="184"/>
      <c r="N954" s="184"/>
      <c r="O954" s="184"/>
      <c r="P954" s="184"/>
      <c r="Q954" s="184"/>
      <c r="R954" s="184"/>
      <c r="S954" s="184"/>
      <c r="T954" s="184"/>
      <c r="U954" s="184"/>
      <c r="V954" s="184"/>
      <c r="W954" s="184"/>
      <c r="X954" s="184"/>
      <c r="Y954" s="184"/>
      <c r="Z954" s="184"/>
    </row>
    <row r="955" spans="1:26" ht="10.5" customHeight="1" x14ac:dyDescent="0.2">
      <c r="A955" s="184"/>
      <c r="B955" s="184"/>
      <c r="C955" s="184"/>
      <c r="D955" s="184"/>
      <c r="E955" s="184"/>
      <c r="F955" s="184"/>
      <c r="G955" s="184"/>
      <c r="H955" s="184"/>
      <c r="I955" s="184"/>
      <c r="J955" s="184"/>
      <c r="K955" s="184"/>
      <c r="L955" s="184"/>
      <c r="M955" s="184"/>
      <c r="N955" s="184"/>
      <c r="O955" s="184"/>
      <c r="P955" s="184"/>
      <c r="Q955" s="184"/>
      <c r="R955" s="184"/>
      <c r="S955" s="184"/>
      <c r="T955" s="184"/>
      <c r="U955" s="184"/>
      <c r="V955" s="184"/>
      <c r="W955" s="184"/>
      <c r="X955" s="184"/>
      <c r="Y955" s="184"/>
      <c r="Z955" s="184"/>
    </row>
    <row r="956" spans="1:26" ht="10.5" customHeight="1" x14ac:dyDescent="0.2">
      <c r="A956" s="184"/>
      <c r="B956" s="184"/>
      <c r="C956" s="184"/>
      <c r="D956" s="184"/>
      <c r="E956" s="184"/>
      <c r="F956" s="184"/>
      <c r="G956" s="184"/>
      <c r="H956" s="184"/>
      <c r="I956" s="184"/>
      <c r="J956" s="184"/>
      <c r="K956" s="184"/>
      <c r="L956" s="184"/>
      <c r="M956" s="184"/>
      <c r="N956" s="184"/>
      <c r="O956" s="184"/>
      <c r="P956" s="184"/>
      <c r="Q956" s="184"/>
      <c r="R956" s="184"/>
      <c r="S956" s="184"/>
      <c r="T956" s="184"/>
      <c r="U956" s="184"/>
      <c r="V956" s="184"/>
      <c r="W956" s="184"/>
      <c r="X956" s="184"/>
      <c r="Y956" s="184"/>
      <c r="Z956" s="184"/>
    </row>
    <row r="957" spans="1:26" ht="10.5" customHeight="1" x14ac:dyDescent="0.2">
      <c r="A957" s="184"/>
      <c r="B957" s="184"/>
      <c r="C957" s="184"/>
      <c r="D957" s="184"/>
      <c r="E957" s="184"/>
      <c r="F957" s="184"/>
      <c r="G957" s="184"/>
      <c r="H957" s="184"/>
      <c r="I957" s="184"/>
      <c r="J957" s="184"/>
      <c r="K957" s="184"/>
      <c r="L957" s="184"/>
      <c r="M957" s="184"/>
      <c r="N957" s="184"/>
      <c r="O957" s="184"/>
      <c r="P957" s="184"/>
      <c r="Q957" s="184"/>
      <c r="R957" s="184"/>
      <c r="S957" s="184"/>
      <c r="T957" s="184"/>
      <c r="U957" s="184"/>
      <c r="V957" s="184"/>
      <c r="W957" s="184"/>
      <c r="X957" s="184"/>
      <c r="Y957" s="184"/>
      <c r="Z957" s="184"/>
    </row>
    <row r="958" spans="1:26" ht="10.5" customHeight="1" x14ac:dyDescent="0.2">
      <c r="A958" s="184"/>
      <c r="B958" s="184"/>
      <c r="C958" s="184"/>
      <c r="D958" s="184"/>
      <c r="E958" s="184"/>
      <c r="F958" s="184"/>
      <c r="G958" s="184"/>
      <c r="H958" s="184"/>
      <c r="I958" s="184"/>
      <c r="J958" s="184"/>
      <c r="K958" s="184"/>
      <c r="L958" s="184"/>
      <c r="M958" s="184"/>
      <c r="N958" s="184"/>
      <c r="O958" s="184"/>
      <c r="P958" s="184"/>
      <c r="Q958" s="184"/>
      <c r="R958" s="184"/>
      <c r="S958" s="184"/>
      <c r="T958" s="184"/>
      <c r="U958" s="184"/>
      <c r="V958" s="184"/>
      <c r="W958" s="184"/>
      <c r="X958" s="184"/>
      <c r="Y958" s="184"/>
      <c r="Z958" s="184"/>
    </row>
    <row r="959" spans="1:26" ht="10.5" customHeight="1" x14ac:dyDescent="0.2">
      <c r="A959" s="184"/>
      <c r="B959" s="184"/>
      <c r="C959" s="184"/>
      <c r="D959" s="184"/>
      <c r="E959" s="184"/>
      <c r="F959" s="184"/>
      <c r="G959" s="184"/>
      <c r="H959" s="184"/>
      <c r="I959" s="184"/>
      <c r="J959" s="184"/>
      <c r="K959" s="184"/>
      <c r="L959" s="184"/>
      <c r="M959" s="184"/>
      <c r="N959" s="184"/>
      <c r="O959" s="184"/>
      <c r="P959" s="184"/>
      <c r="Q959" s="184"/>
      <c r="R959" s="184"/>
      <c r="S959" s="184"/>
      <c r="T959" s="184"/>
      <c r="U959" s="184"/>
      <c r="V959" s="184"/>
      <c r="W959" s="184"/>
      <c r="X959" s="184"/>
      <c r="Y959" s="184"/>
      <c r="Z959" s="184"/>
    </row>
    <row r="960" spans="1:26" ht="10.5" customHeight="1" x14ac:dyDescent="0.2">
      <c r="A960" s="184"/>
      <c r="B960" s="184"/>
      <c r="C960" s="184"/>
      <c r="D960" s="184"/>
      <c r="E960" s="184"/>
      <c r="F960" s="184"/>
      <c r="G960" s="184"/>
      <c r="H960" s="184"/>
      <c r="I960" s="184"/>
      <c r="J960" s="184"/>
      <c r="K960" s="184"/>
      <c r="L960" s="184"/>
      <c r="M960" s="184"/>
      <c r="N960" s="184"/>
      <c r="O960" s="184"/>
      <c r="P960" s="184"/>
      <c r="Q960" s="184"/>
      <c r="R960" s="184"/>
      <c r="S960" s="184"/>
      <c r="T960" s="184"/>
      <c r="U960" s="184"/>
      <c r="V960" s="184"/>
      <c r="W960" s="184"/>
      <c r="X960" s="184"/>
      <c r="Y960" s="184"/>
      <c r="Z960" s="184"/>
    </row>
    <row r="961" spans="1:26" ht="10.5" customHeight="1" x14ac:dyDescent="0.2">
      <c r="A961" s="184"/>
      <c r="B961" s="184"/>
      <c r="C961" s="184"/>
      <c r="D961" s="184"/>
      <c r="E961" s="184"/>
      <c r="F961" s="184"/>
      <c r="G961" s="184"/>
      <c r="H961" s="184"/>
      <c r="I961" s="184"/>
      <c r="J961" s="184"/>
      <c r="K961" s="184"/>
      <c r="L961" s="184"/>
      <c r="M961" s="184"/>
      <c r="N961" s="184"/>
      <c r="O961" s="184"/>
      <c r="P961" s="184"/>
      <c r="Q961" s="184"/>
      <c r="R961" s="184"/>
      <c r="S961" s="184"/>
      <c r="T961" s="184"/>
      <c r="U961" s="184"/>
      <c r="V961" s="184"/>
      <c r="W961" s="184"/>
      <c r="X961" s="184"/>
      <c r="Y961" s="184"/>
      <c r="Z961" s="184"/>
    </row>
    <row r="962" spans="1:26" ht="10.5" customHeight="1" x14ac:dyDescent="0.2">
      <c r="A962" s="184"/>
      <c r="B962" s="184"/>
      <c r="C962" s="184"/>
      <c r="D962" s="184"/>
      <c r="E962" s="184"/>
      <c r="F962" s="184"/>
      <c r="G962" s="184"/>
      <c r="H962" s="184"/>
      <c r="I962" s="184"/>
      <c r="J962" s="184"/>
      <c r="K962" s="184"/>
      <c r="L962" s="184"/>
      <c r="M962" s="184"/>
      <c r="N962" s="184"/>
      <c r="O962" s="184"/>
      <c r="P962" s="184"/>
      <c r="Q962" s="184"/>
      <c r="R962" s="184"/>
      <c r="S962" s="184"/>
      <c r="T962" s="184"/>
      <c r="U962" s="184"/>
      <c r="V962" s="184"/>
      <c r="W962" s="184"/>
      <c r="X962" s="184"/>
      <c r="Y962" s="184"/>
      <c r="Z962" s="184"/>
    </row>
    <row r="963" spans="1:26" ht="10.5" customHeight="1" x14ac:dyDescent="0.2">
      <c r="A963" s="184"/>
      <c r="B963" s="184"/>
      <c r="C963" s="184"/>
      <c r="D963" s="184"/>
      <c r="E963" s="184"/>
      <c r="F963" s="184"/>
      <c r="G963" s="184"/>
      <c r="H963" s="184"/>
      <c r="I963" s="184"/>
      <c r="J963" s="184"/>
      <c r="K963" s="184"/>
      <c r="L963" s="184"/>
      <c r="M963" s="184"/>
      <c r="N963" s="184"/>
      <c r="O963" s="184"/>
      <c r="P963" s="184"/>
      <c r="Q963" s="184"/>
      <c r="R963" s="184"/>
      <c r="S963" s="184"/>
      <c r="T963" s="184"/>
      <c r="U963" s="184"/>
      <c r="V963" s="184"/>
      <c r="W963" s="184"/>
      <c r="X963" s="184"/>
      <c r="Y963" s="184"/>
      <c r="Z963" s="184"/>
    </row>
    <row r="964" spans="1:26" ht="10.5" customHeight="1" x14ac:dyDescent="0.2">
      <c r="A964" s="184"/>
      <c r="B964" s="184"/>
      <c r="C964" s="184"/>
      <c r="D964" s="184"/>
      <c r="E964" s="184"/>
      <c r="F964" s="184"/>
      <c r="G964" s="184"/>
      <c r="H964" s="184"/>
      <c r="I964" s="184"/>
      <c r="J964" s="184"/>
      <c r="K964" s="184"/>
      <c r="L964" s="184"/>
      <c r="M964" s="184"/>
      <c r="N964" s="184"/>
      <c r="O964" s="184"/>
      <c r="P964" s="184"/>
      <c r="Q964" s="184"/>
      <c r="R964" s="184"/>
      <c r="S964" s="184"/>
      <c r="T964" s="184"/>
      <c r="U964" s="184"/>
      <c r="V964" s="184"/>
      <c r="W964" s="184"/>
      <c r="X964" s="184"/>
      <c r="Y964" s="184"/>
      <c r="Z964" s="184"/>
    </row>
    <row r="965" spans="1:26" ht="10.5" customHeight="1" x14ac:dyDescent="0.2">
      <c r="A965" s="184"/>
      <c r="B965" s="184"/>
      <c r="C965" s="184"/>
      <c r="D965" s="184"/>
      <c r="E965" s="184"/>
      <c r="F965" s="184"/>
      <c r="G965" s="184"/>
      <c r="H965" s="184"/>
      <c r="I965" s="184"/>
      <c r="J965" s="184"/>
      <c r="K965" s="184"/>
      <c r="L965" s="184"/>
      <c r="M965" s="184"/>
      <c r="N965" s="184"/>
      <c r="O965" s="184"/>
      <c r="P965" s="184"/>
      <c r="Q965" s="184"/>
      <c r="R965" s="184"/>
      <c r="S965" s="184"/>
      <c r="T965" s="184"/>
      <c r="U965" s="184"/>
      <c r="V965" s="184"/>
      <c r="W965" s="184"/>
      <c r="X965" s="184"/>
      <c r="Y965" s="184"/>
      <c r="Z965" s="184"/>
    </row>
    <row r="966" spans="1:26" ht="10.5" customHeight="1" x14ac:dyDescent="0.2">
      <c r="A966" s="184"/>
      <c r="B966" s="184"/>
      <c r="C966" s="184"/>
      <c r="D966" s="184"/>
      <c r="E966" s="184"/>
      <c r="F966" s="184"/>
      <c r="G966" s="184"/>
      <c r="H966" s="184"/>
      <c r="I966" s="184"/>
      <c r="J966" s="184"/>
      <c r="K966" s="184"/>
      <c r="L966" s="184"/>
      <c r="M966" s="184"/>
      <c r="N966" s="184"/>
      <c r="O966" s="184"/>
      <c r="P966" s="184"/>
      <c r="Q966" s="184"/>
      <c r="R966" s="184"/>
      <c r="S966" s="184"/>
      <c r="T966" s="184"/>
      <c r="U966" s="184"/>
      <c r="V966" s="184"/>
      <c r="W966" s="184"/>
      <c r="X966" s="184"/>
      <c r="Y966" s="184"/>
      <c r="Z966" s="184"/>
    </row>
    <row r="967" spans="1:26" ht="10.5" customHeight="1" x14ac:dyDescent="0.2">
      <c r="A967" s="184"/>
      <c r="B967" s="184"/>
      <c r="C967" s="184"/>
      <c r="D967" s="184"/>
      <c r="E967" s="184"/>
      <c r="F967" s="184"/>
      <c r="G967" s="184"/>
      <c r="H967" s="184"/>
      <c r="I967" s="184"/>
      <c r="J967" s="184"/>
      <c r="K967" s="184"/>
      <c r="L967" s="184"/>
      <c r="M967" s="184"/>
      <c r="N967" s="184"/>
      <c r="O967" s="184"/>
      <c r="P967" s="184"/>
      <c r="Q967" s="184"/>
      <c r="R967" s="184"/>
      <c r="S967" s="184"/>
      <c r="T967" s="184"/>
      <c r="U967" s="184"/>
      <c r="V967" s="184"/>
      <c r="W967" s="184"/>
      <c r="X967" s="184"/>
      <c r="Y967" s="184"/>
      <c r="Z967" s="184"/>
    </row>
    <row r="968" spans="1:26" ht="10.5" customHeight="1" x14ac:dyDescent="0.2">
      <c r="A968" s="184"/>
      <c r="B968" s="184"/>
      <c r="C968" s="184"/>
      <c r="D968" s="184"/>
      <c r="E968" s="184"/>
      <c r="F968" s="184"/>
      <c r="G968" s="184"/>
      <c r="H968" s="184"/>
      <c r="I968" s="184"/>
      <c r="J968" s="184"/>
      <c r="K968" s="184"/>
      <c r="L968" s="184"/>
      <c r="M968" s="184"/>
      <c r="N968" s="184"/>
      <c r="O968" s="184"/>
      <c r="P968" s="184"/>
      <c r="Q968" s="184"/>
      <c r="R968" s="184"/>
      <c r="S968" s="184"/>
      <c r="T968" s="184"/>
      <c r="U968" s="184"/>
      <c r="V968" s="184"/>
      <c r="W968" s="184"/>
      <c r="X968" s="184"/>
      <c r="Y968" s="184"/>
      <c r="Z968" s="184"/>
    </row>
    <row r="969" spans="1:26" ht="10.5" customHeight="1" x14ac:dyDescent="0.2">
      <c r="A969" s="184"/>
      <c r="B969" s="184"/>
      <c r="C969" s="184"/>
      <c r="D969" s="184"/>
      <c r="E969" s="184"/>
      <c r="F969" s="184"/>
      <c r="G969" s="184"/>
      <c r="H969" s="184"/>
      <c r="I969" s="184"/>
      <c r="J969" s="184"/>
      <c r="K969" s="184"/>
      <c r="L969" s="184"/>
      <c r="M969" s="184"/>
      <c r="N969" s="184"/>
      <c r="O969" s="184"/>
      <c r="P969" s="184"/>
      <c r="Q969" s="184"/>
      <c r="R969" s="184"/>
      <c r="S969" s="184"/>
      <c r="T969" s="184"/>
      <c r="U969" s="184"/>
      <c r="V969" s="184"/>
      <c r="W969" s="184"/>
      <c r="X969" s="184"/>
      <c r="Y969" s="184"/>
      <c r="Z969" s="184"/>
    </row>
    <row r="970" spans="1:26" ht="10.5" customHeight="1" x14ac:dyDescent="0.2">
      <c r="A970" s="184"/>
      <c r="B970" s="184"/>
      <c r="C970" s="184"/>
      <c r="D970" s="184"/>
      <c r="E970" s="184"/>
      <c r="F970" s="184"/>
      <c r="G970" s="184"/>
      <c r="H970" s="184"/>
      <c r="I970" s="184"/>
      <c r="J970" s="184"/>
      <c r="K970" s="184"/>
      <c r="L970" s="184"/>
      <c r="M970" s="184"/>
      <c r="N970" s="184"/>
      <c r="O970" s="184"/>
      <c r="P970" s="184"/>
      <c r="Q970" s="184"/>
      <c r="R970" s="184"/>
      <c r="S970" s="184"/>
      <c r="T970" s="184"/>
      <c r="U970" s="184"/>
      <c r="V970" s="184"/>
      <c r="W970" s="184"/>
      <c r="X970" s="184"/>
      <c r="Y970" s="184"/>
      <c r="Z970" s="184"/>
    </row>
    <row r="971" spans="1:26" ht="10.5" customHeight="1" x14ac:dyDescent="0.2">
      <c r="A971" s="184"/>
      <c r="B971" s="184"/>
      <c r="C971" s="184"/>
      <c r="D971" s="184"/>
      <c r="E971" s="184"/>
      <c r="F971" s="184"/>
      <c r="G971" s="184"/>
      <c r="H971" s="184"/>
      <c r="I971" s="184"/>
      <c r="J971" s="184"/>
      <c r="K971" s="184"/>
      <c r="L971" s="184"/>
      <c r="M971" s="184"/>
      <c r="N971" s="184"/>
      <c r="O971" s="184"/>
      <c r="P971" s="184"/>
      <c r="Q971" s="184"/>
      <c r="R971" s="184"/>
      <c r="S971" s="184"/>
      <c r="T971" s="184"/>
      <c r="U971" s="184"/>
      <c r="V971" s="184"/>
      <c r="W971" s="184"/>
      <c r="X971" s="184"/>
      <c r="Y971" s="184"/>
      <c r="Z971" s="184"/>
    </row>
    <row r="972" spans="1:26" ht="10.5" customHeight="1" x14ac:dyDescent="0.2">
      <c r="A972" s="184"/>
      <c r="B972" s="184"/>
      <c r="C972" s="184"/>
      <c r="D972" s="184"/>
      <c r="E972" s="184"/>
      <c r="F972" s="184"/>
      <c r="G972" s="184"/>
      <c r="H972" s="184"/>
      <c r="I972" s="184"/>
      <c r="J972" s="184"/>
      <c r="K972" s="184"/>
      <c r="L972" s="184"/>
      <c r="M972" s="184"/>
      <c r="N972" s="184"/>
      <c r="O972" s="184"/>
      <c r="P972" s="184"/>
      <c r="Q972" s="184"/>
      <c r="R972" s="184"/>
      <c r="S972" s="184"/>
      <c r="T972" s="184"/>
      <c r="U972" s="184"/>
      <c r="V972" s="184"/>
      <c r="W972" s="184"/>
      <c r="X972" s="184"/>
      <c r="Y972" s="184"/>
      <c r="Z972" s="184"/>
    </row>
    <row r="973" spans="1:26" ht="10.5" customHeight="1" x14ac:dyDescent="0.2">
      <c r="A973" s="184"/>
      <c r="B973" s="184"/>
      <c r="C973" s="184"/>
      <c r="D973" s="184"/>
      <c r="E973" s="184"/>
      <c r="F973" s="184"/>
      <c r="G973" s="184"/>
      <c r="H973" s="184"/>
      <c r="I973" s="184"/>
      <c r="J973" s="184"/>
      <c r="K973" s="184"/>
      <c r="L973" s="184"/>
      <c r="M973" s="184"/>
      <c r="N973" s="184"/>
      <c r="O973" s="184"/>
      <c r="P973" s="184"/>
      <c r="Q973" s="184"/>
      <c r="R973" s="184"/>
      <c r="S973" s="184"/>
      <c r="T973" s="184"/>
      <c r="U973" s="184"/>
      <c r="V973" s="184"/>
      <c r="W973" s="184"/>
      <c r="X973" s="184"/>
      <c r="Y973" s="184"/>
      <c r="Z973" s="184"/>
    </row>
    <row r="974" spans="1:26" ht="10.5" customHeight="1" x14ac:dyDescent="0.2">
      <c r="A974" s="184"/>
      <c r="B974" s="184"/>
      <c r="C974" s="184"/>
      <c r="D974" s="184"/>
      <c r="E974" s="184"/>
      <c r="F974" s="184"/>
      <c r="G974" s="184"/>
      <c r="H974" s="184"/>
      <c r="I974" s="184"/>
      <c r="J974" s="184"/>
      <c r="K974" s="184"/>
      <c r="L974" s="184"/>
      <c r="M974" s="184"/>
      <c r="N974" s="184"/>
      <c r="O974" s="184"/>
      <c r="P974" s="184"/>
      <c r="Q974" s="184"/>
      <c r="R974" s="184"/>
      <c r="S974" s="184"/>
      <c r="T974" s="184"/>
      <c r="U974" s="184"/>
      <c r="V974" s="184"/>
      <c r="W974" s="184"/>
      <c r="X974" s="184"/>
      <c r="Y974" s="184"/>
      <c r="Z974" s="184"/>
    </row>
    <row r="975" spans="1:26" ht="10.5" customHeight="1" x14ac:dyDescent="0.2">
      <c r="A975" s="184"/>
      <c r="B975" s="184"/>
      <c r="C975" s="184"/>
      <c r="D975" s="184"/>
      <c r="E975" s="184"/>
      <c r="F975" s="184"/>
      <c r="G975" s="184"/>
      <c r="H975" s="184"/>
      <c r="I975" s="184"/>
      <c r="J975" s="184"/>
      <c r="K975" s="184"/>
      <c r="L975" s="184"/>
      <c r="M975" s="184"/>
      <c r="N975" s="184"/>
      <c r="O975" s="184"/>
      <c r="P975" s="184"/>
      <c r="Q975" s="184"/>
      <c r="R975" s="184"/>
      <c r="S975" s="184"/>
      <c r="T975" s="184"/>
      <c r="U975" s="184"/>
      <c r="V975" s="184"/>
      <c r="W975" s="184"/>
      <c r="X975" s="184"/>
      <c r="Y975" s="184"/>
      <c r="Z975" s="184"/>
    </row>
    <row r="976" spans="1:26" ht="10.5" customHeight="1" x14ac:dyDescent="0.2">
      <c r="A976" s="184"/>
      <c r="B976" s="184"/>
      <c r="C976" s="184"/>
      <c r="D976" s="184"/>
      <c r="E976" s="184"/>
      <c r="F976" s="184"/>
      <c r="G976" s="184"/>
      <c r="H976" s="184"/>
      <c r="I976" s="184"/>
      <c r="J976" s="184"/>
      <c r="K976" s="184"/>
      <c r="L976" s="184"/>
      <c r="M976" s="184"/>
      <c r="N976" s="184"/>
      <c r="O976" s="184"/>
      <c r="P976" s="184"/>
      <c r="Q976" s="184"/>
      <c r="R976" s="184"/>
      <c r="S976" s="184"/>
      <c r="T976" s="184"/>
      <c r="U976" s="184"/>
      <c r="V976" s="184"/>
      <c r="W976" s="184"/>
      <c r="X976" s="184"/>
      <c r="Y976" s="184"/>
      <c r="Z976" s="184"/>
    </row>
    <row r="977" spans="1:26" ht="10.5" customHeight="1" x14ac:dyDescent="0.2">
      <c r="A977" s="184"/>
      <c r="B977" s="184"/>
      <c r="C977" s="184"/>
      <c r="D977" s="184"/>
      <c r="E977" s="184"/>
      <c r="F977" s="184"/>
      <c r="G977" s="184"/>
      <c r="H977" s="184"/>
      <c r="I977" s="184"/>
      <c r="J977" s="184"/>
      <c r="K977" s="184"/>
      <c r="L977" s="184"/>
      <c r="M977" s="184"/>
      <c r="N977" s="184"/>
      <c r="O977" s="184"/>
      <c r="P977" s="184"/>
      <c r="Q977" s="184"/>
      <c r="R977" s="184"/>
      <c r="S977" s="184"/>
      <c r="T977" s="184"/>
      <c r="U977" s="184"/>
      <c r="V977" s="184"/>
      <c r="W977" s="184"/>
      <c r="X977" s="184"/>
      <c r="Y977" s="184"/>
      <c r="Z977" s="184"/>
    </row>
    <row r="978" spans="1:26" ht="10.5" customHeight="1" x14ac:dyDescent="0.2">
      <c r="A978" s="184"/>
      <c r="B978" s="184"/>
      <c r="C978" s="184"/>
      <c r="D978" s="184"/>
      <c r="E978" s="184"/>
      <c r="F978" s="184"/>
      <c r="G978" s="184"/>
      <c r="H978" s="184"/>
      <c r="I978" s="184"/>
      <c r="J978" s="184"/>
      <c r="K978" s="184"/>
      <c r="L978" s="184"/>
      <c r="M978" s="184"/>
      <c r="N978" s="184"/>
      <c r="O978" s="184"/>
      <c r="P978" s="184"/>
      <c r="Q978" s="184"/>
      <c r="R978" s="184"/>
      <c r="S978" s="184"/>
      <c r="T978" s="184"/>
      <c r="U978" s="184"/>
      <c r="V978" s="184"/>
      <c r="W978" s="184"/>
      <c r="X978" s="184"/>
      <c r="Y978" s="184"/>
      <c r="Z978" s="184"/>
    </row>
    <row r="979" spans="1:26" ht="10.5" customHeight="1" x14ac:dyDescent="0.2">
      <c r="A979" s="184"/>
      <c r="B979" s="184"/>
      <c r="C979" s="184"/>
      <c r="D979" s="184"/>
      <c r="E979" s="184"/>
      <c r="F979" s="184"/>
      <c r="G979" s="184"/>
      <c r="H979" s="184"/>
      <c r="I979" s="184"/>
      <c r="J979" s="184"/>
      <c r="K979" s="184"/>
      <c r="L979" s="184"/>
      <c r="M979" s="184"/>
      <c r="N979" s="184"/>
      <c r="O979" s="184"/>
      <c r="P979" s="184"/>
      <c r="Q979" s="184"/>
      <c r="R979" s="184"/>
      <c r="S979" s="184"/>
      <c r="T979" s="184"/>
      <c r="U979" s="184"/>
      <c r="V979" s="184"/>
      <c r="W979" s="184"/>
      <c r="X979" s="184"/>
      <c r="Y979" s="184"/>
      <c r="Z979" s="184"/>
    </row>
    <row r="980" spans="1:26" ht="10.5" customHeight="1" x14ac:dyDescent="0.2">
      <c r="A980" s="184"/>
      <c r="B980" s="184"/>
      <c r="C980" s="184"/>
      <c r="D980" s="184"/>
      <c r="E980" s="184"/>
      <c r="F980" s="184"/>
      <c r="G980" s="184"/>
      <c r="H980" s="184"/>
      <c r="I980" s="184"/>
      <c r="J980" s="184"/>
      <c r="K980" s="184"/>
      <c r="L980" s="184"/>
      <c r="M980" s="184"/>
      <c r="N980" s="184"/>
      <c r="O980" s="184"/>
      <c r="P980" s="184"/>
      <c r="Q980" s="184"/>
      <c r="R980" s="184"/>
      <c r="S980" s="184"/>
      <c r="T980" s="184"/>
      <c r="U980" s="184"/>
      <c r="V980" s="184"/>
      <c r="W980" s="184"/>
      <c r="X980" s="184"/>
      <c r="Y980" s="184"/>
      <c r="Z980" s="184"/>
    </row>
    <row r="981" spans="1:26" ht="10.5" customHeight="1" x14ac:dyDescent="0.2">
      <c r="A981" s="184"/>
      <c r="B981" s="184"/>
      <c r="C981" s="184"/>
      <c r="D981" s="184"/>
      <c r="E981" s="184"/>
      <c r="F981" s="184"/>
      <c r="G981" s="184"/>
      <c r="H981" s="184"/>
      <c r="I981" s="184"/>
      <c r="J981" s="184"/>
      <c r="K981" s="184"/>
      <c r="L981" s="184"/>
      <c r="M981" s="184"/>
      <c r="N981" s="184"/>
      <c r="O981" s="184"/>
      <c r="P981" s="184"/>
      <c r="Q981" s="184"/>
      <c r="R981" s="184"/>
      <c r="S981" s="184"/>
      <c r="T981" s="184"/>
      <c r="U981" s="184"/>
      <c r="V981" s="184"/>
      <c r="W981" s="184"/>
      <c r="X981" s="184"/>
      <c r="Y981" s="184"/>
      <c r="Z981" s="184"/>
    </row>
    <row r="982" spans="1:26" ht="10.5" customHeight="1" x14ac:dyDescent="0.2">
      <c r="A982" s="184"/>
      <c r="B982" s="184"/>
      <c r="C982" s="184"/>
      <c r="D982" s="184"/>
      <c r="E982" s="184"/>
      <c r="F982" s="184"/>
      <c r="G982" s="184"/>
      <c r="H982" s="184"/>
      <c r="I982" s="184"/>
      <c r="J982" s="184"/>
      <c r="K982" s="184"/>
      <c r="L982" s="184"/>
      <c r="M982" s="184"/>
      <c r="N982" s="184"/>
      <c r="O982" s="184"/>
      <c r="P982" s="184"/>
      <c r="Q982" s="184"/>
      <c r="R982" s="184"/>
      <c r="S982" s="184"/>
      <c r="T982" s="184"/>
      <c r="U982" s="184"/>
      <c r="V982" s="184"/>
      <c r="W982" s="184"/>
      <c r="X982" s="184"/>
      <c r="Y982" s="184"/>
      <c r="Z982" s="184"/>
    </row>
    <row r="983" spans="1:26" ht="10.5" customHeight="1" x14ac:dyDescent="0.2">
      <c r="A983" s="184"/>
      <c r="B983" s="184"/>
      <c r="C983" s="184"/>
      <c r="D983" s="184"/>
      <c r="E983" s="184"/>
      <c r="F983" s="184"/>
      <c r="G983" s="184"/>
      <c r="H983" s="184"/>
      <c r="I983" s="184"/>
      <c r="J983" s="184"/>
      <c r="K983" s="184"/>
      <c r="L983" s="184"/>
      <c r="M983" s="184"/>
      <c r="N983" s="184"/>
      <c r="O983" s="184"/>
      <c r="P983" s="184"/>
      <c r="Q983" s="184"/>
      <c r="R983" s="184"/>
      <c r="S983" s="184"/>
      <c r="T983" s="184"/>
      <c r="U983" s="184"/>
      <c r="V983" s="184"/>
      <c r="W983" s="184"/>
      <c r="X983" s="184"/>
      <c r="Y983" s="184"/>
      <c r="Z983" s="184"/>
    </row>
    <row r="984" spans="1:26" ht="10.5" customHeight="1" x14ac:dyDescent="0.2">
      <c r="A984" s="184"/>
      <c r="B984" s="184"/>
      <c r="C984" s="184"/>
      <c r="D984" s="184"/>
      <c r="E984" s="184"/>
      <c r="F984" s="184"/>
      <c r="G984" s="184"/>
      <c r="H984" s="184"/>
      <c r="I984" s="184"/>
      <c r="J984" s="184"/>
      <c r="K984" s="184"/>
      <c r="L984" s="184"/>
      <c r="M984" s="184"/>
      <c r="N984" s="184"/>
      <c r="O984" s="184"/>
      <c r="P984" s="184"/>
      <c r="Q984" s="184"/>
      <c r="R984" s="184"/>
      <c r="S984" s="184"/>
      <c r="T984" s="184"/>
      <c r="U984" s="184"/>
      <c r="V984" s="184"/>
      <c r="W984" s="184"/>
      <c r="X984" s="184"/>
      <c r="Y984" s="184"/>
      <c r="Z984" s="184"/>
    </row>
    <row r="985" spans="1:26" ht="10.5" customHeight="1" x14ac:dyDescent="0.2">
      <c r="A985" s="184"/>
      <c r="B985" s="184"/>
      <c r="C985" s="184"/>
      <c r="D985" s="184"/>
      <c r="E985" s="184"/>
      <c r="F985" s="184"/>
      <c r="G985" s="184"/>
      <c r="H985" s="184"/>
      <c r="I985" s="184"/>
      <c r="J985" s="184"/>
      <c r="K985" s="184"/>
      <c r="L985" s="184"/>
      <c r="M985" s="184"/>
      <c r="N985" s="184"/>
      <c r="O985" s="184"/>
      <c r="P985" s="184"/>
      <c r="Q985" s="184"/>
      <c r="R985" s="184"/>
      <c r="S985" s="184"/>
      <c r="T985" s="184"/>
      <c r="U985" s="184"/>
      <c r="V985" s="184"/>
      <c r="W985" s="184"/>
      <c r="X985" s="184"/>
      <c r="Y985" s="184"/>
      <c r="Z985" s="184"/>
    </row>
    <row r="986" spans="1:26" ht="10.5" customHeight="1" x14ac:dyDescent="0.2">
      <c r="A986" s="184"/>
      <c r="B986" s="184"/>
      <c r="C986" s="184"/>
      <c r="D986" s="184"/>
      <c r="E986" s="184"/>
      <c r="F986" s="184"/>
      <c r="G986" s="184"/>
      <c r="H986" s="184"/>
      <c r="I986" s="184"/>
      <c r="J986" s="184"/>
      <c r="K986" s="184"/>
      <c r="L986" s="184"/>
      <c r="M986" s="184"/>
      <c r="N986" s="184"/>
      <c r="O986" s="184"/>
      <c r="P986" s="184"/>
      <c r="Q986" s="184"/>
      <c r="R986" s="184"/>
      <c r="S986" s="184"/>
      <c r="T986" s="184"/>
      <c r="U986" s="184"/>
      <c r="V986" s="184"/>
      <c r="W986" s="184"/>
      <c r="X986" s="184"/>
      <c r="Y986" s="184"/>
      <c r="Z986" s="184"/>
    </row>
    <row r="987" spans="1:26" ht="10.5" customHeight="1" x14ac:dyDescent="0.2">
      <c r="A987" s="184"/>
      <c r="B987" s="184"/>
      <c r="C987" s="184"/>
      <c r="D987" s="184"/>
      <c r="E987" s="184"/>
      <c r="F987" s="184"/>
      <c r="G987" s="184"/>
      <c r="H987" s="184"/>
      <c r="I987" s="184"/>
      <c r="J987" s="184"/>
      <c r="K987" s="184"/>
      <c r="L987" s="184"/>
      <c r="M987" s="184"/>
      <c r="N987" s="184"/>
      <c r="O987" s="184"/>
      <c r="P987" s="184"/>
      <c r="Q987" s="184"/>
      <c r="R987" s="184"/>
      <c r="S987" s="184"/>
      <c r="T987" s="184"/>
      <c r="U987" s="184"/>
      <c r="V987" s="184"/>
      <c r="W987" s="184"/>
      <c r="X987" s="184"/>
      <c r="Y987" s="184"/>
      <c r="Z987" s="184"/>
    </row>
    <row r="988" spans="1:26" ht="10.5" customHeight="1" x14ac:dyDescent="0.2">
      <c r="A988" s="184"/>
      <c r="B988" s="184"/>
      <c r="C988" s="184"/>
      <c r="D988" s="184"/>
      <c r="E988" s="184"/>
      <c r="F988" s="184"/>
      <c r="G988" s="184"/>
      <c r="H988" s="184"/>
      <c r="I988" s="184"/>
      <c r="J988" s="184"/>
      <c r="K988" s="184"/>
      <c r="L988" s="184"/>
      <c r="M988" s="184"/>
      <c r="N988" s="184"/>
      <c r="O988" s="184"/>
      <c r="P988" s="184"/>
      <c r="Q988" s="184"/>
      <c r="R988" s="184"/>
      <c r="S988" s="184"/>
      <c r="T988" s="184"/>
      <c r="U988" s="184"/>
      <c r="V988" s="184"/>
      <c r="W988" s="184"/>
      <c r="X988" s="184"/>
      <c r="Y988" s="184"/>
      <c r="Z988" s="184"/>
    </row>
    <row r="989" spans="1:26" ht="10.5" customHeight="1" x14ac:dyDescent="0.2">
      <c r="A989" s="184"/>
      <c r="B989" s="184"/>
      <c r="C989" s="184"/>
      <c r="D989" s="184"/>
      <c r="E989" s="184"/>
      <c r="F989" s="184"/>
      <c r="G989" s="184"/>
      <c r="H989" s="184"/>
      <c r="I989" s="184"/>
      <c r="J989" s="184"/>
      <c r="K989" s="184"/>
      <c r="L989" s="184"/>
      <c r="M989" s="184"/>
      <c r="N989" s="184"/>
      <c r="O989" s="184"/>
      <c r="P989" s="184"/>
      <c r="Q989" s="184"/>
      <c r="R989" s="184"/>
      <c r="S989" s="184"/>
      <c r="T989" s="184"/>
      <c r="U989" s="184"/>
      <c r="V989" s="184"/>
      <c r="W989" s="184"/>
      <c r="X989" s="184"/>
      <c r="Y989" s="184"/>
      <c r="Z989" s="184"/>
    </row>
    <row r="990" spans="1:26" ht="10.5" customHeight="1" x14ac:dyDescent="0.2">
      <c r="A990" s="184"/>
      <c r="B990" s="184"/>
      <c r="C990" s="184"/>
      <c r="D990" s="184"/>
      <c r="E990" s="184"/>
      <c r="F990" s="184"/>
      <c r="G990" s="184"/>
      <c r="H990" s="184"/>
      <c r="I990" s="184"/>
      <c r="J990" s="184"/>
      <c r="K990" s="184"/>
      <c r="L990" s="184"/>
      <c r="M990" s="184"/>
      <c r="N990" s="184"/>
      <c r="O990" s="184"/>
      <c r="P990" s="184"/>
      <c r="Q990" s="184"/>
      <c r="R990" s="184"/>
      <c r="S990" s="184"/>
      <c r="T990" s="184"/>
      <c r="U990" s="184"/>
      <c r="V990" s="184"/>
      <c r="W990" s="184"/>
      <c r="X990" s="184"/>
      <c r="Y990" s="184"/>
      <c r="Z990" s="184"/>
    </row>
    <row r="991" spans="1:26" ht="10.5" customHeight="1" x14ac:dyDescent="0.2">
      <c r="A991" s="184"/>
      <c r="B991" s="184"/>
      <c r="C991" s="184"/>
      <c r="D991" s="184"/>
      <c r="E991" s="184"/>
      <c r="F991" s="184"/>
      <c r="G991" s="184"/>
      <c r="H991" s="184"/>
      <c r="I991" s="184"/>
      <c r="J991" s="184"/>
      <c r="K991" s="184"/>
      <c r="L991" s="184"/>
      <c r="M991" s="184"/>
      <c r="N991" s="184"/>
      <c r="O991" s="184"/>
      <c r="P991" s="184"/>
      <c r="Q991" s="184"/>
      <c r="R991" s="184"/>
      <c r="S991" s="184"/>
      <c r="T991" s="184"/>
      <c r="U991" s="184"/>
      <c r="V991" s="184"/>
      <c r="W991" s="184"/>
      <c r="X991" s="184"/>
      <c r="Y991" s="184"/>
      <c r="Z991" s="184"/>
    </row>
    <row r="992" spans="1:26" ht="10.5" customHeight="1" x14ac:dyDescent="0.2">
      <c r="A992" s="184"/>
      <c r="B992" s="184"/>
      <c r="C992" s="184"/>
      <c r="D992" s="184"/>
      <c r="E992" s="184"/>
      <c r="F992" s="184"/>
      <c r="G992" s="184"/>
      <c r="H992" s="184"/>
      <c r="I992" s="184"/>
      <c r="J992" s="184"/>
      <c r="K992" s="184"/>
      <c r="L992" s="184"/>
      <c r="M992" s="184"/>
      <c r="N992" s="184"/>
      <c r="O992" s="184"/>
      <c r="P992" s="184"/>
      <c r="Q992" s="184"/>
      <c r="R992" s="184"/>
      <c r="S992" s="184"/>
      <c r="T992" s="184"/>
      <c r="U992" s="184"/>
      <c r="V992" s="184"/>
      <c r="W992" s="184"/>
      <c r="X992" s="184"/>
      <c r="Y992" s="184"/>
      <c r="Z992" s="184"/>
    </row>
    <row r="993" spans="1:26" ht="10.5" customHeight="1" x14ac:dyDescent="0.2">
      <c r="A993" s="184"/>
      <c r="B993" s="184"/>
      <c r="C993" s="184"/>
      <c r="D993" s="184"/>
      <c r="E993" s="184"/>
      <c r="F993" s="184"/>
      <c r="G993" s="184"/>
      <c r="H993" s="184"/>
      <c r="I993" s="184"/>
      <c r="J993" s="184"/>
      <c r="K993" s="184"/>
      <c r="L993" s="184"/>
      <c r="M993" s="184"/>
      <c r="N993" s="184"/>
      <c r="O993" s="184"/>
      <c r="P993" s="184"/>
      <c r="Q993" s="184"/>
      <c r="R993" s="184"/>
      <c r="S993" s="184"/>
      <c r="T993" s="184"/>
      <c r="U993" s="184"/>
      <c r="V993" s="184"/>
      <c r="W993" s="184"/>
      <c r="X993" s="184"/>
      <c r="Y993" s="184"/>
      <c r="Z993" s="184"/>
    </row>
    <row r="994" spans="1:26" ht="10.5" customHeight="1" x14ac:dyDescent="0.2">
      <c r="A994" s="184"/>
      <c r="B994" s="184"/>
      <c r="C994" s="184"/>
      <c r="D994" s="184"/>
      <c r="E994" s="184"/>
      <c r="F994" s="184"/>
      <c r="G994" s="184"/>
      <c r="H994" s="184"/>
      <c r="I994" s="184"/>
      <c r="J994" s="184"/>
      <c r="K994" s="184"/>
      <c r="L994" s="184"/>
      <c r="M994" s="184"/>
      <c r="N994" s="184"/>
      <c r="O994" s="184"/>
      <c r="P994" s="184"/>
      <c r="Q994" s="184"/>
      <c r="R994" s="184"/>
      <c r="S994" s="184"/>
      <c r="T994" s="184"/>
      <c r="U994" s="184"/>
      <c r="V994" s="184"/>
      <c r="W994" s="184"/>
      <c r="X994" s="184"/>
      <c r="Y994" s="184"/>
      <c r="Z994" s="184"/>
    </row>
    <row r="995" spans="1:26" ht="10.5" customHeight="1" x14ac:dyDescent="0.2">
      <c r="A995" s="184"/>
      <c r="B995" s="184"/>
      <c r="C995" s="184"/>
      <c r="D995" s="184"/>
      <c r="E995" s="184"/>
      <c r="F995" s="184"/>
      <c r="G995" s="184"/>
      <c r="H995" s="184"/>
      <c r="I995" s="184"/>
      <c r="J995" s="184"/>
      <c r="K995" s="184"/>
      <c r="L995" s="184"/>
      <c r="M995" s="184"/>
      <c r="N995" s="184"/>
      <c r="O995" s="184"/>
      <c r="P995" s="184"/>
      <c r="Q995" s="184"/>
      <c r="R995" s="184"/>
      <c r="S995" s="184"/>
      <c r="T995" s="184"/>
      <c r="U995" s="184"/>
      <c r="V995" s="184"/>
      <c r="W995" s="184"/>
      <c r="X995" s="184"/>
      <c r="Y995" s="184"/>
      <c r="Z995" s="184"/>
    </row>
    <row r="996" spans="1:26" ht="10.5" customHeight="1" x14ac:dyDescent="0.2">
      <c r="A996" s="184"/>
      <c r="B996" s="184"/>
      <c r="C996" s="184"/>
      <c r="D996" s="184"/>
      <c r="E996" s="184"/>
      <c r="F996" s="184"/>
      <c r="G996" s="184"/>
      <c r="H996" s="184"/>
      <c r="I996" s="184"/>
      <c r="J996" s="184"/>
      <c r="K996" s="184"/>
      <c r="L996" s="184"/>
      <c r="M996" s="184"/>
      <c r="N996" s="184"/>
      <c r="O996" s="184"/>
      <c r="P996" s="184"/>
      <c r="Q996" s="184"/>
      <c r="R996" s="184"/>
      <c r="S996" s="184"/>
      <c r="T996" s="184"/>
      <c r="U996" s="184"/>
      <c r="V996" s="184"/>
      <c r="W996" s="184"/>
      <c r="X996" s="184"/>
      <c r="Y996" s="184"/>
      <c r="Z996" s="184"/>
    </row>
    <row r="997" spans="1:26" ht="10.5" customHeight="1" x14ac:dyDescent="0.2">
      <c r="A997" s="184"/>
      <c r="B997" s="184"/>
      <c r="C997" s="184"/>
      <c r="D997" s="184"/>
      <c r="E997" s="184"/>
      <c r="F997" s="184"/>
      <c r="G997" s="184"/>
      <c r="H997" s="184"/>
      <c r="I997" s="184"/>
      <c r="J997" s="184"/>
      <c r="K997" s="184"/>
      <c r="L997" s="184"/>
      <c r="M997" s="184"/>
      <c r="N997" s="184"/>
      <c r="O997" s="184"/>
      <c r="P997" s="184"/>
      <c r="Q997" s="184"/>
      <c r="R997" s="184"/>
      <c r="S997" s="184"/>
      <c r="T997" s="184"/>
      <c r="U997" s="184"/>
      <c r="V997" s="184"/>
      <c r="W997" s="184"/>
      <c r="X997" s="184"/>
      <c r="Y997" s="184"/>
      <c r="Z997" s="184"/>
    </row>
    <row r="998" spans="1:26" ht="10.5" customHeight="1" x14ac:dyDescent="0.2">
      <c r="A998" s="184"/>
      <c r="B998" s="184"/>
      <c r="C998" s="184"/>
      <c r="D998" s="184"/>
      <c r="E998" s="184"/>
      <c r="F998" s="184"/>
      <c r="G998" s="184"/>
      <c r="H998" s="184"/>
      <c r="I998" s="184"/>
      <c r="J998" s="184"/>
      <c r="K998" s="184"/>
      <c r="L998" s="184"/>
      <c r="M998" s="184"/>
      <c r="N998" s="184"/>
      <c r="O998" s="184"/>
      <c r="P998" s="184"/>
      <c r="Q998" s="184"/>
      <c r="R998" s="184"/>
      <c r="S998" s="184"/>
      <c r="T998" s="184"/>
      <c r="U998" s="184"/>
      <c r="V998" s="184"/>
      <c r="W998" s="184"/>
      <c r="X998" s="184"/>
      <c r="Y998" s="184"/>
      <c r="Z998" s="184"/>
    </row>
    <row r="999" spans="1:26" ht="10.5" customHeight="1" x14ac:dyDescent="0.2">
      <c r="A999" s="184"/>
      <c r="B999" s="184"/>
      <c r="C999" s="184"/>
      <c r="D999" s="184"/>
      <c r="E999" s="184"/>
      <c r="F999" s="184"/>
      <c r="G999" s="184"/>
      <c r="H999" s="184"/>
      <c r="I999" s="184"/>
      <c r="J999" s="184"/>
      <c r="K999" s="184"/>
      <c r="L999" s="184"/>
      <c r="M999" s="184"/>
      <c r="N999" s="184"/>
      <c r="O999" s="184"/>
      <c r="P999" s="184"/>
      <c r="Q999" s="184"/>
      <c r="R999" s="184"/>
      <c r="S999" s="184"/>
      <c r="T999" s="184"/>
      <c r="U999" s="184"/>
      <c r="V999" s="184"/>
      <c r="W999" s="184"/>
      <c r="X999" s="184"/>
      <c r="Y999" s="184"/>
      <c r="Z999" s="184"/>
    </row>
    <row r="1000" spans="1:26" ht="10.5" customHeight="1" x14ac:dyDescent="0.2">
      <c r="A1000" s="184"/>
      <c r="B1000" s="184"/>
      <c r="C1000" s="184"/>
      <c r="D1000" s="184"/>
      <c r="E1000" s="184"/>
      <c r="F1000" s="184"/>
      <c r="G1000" s="184"/>
      <c r="H1000" s="184"/>
      <c r="I1000" s="184"/>
      <c r="J1000" s="184"/>
      <c r="K1000" s="184"/>
      <c r="L1000" s="184"/>
      <c r="M1000" s="184"/>
      <c r="N1000" s="184"/>
      <c r="O1000" s="184"/>
      <c r="P1000" s="184"/>
      <c r="Q1000" s="184"/>
      <c r="R1000" s="184"/>
      <c r="S1000" s="184"/>
      <c r="T1000" s="184"/>
      <c r="U1000" s="184"/>
      <c r="V1000" s="184"/>
      <c r="W1000" s="184"/>
      <c r="X1000" s="184"/>
      <c r="Y1000" s="184"/>
      <c r="Z1000" s="184"/>
    </row>
    <row r="1001" spans="1:26" ht="10.5" customHeight="1" x14ac:dyDescent="0.2">
      <c r="A1001" s="184"/>
      <c r="B1001" s="184"/>
      <c r="C1001" s="184"/>
      <c r="D1001" s="184"/>
      <c r="E1001" s="184"/>
      <c r="F1001" s="184"/>
      <c r="G1001" s="184"/>
      <c r="H1001" s="184"/>
      <c r="I1001" s="184"/>
      <c r="J1001" s="184"/>
      <c r="K1001" s="184"/>
      <c r="L1001" s="184"/>
      <c r="M1001" s="184"/>
      <c r="N1001" s="184"/>
      <c r="O1001" s="184"/>
      <c r="P1001" s="184"/>
      <c r="Q1001" s="184"/>
      <c r="R1001" s="184"/>
      <c r="S1001" s="184"/>
      <c r="T1001" s="184"/>
      <c r="U1001" s="184"/>
      <c r="V1001" s="184"/>
      <c r="W1001" s="184"/>
      <c r="X1001" s="184"/>
      <c r="Y1001" s="184"/>
      <c r="Z1001" s="184"/>
    </row>
    <row r="1002" spans="1:26" ht="10.5" customHeight="1" x14ac:dyDescent="0.2">
      <c r="A1002" s="184"/>
      <c r="B1002" s="184"/>
      <c r="C1002" s="184"/>
      <c r="D1002" s="184"/>
      <c r="E1002" s="184"/>
      <c r="F1002" s="184"/>
      <c r="G1002" s="184"/>
      <c r="H1002" s="184"/>
      <c r="I1002" s="184"/>
      <c r="J1002" s="184"/>
      <c r="K1002" s="184"/>
      <c r="L1002" s="184"/>
      <c r="M1002" s="184"/>
      <c r="N1002" s="184"/>
      <c r="O1002" s="184"/>
      <c r="P1002" s="184"/>
      <c r="Q1002" s="184"/>
      <c r="R1002" s="184"/>
      <c r="S1002" s="184"/>
      <c r="T1002" s="184"/>
      <c r="U1002" s="184"/>
      <c r="V1002" s="184"/>
      <c r="W1002" s="184"/>
      <c r="X1002" s="184"/>
      <c r="Y1002" s="184"/>
      <c r="Z1002" s="184"/>
    </row>
    <row r="1003" spans="1:26" ht="10.5" customHeight="1" x14ac:dyDescent="0.2">
      <c r="A1003" s="184"/>
      <c r="B1003" s="184"/>
      <c r="C1003" s="184"/>
      <c r="D1003" s="184"/>
      <c r="E1003" s="184"/>
      <c r="F1003" s="184"/>
      <c r="G1003" s="184"/>
      <c r="H1003" s="184"/>
      <c r="I1003" s="184"/>
      <c r="J1003" s="184"/>
      <c r="K1003" s="184"/>
      <c r="L1003" s="184"/>
      <c r="M1003" s="184"/>
      <c r="N1003" s="184"/>
      <c r="O1003" s="184"/>
      <c r="P1003" s="184"/>
      <c r="Q1003" s="184"/>
      <c r="R1003" s="184"/>
      <c r="S1003" s="184"/>
      <c r="T1003" s="184"/>
      <c r="U1003" s="184"/>
      <c r="V1003" s="184"/>
      <c r="W1003" s="184"/>
      <c r="X1003" s="184"/>
      <c r="Y1003" s="184"/>
      <c r="Z1003" s="184"/>
    </row>
    <row r="1004" spans="1:26" ht="10.5" customHeight="1" x14ac:dyDescent="0.2">
      <c r="A1004" s="184"/>
      <c r="B1004" s="184"/>
      <c r="C1004" s="184"/>
      <c r="D1004" s="184"/>
      <c r="E1004" s="184"/>
      <c r="F1004" s="184"/>
      <c r="G1004" s="184"/>
      <c r="H1004" s="184"/>
      <c r="I1004" s="184"/>
      <c r="J1004" s="184"/>
      <c r="K1004" s="184"/>
      <c r="L1004" s="184"/>
      <c r="M1004" s="184"/>
      <c r="N1004" s="184"/>
      <c r="O1004" s="184"/>
      <c r="P1004" s="184"/>
      <c r="Q1004" s="184"/>
      <c r="R1004" s="184"/>
      <c r="S1004" s="184"/>
      <c r="T1004" s="184"/>
      <c r="U1004" s="184"/>
      <c r="V1004" s="184"/>
      <c r="W1004" s="184"/>
      <c r="X1004" s="184"/>
      <c r="Y1004" s="184"/>
      <c r="Z1004" s="184"/>
    </row>
    <row r="1005" spans="1:26" ht="10.5" customHeight="1" x14ac:dyDescent="0.2">
      <c r="A1005" s="184"/>
      <c r="B1005" s="184"/>
      <c r="C1005" s="184"/>
      <c r="D1005" s="184"/>
      <c r="E1005" s="184"/>
      <c r="F1005" s="184"/>
      <c r="G1005" s="184"/>
      <c r="H1005" s="184"/>
      <c r="I1005" s="184"/>
      <c r="J1005" s="184"/>
      <c r="K1005" s="184"/>
      <c r="L1005" s="184"/>
      <c r="M1005" s="184"/>
      <c r="N1005" s="184"/>
      <c r="O1005" s="184"/>
      <c r="P1005" s="184"/>
      <c r="Q1005" s="184"/>
      <c r="R1005" s="184"/>
      <c r="S1005" s="184"/>
      <c r="T1005" s="184"/>
      <c r="U1005" s="184"/>
      <c r="V1005" s="184"/>
      <c r="W1005" s="184"/>
      <c r="X1005" s="184"/>
      <c r="Y1005" s="184"/>
      <c r="Z1005" s="184"/>
    </row>
    <row r="1006" spans="1:26" ht="10.5" customHeight="1" x14ac:dyDescent="0.2">
      <c r="A1006" s="184"/>
      <c r="B1006" s="184"/>
      <c r="C1006" s="184"/>
      <c r="D1006" s="184"/>
      <c r="E1006" s="184"/>
      <c r="F1006" s="184"/>
      <c r="G1006" s="184"/>
      <c r="H1006" s="184"/>
      <c r="I1006" s="184"/>
      <c r="J1006" s="184"/>
      <c r="K1006" s="184"/>
      <c r="L1006" s="184"/>
      <c r="M1006" s="184"/>
      <c r="N1006" s="184"/>
      <c r="O1006" s="184"/>
      <c r="P1006" s="184"/>
      <c r="Q1006" s="184"/>
      <c r="R1006" s="184"/>
      <c r="S1006" s="184"/>
      <c r="T1006" s="184"/>
      <c r="U1006" s="184"/>
      <c r="V1006" s="184"/>
      <c r="W1006" s="184"/>
      <c r="X1006" s="184"/>
      <c r="Y1006" s="184"/>
      <c r="Z1006" s="184"/>
    </row>
    <row r="1007" spans="1:26" ht="10.5" customHeight="1" x14ac:dyDescent="0.2">
      <c r="A1007" s="184"/>
      <c r="B1007" s="184"/>
      <c r="C1007" s="184"/>
      <c r="D1007" s="184"/>
      <c r="E1007" s="184"/>
      <c r="F1007" s="184"/>
      <c r="G1007" s="184"/>
      <c r="H1007" s="184"/>
      <c r="I1007" s="184"/>
      <c r="J1007" s="184"/>
      <c r="K1007" s="184"/>
      <c r="L1007" s="184"/>
      <c r="M1007" s="184"/>
      <c r="N1007" s="184"/>
      <c r="O1007" s="184"/>
      <c r="P1007" s="184"/>
      <c r="Q1007" s="184"/>
      <c r="R1007" s="184"/>
      <c r="S1007" s="184"/>
      <c r="T1007" s="184"/>
      <c r="U1007" s="184"/>
      <c r="V1007" s="184"/>
      <c r="W1007" s="184"/>
      <c r="X1007" s="184"/>
      <c r="Y1007" s="184"/>
      <c r="Z1007" s="184"/>
    </row>
    <row r="1008" spans="1:26" ht="10.5" customHeight="1" x14ac:dyDescent="0.2">
      <c r="A1008" s="184"/>
      <c r="B1008" s="184"/>
      <c r="C1008" s="184"/>
      <c r="D1008" s="184"/>
      <c r="E1008" s="184"/>
      <c r="F1008" s="184"/>
      <c r="G1008" s="184"/>
      <c r="H1008" s="184"/>
      <c r="I1008" s="184"/>
      <c r="J1008" s="184"/>
      <c r="K1008" s="184"/>
      <c r="L1008" s="184"/>
      <c r="M1008" s="184"/>
      <c r="N1008" s="184"/>
      <c r="O1008" s="184"/>
      <c r="P1008" s="184"/>
      <c r="Q1008" s="184"/>
      <c r="R1008" s="184"/>
      <c r="S1008" s="184"/>
      <c r="T1008" s="184"/>
      <c r="U1008" s="184"/>
      <c r="V1008" s="184"/>
      <c r="W1008" s="184"/>
      <c r="X1008" s="184"/>
      <c r="Y1008" s="184"/>
      <c r="Z1008" s="184"/>
    </row>
  </sheetData>
  <mergeCells count="308">
    <mergeCell ref="AC63:AC64"/>
    <mergeCell ref="N69:O69"/>
    <mergeCell ref="Y62:Y72"/>
    <mergeCell ref="N71:O71"/>
    <mergeCell ref="Y73:Y74"/>
    <mergeCell ref="AC73:AC74"/>
    <mergeCell ref="F2:U2"/>
    <mergeCell ref="AC12:AC15"/>
    <mergeCell ref="G3:K3"/>
    <mergeCell ref="M3:N3"/>
    <mergeCell ref="O3:S3"/>
    <mergeCell ref="G10:G11"/>
    <mergeCell ref="H10:H11"/>
    <mergeCell ref="I10:I11"/>
    <mergeCell ref="U4:V4"/>
    <mergeCell ref="R19:S19"/>
    <mergeCell ref="T19:X19"/>
    <mergeCell ref="Z62:Z72"/>
    <mergeCell ref="N27:O27"/>
    <mergeCell ref="W12:W15"/>
    <mergeCell ref="V12:V15"/>
    <mergeCell ref="U12:U15"/>
    <mergeCell ref="T12:T15"/>
    <mergeCell ref="N22:O22"/>
    <mergeCell ref="AD12:AD15"/>
    <mergeCell ref="Y35:Y36"/>
    <mergeCell ref="Y37:Y38"/>
    <mergeCell ref="Y39:Y40"/>
    <mergeCell ref="AC47:AC51"/>
    <mergeCell ref="Y47:Y51"/>
    <mergeCell ref="A12:A15"/>
    <mergeCell ref="B12:B15"/>
    <mergeCell ref="C12:C15"/>
    <mergeCell ref="D12:D15"/>
    <mergeCell ref="F12:F15"/>
    <mergeCell ref="G12:G15"/>
    <mergeCell ref="N12:O12"/>
    <mergeCell ref="X12:X15"/>
    <mergeCell ref="N13:O13"/>
    <mergeCell ref="N14:O14"/>
    <mergeCell ref="N15:O15"/>
    <mergeCell ref="Y12:Y15"/>
    <mergeCell ref="Z12:Z15"/>
    <mergeCell ref="AA12:AA15"/>
    <mergeCell ref="AB12:AB15"/>
    <mergeCell ref="P19:P20"/>
    <mergeCell ref="Q19:Q20"/>
    <mergeCell ref="N21:O21"/>
    <mergeCell ref="A10:A11"/>
    <mergeCell ref="B10:B11"/>
    <mergeCell ref="C10:C11"/>
    <mergeCell ref="D10:D11"/>
    <mergeCell ref="E10:E11"/>
    <mergeCell ref="F10:F11"/>
    <mergeCell ref="Q10:Q11"/>
    <mergeCell ref="R10:S10"/>
    <mergeCell ref="T10:X10"/>
    <mergeCell ref="J10:M10"/>
    <mergeCell ref="N10:O11"/>
    <mergeCell ref="P10:P11"/>
    <mergeCell ref="M39:M40"/>
    <mergeCell ref="C39:C40"/>
    <mergeCell ref="V39:V40"/>
    <mergeCell ref="W39:W40"/>
    <mergeCell ref="X39:X40"/>
    <mergeCell ref="N40:O40"/>
    <mergeCell ref="N45:O46"/>
    <mergeCell ref="P45:P46"/>
    <mergeCell ref="Q45:Q46"/>
    <mergeCell ref="D39:D40"/>
    <mergeCell ref="E39:E40"/>
    <mergeCell ref="F39:F40"/>
    <mergeCell ref="G39:G40"/>
    <mergeCell ref="I45:I46"/>
    <mergeCell ref="J45:M45"/>
    <mergeCell ref="A33:A34"/>
    <mergeCell ref="B33:B34"/>
    <mergeCell ref="C33:C34"/>
    <mergeCell ref="D33:D34"/>
    <mergeCell ref="E33:E34"/>
    <mergeCell ref="A35:A36"/>
    <mergeCell ref="B35:B36"/>
    <mergeCell ref="C35:C36"/>
    <mergeCell ref="A37:A38"/>
    <mergeCell ref="B37:B38"/>
    <mergeCell ref="C37:C38"/>
    <mergeCell ref="D37:D38"/>
    <mergeCell ref="E37:E38"/>
    <mergeCell ref="D35:D36"/>
    <mergeCell ref="E35:E36"/>
    <mergeCell ref="A39:A40"/>
    <mergeCell ref="B39:B40"/>
    <mergeCell ref="R56:S56"/>
    <mergeCell ref="A56:A57"/>
    <mergeCell ref="B56:B57"/>
    <mergeCell ref="C56:C57"/>
    <mergeCell ref="D56:D57"/>
    <mergeCell ref="E56:E57"/>
    <mergeCell ref="A45:A46"/>
    <mergeCell ref="B45:B46"/>
    <mergeCell ref="C45:C46"/>
    <mergeCell ref="D45:D46"/>
    <mergeCell ref="E45:E46"/>
    <mergeCell ref="A47:A51"/>
    <mergeCell ref="B47:B51"/>
    <mergeCell ref="C47:C51"/>
    <mergeCell ref="D47:D51"/>
    <mergeCell ref="E47:E51"/>
    <mergeCell ref="R45:S45"/>
    <mergeCell ref="F45:F46"/>
    <mergeCell ref="G45:G46"/>
    <mergeCell ref="H45:H46"/>
    <mergeCell ref="K39:K40"/>
    <mergeCell ref="L39:L40"/>
    <mergeCell ref="I47:I51"/>
    <mergeCell ref="F56:F57"/>
    <mergeCell ref="G56:G57"/>
    <mergeCell ref="H56:H57"/>
    <mergeCell ref="I56:I57"/>
    <mergeCell ref="J56:M56"/>
    <mergeCell ref="N56:O57"/>
    <mergeCell ref="P56:P57"/>
    <mergeCell ref="Q56:Q57"/>
    <mergeCell ref="AD58:AD61"/>
    <mergeCell ref="J35:J36"/>
    <mergeCell ref="L35:L36"/>
    <mergeCell ref="M35:M36"/>
    <mergeCell ref="H39:H40"/>
    <mergeCell ref="I39:I40"/>
    <mergeCell ref="J39:J40"/>
    <mergeCell ref="N33:O34"/>
    <mergeCell ref="P33:P34"/>
    <mergeCell ref="T33:X33"/>
    <mergeCell ref="J47:J51"/>
    <mergeCell ref="K47:K51"/>
    <mergeCell ref="L47:L51"/>
    <mergeCell ref="M47:M51"/>
    <mergeCell ref="N47:O47"/>
    <mergeCell ref="N48:O48"/>
    <mergeCell ref="N49:O49"/>
    <mergeCell ref="N50:O50"/>
    <mergeCell ref="N51:O51"/>
    <mergeCell ref="H33:H34"/>
    <mergeCell ref="H37:H38"/>
    <mergeCell ref="I37:I38"/>
    <mergeCell ref="H35:H36"/>
    <mergeCell ref="H47:H51"/>
    <mergeCell ref="Q33:Q34"/>
    <mergeCell ref="I33:I34"/>
    <mergeCell ref="J33:M33"/>
    <mergeCell ref="N36:O36"/>
    <mergeCell ref="W62:W72"/>
    <mergeCell ref="F62:F72"/>
    <mergeCell ref="G62:G72"/>
    <mergeCell ref="U62:U72"/>
    <mergeCell ref="V58:V61"/>
    <mergeCell ref="U37:U38"/>
    <mergeCell ref="V37:V38"/>
    <mergeCell ref="W37:W38"/>
    <mergeCell ref="T35:T36"/>
    <mergeCell ref="U35:U36"/>
    <mergeCell ref="W58:W61"/>
    <mergeCell ref="T39:T40"/>
    <mergeCell ref="U39:U40"/>
    <mergeCell ref="T56:X56"/>
    <mergeCell ref="F37:F38"/>
    <mergeCell ref="G37:G38"/>
    <mergeCell ref="F35:F36"/>
    <mergeCell ref="G35:G36"/>
    <mergeCell ref="F47:F51"/>
    <mergeCell ref="G47:G51"/>
    <mergeCell ref="N65:O65"/>
    <mergeCell ref="N66:O66"/>
    <mergeCell ref="N67:O67"/>
    <mergeCell ref="N68:O68"/>
    <mergeCell ref="N70:O70"/>
    <mergeCell ref="N72:O72"/>
    <mergeCell ref="G58:G61"/>
    <mergeCell ref="H58:H61"/>
    <mergeCell ref="I58:I61"/>
    <mergeCell ref="A73:A74"/>
    <mergeCell ref="B73:B74"/>
    <mergeCell ref="C73:C74"/>
    <mergeCell ref="E73:E74"/>
    <mergeCell ref="A62:A72"/>
    <mergeCell ref="B62:B72"/>
    <mergeCell ref="C62:C72"/>
    <mergeCell ref="E62:E72"/>
    <mergeCell ref="U58:U61"/>
    <mergeCell ref="A58:A61"/>
    <mergeCell ref="B58:B61"/>
    <mergeCell ref="C58:C61"/>
    <mergeCell ref="E58:E61"/>
    <mergeCell ref="F58:F61"/>
    <mergeCell ref="N61:O61"/>
    <mergeCell ref="M58:M61"/>
    <mergeCell ref="N58:O58"/>
    <mergeCell ref="N59:O59"/>
    <mergeCell ref="N60:O60"/>
    <mergeCell ref="J58:J61"/>
    <mergeCell ref="K58:K61"/>
    <mergeCell ref="L58:L61"/>
    <mergeCell ref="T58:T61"/>
    <mergeCell ref="D58:D74"/>
    <mergeCell ref="A21:A28"/>
    <mergeCell ref="D21:D28"/>
    <mergeCell ref="C21:C28"/>
    <mergeCell ref="B21:B28"/>
    <mergeCell ref="Q12:Q14"/>
    <mergeCell ref="M12:M15"/>
    <mergeCell ref="L12:L15"/>
    <mergeCell ref="K12:K15"/>
    <mergeCell ref="J12:J15"/>
    <mergeCell ref="I12:I15"/>
    <mergeCell ref="H12:H15"/>
    <mergeCell ref="E12:E15"/>
    <mergeCell ref="N28:O28"/>
    <mergeCell ref="A19:A20"/>
    <mergeCell ref="B19:B20"/>
    <mergeCell ref="C19:C20"/>
    <mergeCell ref="D19:D20"/>
    <mergeCell ref="E19:E20"/>
    <mergeCell ref="F19:F20"/>
    <mergeCell ref="G19:G20"/>
    <mergeCell ref="H19:H20"/>
    <mergeCell ref="I19:I20"/>
    <mergeCell ref="J19:M19"/>
    <mergeCell ref="N19:O20"/>
    <mergeCell ref="K73:K74"/>
    <mergeCell ref="L73:L74"/>
    <mergeCell ref="M73:M74"/>
    <mergeCell ref="N73:O73"/>
    <mergeCell ref="T73:T74"/>
    <mergeCell ref="N74:O74"/>
    <mergeCell ref="F73:F74"/>
    <mergeCell ref="G73:G74"/>
    <mergeCell ref="V35:V36"/>
    <mergeCell ref="T37:T38"/>
    <mergeCell ref="K62:K72"/>
    <mergeCell ref="L62:L72"/>
    <mergeCell ref="M62:M72"/>
    <mergeCell ref="N62:O62"/>
    <mergeCell ref="T62:T72"/>
    <mergeCell ref="V62:V72"/>
    <mergeCell ref="H73:H74"/>
    <mergeCell ref="I73:I74"/>
    <mergeCell ref="J73:J74"/>
    <mergeCell ref="H62:H72"/>
    <mergeCell ref="I62:I72"/>
    <mergeCell ref="J62:J72"/>
    <mergeCell ref="N63:O63"/>
    <mergeCell ref="N64:O64"/>
    <mergeCell ref="W4:X4"/>
    <mergeCell ref="U3:V3"/>
    <mergeCell ref="AA82:AA83"/>
    <mergeCell ref="Y58:Y61"/>
    <mergeCell ref="Z58:Z61"/>
    <mergeCell ref="AA58:AA61"/>
    <mergeCell ref="AB58:AB61"/>
    <mergeCell ref="U73:U74"/>
    <mergeCell ref="V73:V74"/>
    <mergeCell ref="W73:W74"/>
    <mergeCell ref="X73:X74"/>
    <mergeCell ref="W35:W36"/>
    <mergeCell ref="X58:X61"/>
    <mergeCell ref="Z47:Z51"/>
    <mergeCell ref="Z73:Z74"/>
    <mergeCell ref="X62:X72"/>
    <mergeCell ref="T45:X45"/>
    <mergeCell ref="AA62:AA72"/>
    <mergeCell ref="AA73:AA74"/>
    <mergeCell ref="J37:J38"/>
    <mergeCell ref="K37:K38"/>
    <mergeCell ref="L37:L38"/>
    <mergeCell ref="M37:M38"/>
    <mergeCell ref="K35:K36"/>
    <mergeCell ref="I35:I36"/>
    <mergeCell ref="B4:E4"/>
    <mergeCell ref="N23:O23"/>
    <mergeCell ref="N24:O24"/>
    <mergeCell ref="N25:O25"/>
    <mergeCell ref="N26:O26"/>
    <mergeCell ref="F33:F34"/>
    <mergeCell ref="G33:G34"/>
    <mergeCell ref="AE58:AE61"/>
    <mergeCell ref="B6:AE6"/>
    <mergeCell ref="B8:AE8"/>
    <mergeCell ref="AE12:AE15"/>
    <mergeCell ref="Y10:AE10"/>
    <mergeCell ref="B17:AE17"/>
    <mergeCell ref="Y19:AE19"/>
    <mergeCell ref="Y33:AE33"/>
    <mergeCell ref="Y45:AE45"/>
    <mergeCell ref="Y56:AE56"/>
    <mergeCell ref="B31:AE31"/>
    <mergeCell ref="B43:AE43"/>
    <mergeCell ref="AA39:AA40"/>
    <mergeCell ref="AA47:AA51"/>
    <mergeCell ref="B54:AE54"/>
    <mergeCell ref="Z39:Z40"/>
    <mergeCell ref="R33:S33"/>
    <mergeCell ref="N39:O39"/>
    <mergeCell ref="Q39:Q40"/>
    <mergeCell ref="R39:R40"/>
    <mergeCell ref="S39:S40"/>
    <mergeCell ref="N37:O37"/>
    <mergeCell ref="N38:O38"/>
    <mergeCell ref="N35:O35"/>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970"/>
  <sheetViews>
    <sheetView topLeftCell="A11" zoomScale="80" zoomScaleNormal="80" workbookViewId="0">
      <selection activeCell="AF80" sqref="AF80"/>
    </sheetView>
  </sheetViews>
  <sheetFormatPr baseColWidth="10" defaultColWidth="17.28515625" defaultRowHeight="15" customHeight="1" x14ac:dyDescent="0.2"/>
  <cols>
    <col min="1" max="1" width="18.1406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hidden="1" customWidth="1"/>
    <col min="11" max="11" width="8.85546875" style="2" hidden="1" customWidth="1"/>
    <col min="12" max="12" width="9" style="2" customWidth="1"/>
    <col min="13" max="13" width="9.28515625" style="2" hidden="1"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1.42578125" style="2" hidden="1" customWidth="1"/>
    <col min="26" max="26" width="10.85546875" style="2" hidden="1" customWidth="1"/>
    <col min="27" max="27" width="10.85546875" style="2" customWidth="1"/>
    <col min="28" max="28" width="17.28515625" style="2" hidden="1" customWidth="1"/>
    <col min="29" max="29" width="55.85546875" style="2" hidden="1" customWidth="1"/>
    <col min="30" max="30" width="55.5703125" style="66" hidden="1" customWidth="1"/>
    <col min="31" max="31" width="52.85546875" style="2" customWidth="1"/>
    <col min="32" max="16384" width="17.28515625" style="2"/>
  </cols>
  <sheetData>
    <row r="1" spans="1:31" s="70" customFormat="1" ht="36.75" customHeight="1" x14ac:dyDescent="0.2">
      <c r="A1" s="68"/>
      <c r="B1" s="68"/>
      <c r="C1" s="68"/>
      <c r="D1" s="68"/>
      <c r="E1" s="68"/>
      <c r="F1" s="68"/>
      <c r="G1" s="68"/>
      <c r="H1" s="68"/>
      <c r="I1" s="68"/>
      <c r="J1" s="68"/>
      <c r="K1" s="68"/>
      <c r="L1" s="68"/>
      <c r="M1" s="68"/>
      <c r="N1" s="68"/>
      <c r="O1" s="68"/>
      <c r="P1" s="68"/>
      <c r="Q1" s="68"/>
      <c r="R1" s="68"/>
      <c r="S1" s="68"/>
      <c r="T1" s="68"/>
      <c r="U1" s="68"/>
      <c r="V1" s="68"/>
      <c r="W1" s="68"/>
      <c r="X1" s="68"/>
      <c r="Y1" s="69"/>
      <c r="Z1" s="69"/>
      <c r="AD1" s="103"/>
    </row>
    <row r="2" spans="1:31" ht="28.5" customHeight="1" x14ac:dyDescent="0.2">
      <c r="A2" s="32"/>
      <c r="B2" s="32"/>
      <c r="C2" s="84" t="s">
        <v>643</v>
      </c>
      <c r="D2" s="84"/>
      <c r="E2" s="84"/>
      <c r="F2" s="740" t="s">
        <v>31</v>
      </c>
      <c r="G2" s="740"/>
      <c r="H2" s="740"/>
      <c r="I2" s="740"/>
      <c r="J2" s="740"/>
      <c r="K2" s="740"/>
      <c r="L2" s="740"/>
      <c r="M2" s="740"/>
      <c r="N2" s="740"/>
      <c r="O2" s="740"/>
      <c r="P2" s="740"/>
      <c r="Q2" s="740"/>
      <c r="R2" s="740"/>
      <c r="S2" s="740"/>
      <c r="T2" s="740"/>
      <c r="U2" s="740"/>
      <c r="V2" s="84"/>
      <c r="W2" s="84"/>
      <c r="X2" s="84"/>
      <c r="Y2" s="84"/>
      <c r="Z2" s="84"/>
      <c r="AA2" s="84"/>
      <c r="AB2" s="84"/>
      <c r="AC2" s="84"/>
    </row>
    <row r="3" spans="1:31" ht="37.5" customHeight="1" x14ac:dyDescent="0.2">
      <c r="A3" s="3"/>
      <c r="B3" s="64"/>
      <c r="C3" s="64"/>
      <c r="D3" s="64"/>
      <c r="E3" s="64"/>
      <c r="F3" s="64"/>
      <c r="G3" s="729"/>
      <c r="H3" s="730"/>
      <c r="I3" s="730"/>
      <c r="J3" s="730"/>
      <c r="K3" s="730"/>
      <c r="L3" s="64"/>
      <c r="M3" s="731"/>
      <c r="N3" s="730"/>
      <c r="O3" s="729"/>
      <c r="P3" s="730"/>
      <c r="Q3" s="730"/>
      <c r="R3" s="730"/>
      <c r="S3" s="730"/>
      <c r="T3" s="62"/>
      <c r="U3" s="732" t="s">
        <v>645</v>
      </c>
      <c r="V3" s="732"/>
      <c r="W3" s="86" t="s">
        <v>29</v>
      </c>
      <c r="X3" s="85"/>
      <c r="Z3" s="70"/>
      <c r="AA3" s="70"/>
      <c r="AB3" s="70"/>
      <c r="AC3" s="70"/>
    </row>
    <row r="4" spans="1:31" ht="30" customHeight="1" x14ac:dyDescent="0.2">
      <c r="A4" s="77" t="s">
        <v>0</v>
      </c>
      <c r="B4" s="733"/>
      <c r="C4" s="734"/>
      <c r="D4" s="734"/>
      <c r="E4" s="735"/>
      <c r="F4" s="62"/>
      <c r="G4" s="62"/>
      <c r="H4" s="69"/>
      <c r="I4" s="69"/>
      <c r="J4" s="69"/>
      <c r="K4" s="69"/>
      <c r="L4" s="62"/>
      <c r="N4" s="70"/>
      <c r="O4" s="74"/>
      <c r="P4" s="75"/>
      <c r="Q4" s="75"/>
      <c r="R4" s="75"/>
      <c r="S4" s="75"/>
      <c r="T4" s="75"/>
      <c r="U4" s="736" t="s">
        <v>1</v>
      </c>
      <c r="V4" s="737"/>
      <c r="W4" s="738"/>
      <c r="X4" s="739"/>
      <c r="Y4" s="76" t="s">
        <v>2</v>
      </c>
      <c r="Z4" s="87">
        <v>2017</v>
      </c>
      <c r="AA4" s="88"/>
      <c r="AB4" s="88"/>
      <c r="AC4" s="92" t="s">
        <v>30</v>
      </c>
    </row>
    <row r="5" spans="1:31" ht="15.75" customHeight="1" x14ac:dyDescent="0.2">
      <c r="A5" s="22"/>
      <c r="B5" s="30"/>
      <c r="C5" s="30"/>
      <c r="D5" s="30"/>
      <c r="E5" s="62"/>
      <c r="F5" s="62"/>
      <c r="G5" s="62"/>
      <c r="H5" s="69"/>
      <c r="I5" s="69"/>
      <c r="J5" s="69"/>
      <c r="K5" s="69"/>
      <c r="L5" s="62"/>
      <c r="M5" s="60"/>
      <c r="N5" s="61"/>
      <c r="O5" s="31"/>
      <c r="P5" s="63"/>
      <c r="Q5" s="63"/>
      <c r="R5" s="63"/>
      <c r="S5" s="63"/>
      <c r="T5" s="63"/>
      <c r="U5" s="62"/>
      <c r="V5" s="60"/>
      <c r="W5" s="61"/>
      <c r="X5" s="73"/>
      <c r="Y5" s="72"/>
      <c r="Z5" s="72"/>
      <c r="AB5" s="71"/>
    </row>
    <row r="6" spans="1:31" s="71" customFormat="1" ht="30" customHeight="1" x14ac:dyDescent="0.2">
      <c r="A6" s="79"/>
      <c r="B6" s="80"/>
      <c r="C6" s="80"/>
      <c r="D6" s="80"/>
      <c r="E6" s="78"/>
      <c r="F6" s="78"/>
      <c r="G6" s="78"/>
      <c r="H6" s="69"/>
      <c r="I6" s="69"/>
      <c r="J6" s="69"/>
      <c r="K6" s="69"/>
      <c r="L6" s="78"/>
      <c r="M6" s="81"/>
      <c r="N6" s="82"/>
      <c r="O6" s="83"/>
      <c r="P6" s="69"/>
      <c r="Q6" s="69"/>
      <c r="R6" s="69"/>
      <c r="S6" s="69"/>
      <c r="T6" s="69"/>
      <c r="U6" s="78"/>
      <c r="V6" s="81"/>
      <c r="W6" s="82"/>
      <c r="X6" s="73"/>
      <c r="Y6" s="72"/>
      <c r="Z6" s="72"/>
      <c r="AA6" s="72"/>
      <c r="AD6" s="66"/>
    </row>
    <row r="7" spans="1:31" ht="50.25" customHeight="1" x14ac:dyDescent="0.2">
      <c r="A7" s="36" t="s">
        <v>32</v>
      </c>
      <c r="B7" s="741" t="s">
        <v>33</v>
      </c>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row>
    <row r="8" spans="1:31" s="24" customFormat="1" ht="14.25" customHeight="1" thickBot="1" x14ac:dyDescent="0.25">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66"/>
    </row>
    <row r="9" spans="1:31" ht="30.75" customHeight="1" thickBot="1" x14ac:dyDescent="0.25">
      <c r="A9" s="210" t="s">
        <v>41</v>
      </c>
      <c r="B9" s="481" t="s">
        <v>579</v>
      </c>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3"/>
    </row>
    <row r="10" spans="1:31" ht="10.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31" ht="48.75" customHeight="1" x14ac:dyDescent="0.2">
      <c r="A11" s="669" t="s">
        <v>3</v>
      </c>
      <c r="B11" s="669" t="s">
        <v>4</v>
      </c>
      <c r="C11" s="669" t="s">
        <v>5</v>
      </c>
      <c r="D11" s="671" t="s">
        <v>6</v>
      </c>
      <c r="E11" s="671" t="s">
        <v>7</v>
      </c>
      <c r="F11" s="669" t="s">
        <v>8</v>
      </c>
      <c r="G11" s="669" t="s">
        <v>9</v>
      </c>
      <c r="H11" s="669" t="s">
        <v>10</v>
      </c>
      <c r="I11" s="669" t="s">
        <v>11</v>
      </c>
      <c r="J11" s="673" t="s">
        <v>12</v>
      </c>
      <c r="K11" s="674"/>
      <c r="L11" s="674"/>
      <c r="M11" s="675"/>
      <c r="N11" s="676" t="s">
        <v>13</v>
      </c>
      <c r="O11" s="677"/>
      <c r="P11" s="669" t="s">
        <v>14</v>
      </c>
      <c r="Q11" s="669" t="s">
        <v>15</v>
      </c>
      <c r="R11" s="680" t="s">
        <v>16</v>
      </c>
      <c r="S11" s="675"/>
      <c r="T11" s="680" t="s">
        <v>17</v>
      </c>
      <c r="U11" s="674"/>
      <c r="V11" s="674"/>
      <c r="W11" s="674"/>
      <c r="X11" s="674"/>
      <c r="Y11" s="641" t="s">
        <v>642</v>
      </c>
      <c r="Z11" s="641"/>
      <c r="AA11" s="641"/>
      <c r="AB11" s="641"/>
      <c r="AC11" s="641"/>
      <c r="AD11" s="641"/>
      <c r="AE11" s="641"/>
    </row>
    <row r="12" spans="1:31" ht="48.75" customHeight="1" x14ac:dyDescent="0.2">
      <c r="A12" s="670"/>
      <c r="B12" s="670"/>
      <c r="C12" s="670"/>
      <c r="D12" s="670"/>
      <c r="E12" s="672"/>
      <c r="F12" s="670"/>
      <c r="G12" s="670"/>
      <c r="H12" s="670"/>
      <c r="I12" s="670"/>
      <c r="J12" s="25" t="s">
        <v>18</v>
      </c>
      <c r="K12" s="25" t="s">
        <v>19</v>
      </c>
      <c r="L12" s="25" t="s">
        <v>20</v>
      </c>
      <c r="M12" s="25" t="s">
        <v>21</v>
      </c>
      <c r="N12" s="678"/>
      <c r="O12" s="679"/>
      <c r="P12" s="670"/>
      <c r="Q12" s="670"/>
      <c r="R12" s="25" t="s">
        <v>22</v>
      </c>
      <c r="S12" s="25" t="s">
        <v>23</v>
      </c>
      <c r="T12" s="45" t="s">
        <v>24</v>
      </c>
      <c r="U12" s="45" t="s">
        <v>25</v>
      </c>
      <c r="V12" s="12" t="s">
        <v>26</v>
      </c>
      <c r="W12" s="45" t="s">
        <v>27</v>
      </c>
      <c r="X12" s="25" t="s">
        <v>28</v>
      </c>
      <c r="Y12" s="114" t="s">
        <v>18</v>
      </c>
      <c r="Z12" s="115" t="s">
        <v>19</v>
      </c>
      <c r="AA12" s="115" t="s">
        <v>20</v>
      </c>
      <c r="AB12" s="115" t="s">
        <v>21</v>
      </c>
      <c r="AC12" s="127" t="s">
        <v>644</v>
      </c>
      <c r="AD12" s="127" t="s">
        <v>775</v>
      </c>
      <c r="AE12" s="190" t="s">
        <v>923</v>
      </c>
    </row>
    <row r="13" spans="1:31" ht="88.5" customHeight="1" x14ac:dyDescent="0.2">
      <c r="A13" s="665" t="s">
        <v>40</v>
      </c>
      <c r="B13" s="665" t="s">
        <v>62</v>
      </c>
      <c r="C13" s="665" t="s">
        <v>156</v>
      </c>
      <c r="D13" s="665" t="s">
        <v>43</v>
      </c>
      <c r="E13" s="663" t="s">
        <v>157</v>
      </c>
      <c r="F13" s="668">
        <v>0.1</v>
      </c>
      <c r="G13" s="516" t="s">
        <v>158</v>
      </c>
      <c r="H13" s="664">
        <v>1</v>
      </c>
      <c r="I13" s="663" t="s">
        <v>45</v>
      </c>
      <c r="J13" s="661">
        <v>0.7</v>
      </c>
      <c r="K13" s="661">
        <v>1</v>
      </c>
      <c r="L13" s="660"/>
      <c r="M13" s="660"/>
      <c r="N13" s="650" t="s">
        <v>159</v>
      </c>
      <c r="O13" s="651"/>
      <c r="P13" s="39">
        <v>0.1</v>
      </c>
      <c r="Q13" s="38" t="s">
        <v>164</v>
      </c>
      <c r="R13" s="37">
        <v>42736</v>
      </c>
      <c r="S13" s="37">
        <v>42886</v>
      </c>
      <c r="T13" s="658">
        <v>0</v>
      </c>
      <c r="U13" s="658">
        <v>0</v>
      </c>
      <c r="V13" s="649"/>
      <c r="W13" s="658" t="s">
        <v>165</v>
      </c>
      <c r="X13" s="649" t="s">
        <v>109</v>
      </c>
      <c r="Y13" s="746">
        <v>0.65</v>
      </c>
      <c r="Z13" s="630">
        <v>1</v>
      </c>
      <c r="AA13" s="630">
        <v>1</v>
      </c>
      <c r="AB13" s="223"/>
      <c r="AC13" s="224" t="s">
        <v>673</v>
      </c>
      <c r="AD13" s="224" t="s">
        <v>804</v>
      </c>
      <c r="AE13" s="621" t="s">
        <v>949</v>
      </c>
    </row>
    <row r="14" spans="1:31" ht="60.75" customHeight="1" x14ac:dyDescent="0.2">
      <c r="A14" s="666"/>
      <c r="B14" s="666"/>
      <c r="C14" s="666"/>
      <c r="D14" s="666"/>
      <c r="E14" s="663"/>
      <c r="F14" s="668"/>
      <c r="G14" s="516"/>
      <c r="H14" s="663"/>
      <c r="I14" s="663"/>
      <c r="J14" s="661"/>
      <c r="K14" s="661"/>
      <c r="L14" s="660"/>
      <c r="M14" s="660"/>
      <c r="N14" s="650" t="s">
        <v>160</v>
      </c>
      <c r="O14" s="651"/>
      <c r="P14" s="39">
        <v>0.3</v>
      </c>
      <c r="Q14" s="38" t="s">
        <v>166</v>
      </c>
      <c r="R14" s="37">
        <v>42736</v>
      </c>
      <c r="S14" s="37">
        <v>42886</v>
      </c>
      <c r="T14" s="658"/>
      <c r="U14" s="658"/>
      <c r="V14" s="649"/>
      <c r="W14" s="658"/>
      <c r="X14" s="649"/>
      <c r="Y14" s="747"/>
      <c r="Z14" s="631"/>
      <c r="AA14" s="631"/>
      <c r="AB14" s="223"/>
      <c r="AC14" s="135" t="s">
        <v>674</v>
      </c>
      <c r="AD14" s="135" t="s">
        <v>805</v>
      </c>
      <c r="AE14" s="622"/>
    </row>
    <row r="15" spans="1:31" ht="54" customHeight="1" x14ac:dyDescent="0.2">
      <c r="A15" s="666"/>
      <c r="B15" s="666"/>
      <c r="C15" s="666"/>
      <c r="D15" s="666"/>
      <c r="E15" s="663"/>
      <c r="F15" s="668"/>
      <c r="G15" s="516"/>
      <c r="H15" s="663"/>
      <c r="I15" s="663"/>
      <c r="J15" s="661"/>
      <c r="K15" s="661"/>
      <c r="L15" s="660"/>
      <c r="M15" s="660"/>
      <c r="N15" s="650" t="s">
        <v>161</v>
      </c>
      <c r="O15" s="651"/>
      <c r="P15" s="39">
        <v>0.3</v>
      </c>
      <c r="Q15" s="44" t="s">
        <v>167</v>
      </c>
      <c r="R15" s="37">
        <v>42736</v>
      </c>
      <c r="S15" s="37">
        <v>42886</v>
      </c>
      <c r="T15" s="658"/>
      <c r="U15" s="658"/>
      <c r="V15" s="649"/>
      <c r="W15" s="658"/>
      <c r="X15" s="649"/>
      <c r="Y15" s="747"/>
      <c r="Z15" s="631"/>
      <c r="AA15" s="631"/>
      <c r="AB15" s="223"/>
      <c r="AC15" s="225" t="s">
        <v>675</v>
      </c>
      <c r="AD15" s="225" t="s">
        <v>806</v>
      </c>
      <c r="AE15" s="622"/>
    </row>
    <row r="16" spans="1:31" ht="87" customHeight="1" x14ac:dyDescent="0.2">
      <c r="A16" s="666"/>
      <c r="B16" s="666"/>
      <c r="C16" s="666"/>
      <c r="D16" s="666"/>
      <c r="E16" s="663"/>
      <c r="F16" s="668"/>
      <c r="G16" s="516"/>
      <c r="H16" s="663"/>
      <c r="I16" s="663"/>
      <c r="J16" s="661"/>
      <c r="K16" s="661"/>
      <c r="L16" s="660"/>
      <c r="M16" s="660"/>
      <c r="N16" s="650" t="s">
        <v>162</v>
      </c>
      <c r="O16" s="651"/>
      <c r="P16" s="39">
        <v>0.1</v>
      </c>
      <c r="Q16" s="44" t="s">
        <v>168</v>
      </c>
      <c r="R16" s="37">
        <v>42736</v>
      </c>
      <c r="S16" s="37">
        <v>42886</v>
      </c>
      <c r="T16" s="658"/>
      <c r="U16" s="658"/>
      <c r="V16" s="649"/>
      <c r="W16" s="658"/>
      <c r="X16" s="649"/>
      <c r="Y16" s="747"/>
      <c r="Z16" s="631"/>
      <c r="AA16" s="631"/>
      <c r="AB16" s="223"/>
      <c r="AC16" s="225" t="s">
        <v>676</v>
      </c>
      <c r="AD16" s="225" t="s">
        <v>807</v>
      </c>
      <c r="AE16" s="622"/>
    </row>
    <row r="17" spans="1:31" ht="141" customHeight="1" x14ac:dyDescent="0.2">
      <c r="A17" s="667"/>
      <c r="B17" s="667"/>
      <c r="C17" s="667"/>
      <c r="D17" s="667"/>
      <c r="E17" s="663"/>
      <c r="F17" s="668"/>
      <c r="G17" s="516"/>
      <c r="H17" s="663"/>
      <c r="I17" s="663"/>
      <c r="J17" s="661"/>
      <c r="K17" s="661"/>
      <c r="L17" s="660"/>
      <c r="M17" s="660"/>
      <c r="N17" s="650" t="s">
        <v>163</v>
      </c>
      <c r="O17" s="651"/>
      <c r="P17" s="39">
        <v>0.2</v>
      </c>
      <c r="Q17" s="38" t="s">
        <v>169</v>
      </c>
      <c r="R17" s="37">
        <v>42736</v>
      </c>
      <c r="S17" s="37">
        <v>42886</v>
      </c>
      <c r="T17" s="658"/>
      <c r="U17" s="658"/>
      <c r="V17" s="649"/>
      <c r="W17" s="658"/>
      <c r="X17" s="649"/>
      <c r="Y17" s="748"/>
      <c r="Z17" s="632"/>
      <c r="AA17" s="632"/>
      <c r="AB17" s="223"/>
      <c r="AC17" s="225" t="s">
        <v>677</v>
      </c>
      <c r="AD17" s="225" t="s">
        <v>808</v>
      </c>
      <c r="AE17" s="623"/>
    </row>
    <row r="18" spans="1:31" ht="114" customHeight="1" x14ac:dyDescent="0.2">
      <c r="A18" s="662" t="s">
        <v>40</v>
      </c>
      <c r="B18" s="662" t="s">
        <v>62</v>
      </c>
      <c r="C18" s="663" t="s">
        <v>170</v>
      </c>
      <c r="D18" s="663" t="s">
        <v>43</v>
      </c>
      <c r="E18" s="516" t="s">
        <v>171</v>
      </c>
      <c r="F18" s="668">
        <v>7.0000000000000007E-2</v>
      </c>
      <c r="G18" s="663" t="s">
        <v>172</v>
      </c>
      <c r="H18" s="664">
        <v>1</v>
      </c>
      <c r="I18" s="663" t="s">
        <v>45</v>
      </c>
      <c r="J18" s="661">
        <v>0.57999999999999996</v>
      </c>
      <c r="K18" s="660"/>
      <c r="L18" s="660"/>
      <c r="M18" s="661">
        <v>1</v>
      </c>
      <c r="N18" s="659" t="s">
        <v>173</v>
      </c>
      <c r="O18" s="659"/>
      <c r="P18" s="39">
        <v>0.3</v>
      </c>
      <c r="Q18" s="38" t="s">
        <v>179</v>
      </c>
      <c r="R18" s="37">
        <v>42760</v>
      </c>
      <c r="S18" s="41">
        <v>42794</v>
      </c>
      <c r="T18" s="658">
        <v>0</v>
      </c>
      <c r="U18" s="658">
        <v>0</v>
      </c>
      <c r="V18" s="649"/>
      <c r="W18" s="658">
        <v>0</v>
      </c>
      <c r="X18" s="649" t="s">
        <v>109</v>
      </c>
      <c r="Y18" s="630">
        <v>0.57999999999999996</v>
      </c>
      <c r="Z18" s="630">
        <v>0.57999999999999996</v>
      </c>
      <c r="AA18" s="491">
        <v>0.57999999999999996</v>
      </c>
      <c r="AB18" s="93"/>
      <c r="AC18" s="95" t="s">
        <v>678</v>
      </c>
      <c r="AD18" s="209"/>
      <c r="AE18" s="232"/>
    </row>
    <row r="19" spans="1:31" ht="104.25" customHeight="1" x14ac:dyDescent="0.2">
      <c r="A19" s="662"/>
      <c r="B19" s="662"/>
      <c r="C19" s="663"/>
      <c r="D19" s="663"/>
      <c r="E19" s="516"/>
      <c r="F19" s="668"/>
      <c r="G19" s="663"/>
      <c r="H19" s="664"/>
      <c r="I19" s="663"/>
      <c r="J19" s="661"/>
      <c r="K19" s="660"/>
      <c r="L19" s="660"/>
      <c r="M19" s="661"/>
      <c r="N19" s="659" t="s">
        <v>174</v>
      </c>
      <c r="O19" s="659"/>
      <c r="P19" s="39">
        <v>0.2</v>
      </c>
      <c r="Q19" s="38" t="s">
        <v>179</v>
      </c>
      <c r="R19" s="37">
        <v>42829</v>
      </c>
      <c r="S19" s="37">
        <v>42886</v>
      </c>
      <c r="T19" s="658"/>
      <c r="U19" s="658"/>
      <c r="V19" s="649"/>
      <c r="W19" s="658"/>
      <c r="X19" s="649"/>
      <c r="Y19" s="631"/>
      <c r="Z19" s="631"/>
      <c r="AA19" s="493"/>
      <c r="AB19" s="93"/>
      <c r="AC19" s="96"/>
      <c r="AD19" s="95" t="s">
        <v>809</v>
      </c>
      <c r="AE19" s="226"/>
    </row>
    <row r="20" spans="1:31" ht="78.75" customHeight="1" x14ac:dyDescent="0.2">
      <c r="A20" s="662"/>
      <c r="B20" s="662"/>
      <c r="C20" s="663"/>
      <c r="D20" s="663"/>
      <c r="E20" s="516"/>
      <c r="F20" s="668"/>
      <c r="G20" s="663"/>
      <c r="H20" s="664"/>
      <c r="I20" s="663"/>
      <c r="J20" s="661"/>
      <c r="K20" s="660"/>
      <c r="L20" s="660"/>
      <c r="M20" s="661"/>
      <c r="N20" s="659" t="s">
        <v>175</v>
      </c>
      <c r="O20" s="659"/>
      <c r="P20" s="39">
        <v>0.1</v>
      </c>
      <c r="Q20" s="38" t="s">
        <v>180</v>
      </c>
      <c r="R20" s="37">
        <v>42760</v>
      </c>
      <c r="S20" s="37">
        <v>43100</v>
      </c>
      <c r="T20" s="658"/>
      <c r="U20" s="658"/>
      <c r="V20" s="649"/>
      <c r="W20" s="658"/>
      <c r="X20" s="649"/>
      <c r="Y20" s="631"/>
      <c r="Z20" s="631"/>
      <c r="AA20" s="493"/>
      <c r="AB20" s="93"/>
      <c r="AC20" s="95" t="s">
        <v>679</v>
      </c>
      <c r="AD20" s="113" t="s">
        <v>810</v>
      </c>
      <c r="AE20" s="232" t="s">
        <v>950</v>
      </c>
    </row>
    <row r="21" spans="1:31" ht="42" customHeight="1" x14ac:dyDescent="0.2">
      <c r="A21" s="662"/>
      <c r="B21" s="662"/>
      <c r="C21" s="663"/>
      <c r="D21" s="663"/>
      <c r="E21" s="516"/>
      <c r="F21" s="668"/>
      <c r="G21" s="663"/>
      <c r="H21" s="664"/>
      <c r="I21" s="663"/>
      <c r="J21" s="661"/>
      <c r="K21" s="660"/>
      <c r="L21" s="660"/>
      <c r="M21" s="661"/>
      <c r="N21" s="659" t="s">
        <v>176</v>
      </c>
      <c r="O21" s="659"/>
      <c r="P21" s="39">
        <v>0.1</v>
      </c>
      <c r="Q21" s="38" t="s">
        <v>181</v>
      </c>
      <c r="R21" s="37">
        <v>42767</v>
      </c>
      <c r="S21" s="37">
        <v>42825</v>
      </c>
      <c r="T21" s="658"/>
      <c r="U21" s="658"/>
      <c r="V21" s="649"/>
      <c r="W21" s="658"/>
      <c r="X21" s="649"/>
      <c r="Y21" s="631"/>
      <c r="Z21" s="631"/>
      <c r="AA21" s="493"/>
      <c r="AB21" s="93"/>
      <c r="AC21" s="95" t="s">
        <v>680</v>
      </c>
      <c r="AD21" s="95"/>
      <c r="AE21" s="226"/>
    </row>
    <row r="22" spans="1:31" ht="102.75" customHeight="1" x14ac:dyDescent="0.2">
      <c r="A22" s="662"/>
      <c r="B22" s="662"/>
      <c r="C22" s="663"/>
      <c r="D22" s="663"/>
      <c r="E22" s="516"/>
      <c r="F22" s="668"/>
      <c r="G22" s="663"/>
      <c r="H22" s="664"/>
      <c r="I22" s="663"/>
      <c r="J22" s="661"/>
      <c r="K22" s="660"/>
      <c r="L22" s="660"/>
      <c r="M22" s="661"/>
      <c r="N22" s="659" t="s">
        <v>177</v>
      </c>
      <c r="O22" s="659"/>
      <c r="P22" s="39">
        <v>0.2</v>
      </c>
      <c r="Q22" s="38" t="s">
        <v>182</v>
      </c>
      <c r="R22" s="37">
        <v>42767</v>
      </c>
      <c r="S22" s="37">
        <v>42886</v>
      </c>
      <c r="T22" s="658"/>
      <c r="U22" s="658"/>
      <c r="V22" s="649"/>
      <c r="W22" s="658"/>
      <c r="X22" s="649"/>
      <c r="Y22" s="631"/>
      <c r="Z22" s="631"/>
      <c r="AA22" s="493"/>
      <c r="AB22" s="93"/>
      <c r="AC22" s="95" t="s">
        <v>681</v>
      </c>
      <c r="AD22" s="95" t="s">
        <v>811</v>
      </c>
      <c r="AE22" s="226" t="s">
        <v>811</v>
      </c>
    </row>
    <row r="23" spans="1:31" ht="124.5" customHeight="1" x14ac:dyDescent="0.2">
      <c r="A23" s="662"/>
      <c r="B23" s="662"/>
      <c r="C23" s="663"/>
      <c r="D23" s="663"/>
      <c r="E23" s="516"/>
      <c r="F23" s="668"/>
      <c r="G23" s="663"/>
      <c r="H23" s="664"/>
      <c r="I23" s="663"/>
      <c r="J23" s="661"/>
      <c r="K23" s="660"/>
      <c r="L23" s="660"/>
      <c r="M23" s="661"/>
      <c r="N23" s="659" t="s">
        <v>178</v>
      </c>
      <c r="O23" s="659"/>
      <c r="P23" s="39">
        <v>0.1</v>
      </c>
      <c r="Q23" s="38" t="s">
        <v>183</v>
      </c>
      <c r="R23" s="37">
        <v>42917</v>
      </c>
      <c r="S23" s="37">
        <v>43100</v>
      </c>
      <c r="T23" s="658"/>
      <c r="U23" s="658"/>
      <c r="V23" s="649"/>
      <c r="W23" s="658"/>
      <c r="X23" s="649"/>
      <c r="Y23" s="632"/>
      <c r="Z23" s="632"/>
      <c r="AA23" s="492"/>
      <c r="AB23" s="93"/>
      <c r="AC23" s="96"/>
      <c r="AD23" s="96"/>
      <c r="AE23" s="226" t="s">
        <v>951</v>
      </c>
    </row>
    <row r="24" spans="1:31" s="24" customFormat="1" ht="30" hidden="1" customHeight="1" x14ac:dyDescent="0.2">
      <c r="A24" s="712"/>
      <c r="B24" s="712"/>
      <c r="C24" s="712"/>
      <c r="D24" s="712"/>
      <c r="E24" s="712"/>
      <c r="F24" s="708"/>
      <c r="G24" s="712"/>
      <c r="H24" s="715"/>
      <c r="I24" s="712"/>
      <c r="J24" s="709"/>
      <c r="K24" s="709"/>
      <c r="L24" s="709"/>
      <c r="M24" s="709"/>
      <c r="N24" s="706"/>
      <c r="O24" s="707"/>
      <c r="P24" s="13"/>
      <c r="Q24" s="14"/>
      <c r="R24" s="15"/>
      <c r="S24" s="15"/>
      <c r="T24" s="16"/>
      <c r="U24" s="16"/>
      <c r="V24" s="16"/>
      <c r="W24" s="16"/>
      <c r="X24" s="712"/>
      <c r="Y24" s="17"/>
      <c r="Z24" s="17"/>
      <c r="AA24" s="17"/>
      <c r="AD24" s="66"/>
    </row>
    <row r="25" spans="1:31" s="24" customFormat="1" ht="40.5" hidden="1" customHeight="1" x14ac:dyDescent="0.2">
      <c r="A25" s="704"/>
      <c r="B25" s="704"/>
      <c r="C25" s="704"/>
      <c r="D25" s="704"/>
      <c r="E25" s="704"/>
      <c r="F25" s="704"/>
      <c r="G25" s="704"/>
      <c r="H25" s="704"/>
      <c r="I25" s="704"/>
      <c r="J25" s="710"/>
      <c r="K25" s="710"/>
      <c r="L25" s="710"/>
      <c r="M25" s="710"/>
      <c r="N25" s="706"/>
      <c r="O25" s="707"/>
      <c r="P25" s="13"/>
      <c r="Q25" s="14"/>
      <c r="R25" s="15"/>
      <c r="S25" s="15"/>
      <c r="T25" s="16"/>
      <c r="U25" s="16"/>
      <c r="V25" s="16"/>
      <c r="W25" s="16"/>
      <c r="X25" s="704"/>
      <c r="Y25" s="17"/>
      <c r="Z25" s="17"/>
      <c r="AA25" s="17"/>
      <c r="AD25" s="66"/>
    </row>
    <row r="26" spans="1:31" s="24" customFormat="1" ht="30" hidden="1" customHeight="1" x14ac:dyDescent="0.2">
      <c r="A26" s="704"/>
      <c r="B26" s="704"/>
      <c r="C26" s="704"/>
      <c r="D26" s="704"/>
      <c r="E26" s="704"/>
      <c r="F26" s="704"/>
      <c r="G26" s="704"/>
      <c r="H26" s="704"/>
      <c r="I26" s="704"/>
      <c r="J26" s="710"/>
      <c r="K26" s="710"/>
      <c r="L26" s="710"/>
      <c r="M26" s="710"/>
      <c r="N26" s="706"/>
      <c r="O26" s="707"/>
      <c r="P26" s="13"/>
      <c r="Q26" s="14"/>
      <c r="R26" s="15"/>
      <c r="S26" s="15"/>
      <c r="T26" s="16"/>
      <c r="U26" s="16"/>
      <c r="V26" s="16"/>
      <c r="W26" s="16"/>
      <c r="X26" s="704"/>
      <c r="Y26" s="17"/>
      <c r="Z26" s="17"/>
      <c r="AA26" s="17"/>
      <c r="AD26" s="66"/>
    </row>
    <row r="27" spans="1:31" s="24" customFormat="1" ht="30" hidden="1" customHeight="1" x14ac:dyDescent="0.2">
      <c r="A27" s="704"/>
      <c r="B27" s="704"/>
      <c r="C27" s="704"/>
      <c r="D27" s="704"/>
      <c r="E27" s="704"/>
      <c r="F27" s="704"/>
      <c r="G27" s="704"/>
      <c r="H27" s="704"/>
      <c r="I27" s="704"/>
      <c r="J27" s="710"/>
      <c r="K27" s="710"/>
      <c r="L27" s="710"/>
      <c r="M27" s="710"/>
      <c r="N27" s="713"/>
      <c r="O27" s="714"/>
      <c r="P27" s="18"/>
      <c r="Q27" s="23"/>
      <c r="R27" s="15"/>
      <c r="S27" s="15"/>
      <c r="T27" s="16"/>
      <c r="U27" s="16"/>
      <c r="V27" s="16"/>
      <c r="W27" s="16"/>
      <c r="X27" s="704"/>
      <c r="Y27" s="17"/>
      <c r="Z27" s="17"/>
      <c r="AA27" s="17"/>
      <c r="AD27" s="66"/>
    </row>
    <row r="28" spans="1:31" s="24" customFormat="1" ht="30" hidden="1" customHeight="1" x14ac:dyDescent="0.2">
      <c r="A28" s="704"/>
      <c r="B28" s="704"/>
      <c r="C28" s="704"/>
      <c r="D28" s="704"/>
      <c r="E28" s="704"/>
      <c r="F28" s="704"/>
      <c r="G28" s="704"/>
      <c r="H28" s="704"/>
      <c r="I28" s="704"/>
      <c r="J28" s="710"/>
      <c r="K28" s="710"/>
      <c r="L28" s="710"/>
      <c r="M28" s="710"/>
      <c r="N28" s="706"/>
      <c r="O28" s="707"/>
      <c r="P28" s="13"/>
      <c r="Q28" s="14"/>
      <c r="R28" s="15"/>
      <c r="S28" s="15"/>
      <c r="T28" s="16"/>
      <c r="U28" s="16"/>
      <c r="V28" s="16"/>
      <c r="W28" s="16"/>
      <c r="X28" s="704"/>
      <c r="Y28" s="17"/>
      <c r="Z28" s="17"/>
      <c r="AA28" s="17"/>
      <c r="AD28" s="66"/>
    </row>
    <row r="29" spans="1:31" s="24" customFormat="1" ht="30" hidden="1" customHeight="1" x14ac:dyDescent="0.2">
      <c r="A29" s="705"/>
      <c r="B29" s="705"/>
      <c r="C29" s="705"/>
      <c r="D29" s="705"/>
      <c r="E29" s="705"/>
      <c r="F29" s="705"/>
      <c r="G29" s="705"/>
      <c r="H29" s="705"/>
      <c r="I29" s="705"/>
      <c r="J29" s="711"/>
      <c r="K29" s="711"/>
      <c r="L29" s="711"/>
      <c r="M29" s="711"/>
      <c r="N29" s="706"/>
      <c r="O29" s="707"/>
      <c r="P29" s="13"/>
      <c r="Q29" s="14"/>
      <c r="R29" s="15"/>
      <c r="S29" s="15"/>
      <c r="T29" s="16"/>
      <c r="U29" s="16"/>
      <c r="V29" s="16"/>
      <c r="W29" s="16"/>
      <c r="X29" s="705"/>
      <c r="Y29" s="17"/>
      <c r="Z29" s="17"/>
      <c r="AA29" s="17"/>
      <c r="AD29" s="66"/>
    </row>
    <row r="30" spans="1:31" s="24" customFormat="1" ht="44.25" hidden="1" customHeight="1" x14ac:dyDescent="0.2">
      <c r="A30" s="712"/>
      <c r="B30" s="712"/>
      <c r="C30" s="712"/>
      <c r="D30" s="712"/>
      <c r="E30" s="712"/>
      <c r="F30" s="708"/>
      <c r="G30" s="712"/>
      <c r="H30" s="715"/>
      <c r="I30" s="712"/>
      <c r="J30" s="709"/>
      <c r="K30" s="709"/>
      <c r="L30" s="709"/>
      <c r="M30" s="709"/>
      <c r="N30" s="706"/>
      <c r="O30" s="707"/>
      <c r="P30" s="13"/>
      <c r="Q30" s="14"/>
      <c r="R30" s="15"/>
      <c r="S30" s="15"/>
      <c r="T30" s="16"/>
      <c r="U30" s="19"/>
      <c r="V30" s="16"/>
      <c r="W30" s="16"/>
      <c r="X30" s="703"/>
      <c r="Y30" s="17"/>
      <c r="Z30" s="17"/>
      <c r="AA30" s="17"/>
      <c r="AD30" s="66"/>
    </row>
    <row r="31" spans="1:31" s="24" customFormat="1" ht="30" hidden="1" customHeight="1" x14ac:dyDescent="0.2">
      <c r="A31" s="704"/>
      <c r="B31" s="704"/>
      <c r="C31" s="704"/>
      <c r="D31" s="704"/>
      <c r="E31" s="704"/>
      <c r="F31" s="704"/>
      <c r="G31" s="704"/>
      <c r="H31" s="704"/>
      <c r="I31" s="704"/>
      <c r="J31" s="710"/>
      <c r="K31" s="710"/>
      <c r="L31" s="710"/>
      <c r="M31" s="710"/>
      <c r="N31" s="706"/>
      <c r="O31" s="707"/>
      <c r="P31" s="13"/>
      <c r="Q31" s="14"/>
      <c r="R31" s="15"/>
      <c r="S31" s="15"/>
      <c r="T31" s="16"/>
      <c r="U31" s="16"/>
      <c r="V31" s="16"/>
      <c r="W31" s="16"/>
      <c r="X31" s="704"/>
      <c r="Y31" s="17"/>
      <c r="Z31" s="17"/>
      <c r="AA31" s="17"/>
      <c r="AD31" s="66"/>
    </row>
    <row r="32" spans="1:31" s="24" customFormat="1" ht="30" hidden="1" customHeight="1" x14ac:dyDescent="0.2">
      <c r="A32" s="705"/>
      <c r="B32" s="705"/>
      <c r="C32" s="705"/>
      <c r="D32" s="705"/>
      <c r="E32" s="705"/>
      <c r="F32" s="705"/>
      <c r="G32" s="705"/>
      <c r="H32" s="705"/>
      <c r="I32" s="705"/>
      <c r="J32" s="711"/>
      <c r="K32" s="711"/>
      <c r="L32" s="711"/>
      <c r="M32" s="711"/>
      <c r="N32" s="706"/>
      <c r="O32" s="707"/>
      <c r="P32" s="13"/>
      <c r="Q32" s="14"/>
      <c r="R32" s="15"/>
      <c r="S32" s="15"/>
      <c r="T32" s="16"/>
      <c r="U32" s="16"/>
      <c r="V32" s="16"/>
      <c r="W32" s="16"/>
      <c r="X32" s="705"/>
      <c r="Y32" s="20"/>
      <c r="Z32" s="20"/>
      <c r="AA32" s="21"/>
      <c r="AD32" s="66"/>
    </row>
    <row r="33" spans="1:27" ht="10.5" hidden="1"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0.5" hidden="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0.5" hidden="1"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0.5" hidden="1"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0.5" hidden="1"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0.5" hidden="1"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0.5" hidden="1"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0.5" hidden="1"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0.5" hidden="1"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0.5" hidden="1"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0.5" hidden="1"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0.5" hidden="1"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0.5" hidden="1"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0.5" hidden="1"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0.5" hidden="1"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0.5" hidden="1"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0.5" hidden="1"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31" ht="10.5" hidden="1"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31" ht="10.5" customHeight="1" thickBo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31" ht="39" customHeight="1" thickBot="1" x14ac:dyDescent="0.25">
      <c r="A67" s="211" t="s">
        <v>61</v>
      </c>
      <c r="B67" s="481" t="s">
        <v>580</v>
      </c>
      <c r="C67" s="482"/>
      <c r="D67" s="482"/>
      <c r="E67" s="482"/>
      <c r="F67" s="482"/>
      <c r="G67" s="482"/>
      <c r="H67" s="482"/>
      <c r="I67" s="482"/>
      <c r="J67" s="482"/>
      <c r="K67" s="482"/>
      <c r="L67" s="482"/>
      <c r="M67" s="482"/>
      <c r="N67" s="482"/>
      <c r="O67" s="482"/>
      <c r="P67" s="482"/>
      <c r="Q67" s="482"/>
      <c r="R67" s="482"/>
      <c r="S67" s="482"/>
      <c r="T67" s="482"/>
      <c r="U67" s="482"/>
      <c r="V67" s="482"/>
      <c r="W67" s="482"/>
      <c r="X67" s="482"/>
      <c r="Y67" s="482"/>
      <c r="Z67" s="482"/>
      <c r="AA67" s="482"/>
      <c r="AB67" s="482"/>
      <c r="AC67" s="482"/>
      <c r="AD67" s="482"/>
      <c r="AE67" s="483"/>
    </row>
    <row r="68" spans="1:31" ht="10.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31" ht="39.75" customHeight="1" x14ac:dyDescent="0.2">
      <c r="A69" s="669" t="s">
        <v>3</v>
      </c>
      <c r="B69" s="669" t="s">
        <v>4</v>
      </c>
      <c r="C69" s="669" t="s">
        <v>5</v>
      </c>
      <c r="D69" s="671" t="s">
        <v>6</v>
      </c>
      <c r="E69" s="671" t="s">
        <v>7</v>
      </c>
      <c r="F69" s="669" t="s">
        <v>8</v>
      </c>
      <c r="G69" s="669" t="s">
        <v>9</v>
      </c>
      <c r="H69" s="669" t="s">
        <v>10</v>
      </c>
      <c r="I69" s="669" t="s">
        <v>11</v>
      </c>
      <c r="J69" s="673" t="s">
        <v>12</v>
      </c>
      <c r="K69" s="674"/>
      <c r="L69" s="674"/>
      <c r="M69" s="675"/>
      <c r="N69" s="676" t="s">
        <v>13</v>
      </c>
      <c r="O69" s="677"/>
      <c r="P69" s="669" t="s">
        <v>14</v>
      </c>
      <c r="Q69" s="669" t="s">
        <v>15</v>
      </c>
      <c r="R69" s="680" t="s">
        <v>16</v>
      </c>
      <c r="S69" s="675"/>
      <c r="T69" s="680" t="s">
        <v>17</v>
      </c>
      <c r="U69" s="674"/>
      <c r="V69" s="674"/>
      <c r="W69" s="674"/>
      <c r="X69" s="674"/>
      <c r="Y69" s="641" t="s">
        <v>642</v>
      </c>
      <c r="Z69" s="641"/>
      <c r="AA69" s="641"/>
      <c r="AB69" s="641"/>
      <c r="AC69" s="641"/>
      <c r="AD69" s="641"/>
      <c r="AE69" s="641"/>
    </row>
    <row r="70" spans="1:31" ht="39.75" customHeight="1" x14ac:dyDescent="0.2">
      <c r="A70" s="670"/>
      <c r="B70" s="670"/>
      <c r="C70" s="670"/>
      <c r="D70" s="670"/>
      <c r="E70" s="672"/>
      <c r="F70" s="670"/>
      <c r="G70" s="670"/>
      <c r="H70" s="670"/>
      <c r="I70" s="670"/>
      <c r="J70" s="25" t="s">
        <v>18</v>
      </c>
      <c r="K70" s="25" t="s">
        <v>19</v>
      </c>
      <c r="L70" s="25" t="s">
        <v>20</v>
      </c>
      <c r="M70" s="25" t="s">
        <v>21</v>
      </c>
      <c r="N70" s="678"/>
      <c r="O70" s="679"/>
      <c r="P70" s="670"/>
      <c r="Q70" s="670"/>
      <c r="R70" s="25" t="s">
        <v>22</v>
      </c>
      <c r="S70" s="25" t="s">
        <v>23</v>
      </c>
      <c r="T70" s="45" t="s">
        <v>24</v>
      </c>
      <c r="U70" s="45" t="s">
        <v>25</v>
      </c>
      <c r="V70" s="12" t="s">
        <v>26</v>
      </c>
      <c r="W70" s="45" t="s">
        <v>27</v>
      </c>
      <c r="X70" s="25" t="s">
        <v>28</v>
      </c>
      <c r="Y70" s="90" t="s">
        <v>18</v>
      </c>
      <c r="Z70" s="91" t="s">
        <v>19</v>
      </c>
      <c r="AA70" s="91" t="s">
        <v>20</v>
      </c>
      <c r="AB70" s="91" t="s">
        <v>21</v>
      </c>
      <c r="AC70" s="90" t="s">
        <v>644</v>
      </c>
      <c r="AD70" s="109" t="s">
        <v>775</v>
      </c>
      <c r="AE70" s="190" t="s">
        <v>923</v>
      </c>
    </row>
    <row r="71" spans="1:31" ht="32.25" customHeight="1" x14ac:dyDescent="0.2">
      <c r="A71" s="662" t="s">
        <v>40</v>
      </c>
      <c r="B71" s="662" t="s">
        <v>62</v>
      </c>
      <c r="C71" s="662" t="s">
        <v>63</v>
      </c>
      <c r="D71" s="662" t="s">
        <v>43</v>
      </c>
      <c r="E71" s="516" t="s">
        <v>64</v>
      </c>
      <c r="F71" s="700">
        <v>2.5000000000000001E-2</v>
      </c>
      <c r="G71" s="516" t="s">
        <v>67</v>
      </c>
      <c r="H71" s="516">
        <v>1</v>
      </c>
      <c r="I71" s="516" t="s">
        <v>68</v>
      </c>
      <c r="J71" s="725">
        <v>1</v>
      </c>
      <c r="K71" s="726"/>
      <c r="L71" s="726"/>
      <c r="M71" s="726"/>
      <c r="N71" s="650" t="s">
        <v>69</v>
      </c>
      <c r="O71" s="651"/>
      <c r="P71" s="39">
        <v>0.1</v>
      </c>
      <c r="Q71" s="38" t="s">
        <v>82</v>
      </c>
      <c r="R71" s="41">
        <v>42750</v>
      </c>
      <c r="S71" s="41">
        <v>42760</v>
      </c>
      <c r="T71" s="695">
        <v>0</v>
      </c>
      <c r="U71" s="658">
        <v>0</v>
      </c>
      <c r="V71" s="649"/>
      <c r="W71" s="658">
        <v>0</v>
      </c>
      <c r="X71" s="649" t="s">
        <v>83</v>
      </c>
      <c r="Y71" s="624">
        <v>1</v>
      </c>
      <c r="Z71" s="624">
        <v>1</v>
      </c>
      <c r="AA71" s="624">
        <v>1</v>
      </c>
      <c r="AB71" s="93"/>
      <c r="AC71" s="97" t="s">
        <v>682</v>
      </c>
      <c r="AD71" s="642" t="s">
        <v>812</v>
      </c>
      <c r="AE71" s="993" t="s">
        <v>812</v>
      </c>
    </row>
    <row r="72" spans="1:31" ht="47.25" customHeight="1" x14ac:dyDescent="0.2">
      <c r="A72" s="662"/>
      <c r="B72" s="662"/>
      <c r="C72" s="662"/>
      <c r="D72" s="662"/>
      <c r="E72" s="516"/>
      <c r="F72" s="700"/>
      <c r="G72" s="516"/>
      <c r="H72" s="516"/>
      <c r="I72" s="516"/>
      <c r="J72" s="725"/>
      <c r="K72" s="726"/>
      <c r="L72" s="726"/>
      <c r="M72" s="726"/>
      <c r="N72" s="650" t="s">
        <v>70</v>
      </c>
      <c r="O72" s="651"/>
      <c r="P72" s="39">
        <v>0.7</v>
      </c>
      <c r="Q72" s="38" t="s">
        <v>84</v>
      </c>
      <c r="R72" s="41">
        <v>42761</v>
      </c>
      <c r="S72" s="41">
        <v>42794</v>
      </c>
      <c r="T72" s="696"/>
      <c r="U72" s="658"/>
      <c r="V72" s="649"/>
      <c r="W72" s="658"/>
      <c r="X72" s="649"/>
      <c r="Y72" s="625"/>
      <c r="Z72" s="625"/>
      <c r="AA72" s="625"/>
      <c r="AB72" s="93"/>
      <c r="AC72" s="97" t="s">
        <v>683</v>
      </c>
      <c r="AD72" s="643"/>
      <c r="AE72" s="994"/>
    </row>
    <row r="73" spans="1:31" ht="35.25" customHeight="1" x14ac:dyDescent="0.2">
      <c r="A73" s="662"/>
      <c r="B73" s="662"/>
      <c r="C73" s="662"/>
      <c r="D73" s="662"/>
      <c r="E73" s="516"/>
      <c r="F73" s="700"/>
      <c r="G73" s="516"/>
      <c r="H73" s="516"/>
      <c r="I73" s="516"/>
      <c r="J73" s="725"/>
      <c r="K73" s="726"/>
      <c r="L73" s="726"/>
      <c r="M73" s="726"/>
      <c r="N73" s="650" t="s">
        <v>71</v>
      </c>
      <c r="O73" s="651"/>
      <c r="P73" s="39">
        <v>0.15</v>
      </c>
      <c r="Q73" s="38" t="s">
        <v>85</v>
      </c>
      <c r="R73" s="41">
        <v>42795</v>
      </c>
      <c r="S73" s="41">
        <v>42804</v>
      </c>
      <c r="T73" s="696"/>
      <c r="U73" s="658"/>
      <c r="V73" s="649"/>
      <c r="W73" s="658"/>
      <c r="X73" s="649"/>
      <c r="Y73" s="625"/>
      <c r="Z73" s="625"/>
      <c r="AA73" s="625"/>
      <c r="AB73" s="93"/>
      <c r="AC73" s="97" t="s">
        <v>684</v>
      </c>
      <c r="AD73" s="643"/>
      <c r="AE73" s="994"/>
    </row>
    <row r="74" spans="1:31" ht="40.5" customHeight="1" x14ac:dyDescent="0.2">
      <c r="A74" s="662"/>
      <c r="B74" s="662"/>
      <c r="C74" s="662"/>
      <c r="D74" s="662"/>
      <c r="E74" s="516"/>
      <c r="F74" s="700"/>
      <c r="G74" s="516"/>
      <c r="H74" s="516"/>
      <c r="I74" s="516"/>
      <c r="J74" s="725"/>
      <c r="K74" s="726"/>
      <c r="L74" s="726"/>
      <c r="M74" s="726"/>
      <c r="N74" s="650" t="s">
        <v>72</v>
      </c>
      <c r="O74" s="651"/>
      <c r="P74" s="39">
        <v>0.05</v>
      </c>
      <c r="Q74" s="38" t="s">
        <v>86</v>
      </c>
      <c r="R74" s="41">
        <v>42807</v>
      </c>
      <c r="S74" s="41">
        <v>42809</v>
      </c>
      <c r="T74" s="697"/>
      <c r="U74" s="658"/>
      <c r="V74" s="649"/>
      <c r="W74" s="658"/>
      <c r="X74" s="649"/>
      <c r="Y74" s="626"/>
      <c r="Z74" s="626"/>
      <c r="AA74" s="626"/>
      <c r="AB74" s="93"/>
      <c r="AC74" s="97" t="s">
        <v>685</v>
      </c>
      <c r="AD74" s="644"/>
      <c r="AE74" s="995"/>
    </row>
    <row r="75" spans="1:31" s="231" customFormat="1" ht="49.5" customHeight="1" x14ac:dyDescent="0.2">
      <c r="A75" s="662"/>
      <c r="B75" s="662"/>
      <c r="C75" s="662"/>
      <c r="D75" s="662"/>
      <c r="E75" s="701" t="s">
        <v>65</v>
      </c>
      <c r="F75" s="702">
        <v>0.1</v>
      </c>
      <c r="G75" s="701" t="s">
        <v>73</v>
      </c>
      <c r="H75" s="701">
        <v>114</v>
      </c>
      <c r="I75" s="701" t="s">
        <v>68</v>
      </c>
      <c r="J75" s="757">
        <v>114</v>
      </c>
      <c r="K75" s="757">
        <v>114</v>
      </c>
      <c r="L75" s="757">
        <v>114</v>
      </c>
      <c r="M75" s="757">
        <v>114</v>
      </c>
      <c r="N75" s="758" t="s">
        <v>74</v>
      </c>
      <c r="O75" s="759"/>
      <c r="P75" s="227">
        <v>0.1</v>
      </c>
      <c r="Q75" s="228" t="s">
        <v>87</v>
      </c>
      <c r="R75" s="760">
        <v>42767</v>
      </c>
      <c r="S75" s="763">
        <v>43100</v>
      </c>
      <c r="T75" s="698">
        <v>0</v>
      </c>
      <c r="U75" s="698">
        <v>0</v>
      </c>
      <c r="V75" s="699"/>
      <c r="W75" s="698">
        <v>0</v>
      </c>
      <c r="X75" s="699" t="s">
        <v>83</v>
      </c>
      <c r="Y75" s="624">
        <v>111</v>
      </c>
      <c r="Z75" s="624">
        <v>111</v>
      </c>
      <c r="AA75" s="624">
        <v>110</v>
      </c>
      <c r="AB75" s="229"/>
      <c r="AC75" s="230" t="s">
        <v>686</v>
      </c>
      <c r="AD75" s="230" t="s">
        <v>813</v>
      </c>
      <c r="AE75" s="97" t="s">
        <v>952</v>
      </c>
    </row>
    <row r="76" spans="1:31" s="231" customFormat="1" ht="74.25" customHeight="1" x14ac:dyDescent="0.2">
      <c r="A76" s="662"/>
      <c r="B76" s="662"/>
      <c r="C76" s="662"/>
      <c r="D76" s="662"/>
      <c r="E76" s="701"/>
      <c r="F76" s="702"/>
      <c r="G76" s="701"/>
      <c r="H76" s="701"/>
      <c r="I76" s="701"/>
      <c r="J76" s="757"/>
      <c r="K76" s="757"/>
      <c r="L76" s="757"/>
      <c r="M76" s="757"/>
      <c r="N76" s="758" t="s">
        <v>75</v>
      </c>
      <c r="O76" s="759"/>
      <c r="P76" s="227">
        <v>0.35</v>
      </c>
      <c r="Q76" s="228" t="s">
        <v>88</v>
      </c>
      <c r="R76" s="761"/>
      <c r="S76" s="764"/>
      <c r="T76" s="698"/>
      <c r="U76" s="698"/>
      <c r="V76" s="699"/>
      <c r="W76" s="698"/>
      <c r="X76" s="699"/>
      <c r="Y76" s="625"/>
      <c r="Z76" s="625"/>
      <c r="AA76" s="625"/>
      <c r="AB76" s="229"/>
      <c r="AC76" s="230" t="s">
        <v>687</v>
      </c>
      <c r="AD76" s="230" t="s">
        <v>814</v>
      </c>
      <c r="AE76" s="97" t="s">
        <v>953</v>
      </c>
    </row>
    <row r="77" spans="1:31" s="231" customFormat="1" ht="74.25" customHeight="1" x14ac:dyDescent="0.2">
      <c r="A77" s="662"/>
      <c r="B77" s="662"/>
      <c r="C77" s="662"/>
      <c r="D77" s="662"/>
      <c r="E77" s="701"/>
      <c r="F77" s="702"/>
      <c r="G77" s="701"/>
      <c r="H77" s="701"/>
      <c r="I77" s="701"/>
      <c r="J77" s="757"/>
      <c r="K77" s="757"/>
      <c r="L77" s="757"/>
      <c r="M77" s="757"/>
      <c r="N77" s="758" t="s">
        <v>76</v>
      </c>
      <c r="O77" s="759"/>
      <c r="P77" s="227">
        <v>0.35</v>
      </c>
      <c r="Q77" s="228" t="s">
        <v>89</v>
      </c>
      <c r="R77" s="761"/>
      <c r="S77" s="764"/>
      <c r="T77" s="698"/>
      <c r="U77" s="698"/>
      <c r="V77" s="699"/>
      <c r="W77" s="698"/>
      <c r="X77" s="699"/>
      <c r="Y77" s="625"/>
      <c r="Z77" s="625"/>
      <c r="AA77" s="625"/>
      <c r="AB77" s="229"/>
      <c r="AC77" s="230" t="s">
        <v>688</v>
      </c>
      <c r="AD77" s="230" t="s">
        <v>815</v>
      </c>
      <c r="AE77" s="97" t="s">
        <v>954</v>
      </c>
    </row>
    <row r="78" spans="1:31" s="231" customFormat="1" ht="81" customHeight="1" x14ac:dyDescent="0.2">
      <c r="A78" s="662"/>
      <c r="B78" s="662"/>
      <c r="C78" s="662"/>
      <c r="D78" s="662"/>
      <c r="E78" s="701"/>
      <c r="F78" s="702"/>
      <c r="G78" s="701"/>
      <c r="H78" s="701"/>
      <c r="I78" s="701"/>
      <c r="J78" s="757"/>
      <c r="K78" s="757"/>
      <c r="L78" s="757"/>
      <c r="M78" s="757"/>
      <c r="N78" s="758" t="s">
        <v>77</v>
      </c>
      <c r="O78" s="759"/>
      <c r="P78" s="227">
        <v>0.2</v>
      </c>
      <c r="Q78" s="228" t="s">
        <v>90</v>
      </c>
      <c r="R78" s="762"/>
      <c r="S78" s="765"/>
      <c r="T78" s="698"/>
      <c r="U78" s="698"/>
      <c r="V78" s="699"/>
      <c r="W78" s="698"/>
      <c r="X78" s="699"/>
      <c r="Y78" s="626"/>
      <c r="Z78" s="626"/>
      <c r="AA78" s="626"/>
      <c r="AB78" s="229"/>
      <c r="AC78" s="230" t="s">
        <v>689</v>
      </c>
      <c r="AD78" s="230" t="s">
        <v>689</v>
      </c>
      <c r="AE78" s="97" t="s">
        <v>955</v>
      </c>
    </row>
    <row r="79" spans="1:31" ht="59.25" customHeight="1" x14ac:dyDescent="0.2">
      <c r="A79" s="662"/>
      <c r="B79" s="662"/>
      <c r="C79" s="662"/>
      <c r="D79" s="662"/>
      <c r="E79" s="516" t="s">
        <v>66</v>
      </c>
      <c r="F79" s="724">
        <v>2.5000000000000001E-2</v>
      </c>
      <c r="G79" s="663" t="s">
        <v>78</v>
      </c>
      <c r="H79" s="663">
        <v>1</v>
      </c>
      <c r="I79" s="663" t="s">
        <v>68</v>
      </c>
      <c r="J79" s="660"/>
      <c r="K79" s="660">
        <v>1</v>
      </c>
      <c r="L79" s="660"/>
      <c r="M79" s="660"/>
      <c r="N79" s="650" t="s">
        <v>79</v>
      </c>
      <c r="O79" s="651"/>
      <c r="P79" s="39">
        <v>0.7</v>
      </c>
      <c r="Q79" s="44" t="s">
        <v>91</v>
      </c>
      <c r="R79" s="41">
        <v>42767</v>
      </c>
      <c r="S79" s="41">
        <v>42825</v>
      </c>
      <c r="T79" s="658">
        <v>0</v>
      </c>
      <c r="U79" s="658">
        <v>0</v>
      </c>
      <c r="V79" s="649"/>
      <c r="W79" s="658">
        <v>0</v>
      </c>
      <c r="X79" s="649" t="s">
        <v>83</v>
      </c>
      <c r="Y79" s="624" t="s">
        <v>235</v>
      </c>
      <c r="Z79" s="624">
        <v>0</v>
      </c>
      <c r="AA79" s="624">
        <v>1</v>
      </c>
      <c r="AB79" s="93"/>
      <c r="AC79" s="97" t="s">
        <v>690</v>
      </c>
      <c r="AD79" s="97"/>
      <c r="AE79" s="97"/>
    </row>
    <row r="80" spans="1:31" ht="101.25" customHeight="1" x14ac:dyDescent="0.2">
      <c r="A80" s="662"/>
      <c r="B80" s="662"/>
      <c r="C80" s="662"/>
      <c r="D80" s="662"/>
      <c r="E80" s="516"/>
      <c r="F80" s="724"/>
      <c r="G80" s="663"/>
      <c r="H80" s="663"/>
      <c r="I80" s="663"/>
      <c r="J80" s="660"/>
      <c r="K80" s="660"/>
      <c r="L80" s="660"/>
      <c r="M80" s="660"/>
      <c r="N80" s="650" t="s">
        <v>80</v>
      </c>
      <c r="O80" s="651"/>
      <c r="P80" s="39">
        <v>0.15</v>
      </c>
      <c r="Q80" s="44" t="s">
        <v>92</v>
      </c>
      <c r="R80" s="41">
        <v>42828</v>
      </c>
      <c r="S80" s="41">
        <v>42901</v>
      </c>
      <c r="T80" s="658"/>
      <c r="U80" s="658"/>
      <c r="V80" s="649"/>
      <c r="W80" s="658"/>
      <c r="X80" s="649"/>
      <c r="Y80" s="625"/>
      <c r="Z80" s="625"/>
      <c r="AA80" s="625"/>
      <c r="AB80" s="93"/>
      <c r="AC80" s="97" t="s">
        <v>691</v>
      </c>
      <c r="AD80" s="97" t="s">
        <v>816</v>
      </c>
      <c r="AE80" s="97" t="s">
        <v>816</v>
      </c>
    </row>
    <row r="81" spans="1:31" ht="59.25" customHeight="1" x14ac:dyDescent="0.2">
      <c r="A81" s="662"/>
      <c r="B81" s="662"/>
      <c r="C81" s="662"/>
      <c r="D81" s="662"/>
      <c r="E81" s="516"/>
      <c r="F81" s="724"/>
      <c r="G81" s="663"/>
      <c r="H81" s="663"/>
      <c r="I81" s="663"/>
      <c r="J81" s="660"/>
      <c r="K81" s="660"/>
      <c r="L81" s="660"/>
      <c r="M81" s="660"/>
      <c r="N81" s="650" t="s">
        <v>81</v>
      </c>
      <c r="O81" s="651"/>
      <c r="P81" s="39">
        <v>0.15</v>
      </c>
      <c r="Q81" s="44" t="s">
        <v>93</v>
      </c>
      <c r="R81" s="41">
        <v>42902</v>
      </c>
      <c r="S81" s="41">
        <v>42902</v>
      </c>
      <c r="T81" s="658"/>
      <c r="U81" s="658"/>
      <c r="V81" s="649"/>
      <c r="W81" s="658"/>
      <c r="X81" s="649"/>
      <c r="Y81" s="626"/>
      <c r="Z81" s="626"/>
      <c r="AA81" s="626"/>
      <c r="AB81" s="93"/>
      <c r="AC81" s="97" t="s">
        <v>692</v>
      </c>
      <c r="AD81" s="97" t="s">
        <v>817</v>
      </c>
      <c r="AE81" s="97" t="s">
        <v>956</v>
      </c>
    </row>
    <row r="82" spans="1:31" ht="10.5" customHeight="1" thickBo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31" ht="39" customHeight="1" thickBot="1" x14ac:dyDescent="0.25">
      <c r="A83" s="211" t="s">
        <v>94</v>
      </c>
      <c r="B83" s="482" t="s">
        <v>581</v>
      </c>
      <c r="C83" s="482"/>
      <c r="D83" s="482"/>
      <c r="E83" s="482"/>
      <c r="F83" s="482"/>
      <c r="G83" s="482"/>
      <c r="H83" s="482"/>
      <c r="I83" s="482"/>
      <c r="J83" s="482"/>
      <c r="K83" s="482"/>
      <c r="L83" s="482"/>
      <c r="M83" s="482"/>
      <c r="N83" s="482"/>
      <c r="O83" s="482"/>
      <c r="P83" s="482"/>
      <c r="Q83" s="482"/>
      <c r="R83" s="482"/>
      <c r="S83" s="482"/>
      <c r="T83" s="482"/>
      <c r="U83" s="482"/>
      <c r="V83" s="482"/>
      <c r="W83" s="482"/>
      <c r="X83" s="482"/>
      <c r="Y83" s="482"/>
      <c r="Z83" s="482"/>
      <c r="AA83" s="482"/>
      <c r="AB83" s="482"/>
      <c r="AC83" s="482"/>
      <c r="AD83" s="482"/>
      <c r="AE83" s="483"/>
    </row>
    <row r="84" spans="1:31" ht="10.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31" ht="45.75" customHeight="1" x14ac:dyDescent="0.2">
      <c r="A85" s="669" t="s">
        <v>3</v>
      </c>
      <c r="B85" s="669" t="s">
        <v>4</v>
      </c>
      <c r="C85" s="669" t="s">
        <v>5</v>
      </c>
      <c r="D85" s="671" t="s">
        <v>6</v>
      </c>
      <c r="E85" s="671" t="s">
        <v>7</v>
      </c>
      <c r="F85" s="669" t="s">
        <v>8</v>
      </c>
      <c r="G85" s="669" t="s">
        <v>9</v>
      </c>
      <c r="H85" s="669" t="s">
        <v>10</v>
      </c>
      <c r="I85" s="669" t="s">
        <v>11</v>
      </c>
      <c r="J85" s="673" t="s">
        <v>12</v>
      </c>
      <c r="K85" s="674"/>
      <c r="L85" s="674"/>
      <c r="M85" s="675"/>
      <c r="N85" s="676" t="s">
        <v>13</v>
      </c>
      <c r="O85" s="677"/>
      <c r="P85" s="669" t="s">
        <v>14</v>
      </c>
      <c r="Q85" s="669" t="s">
        <v>15</v>
      </c>
      <c r="R85" s="680" t="s">
        <v>16</v>
      </c>
      <c r="S85" s="675"/>
      <c r="T85" s="680" t="s">
        <v>17</v>
      </c>
      <c r="U85" s="674"/>
      <c r="V85" s="674"/>
      <c r="W85" s="674"/>
      <c r="X85" s="674"/>
      <c r="Y85" s="641" t="s">
        <v>642</v>
      </c>
      <c r="Z85" s="641"/>
      <c r="AA85" s="641"/>
      <c r="AB85" s="641"/>
      <c r="AC85" s="641"/>
      <c r="AD85" s="641"/>
      <c r="AE85" s="641"/>
    </row>
    <row r="86" spans="1:31" ht="33.75" customHeight="1" x14ac:dyDescent="0.2">
      <c r="A86" s="670"/>
      <c r="B86" s="670"/>
      <c r="C86" s="670"/>
      <c r="D86" s="670"/>
      <c r="E86" s="670"/>
      <c r="F86" s="670"/>
      <c r="G86" s="670"/>
      <c r="H86" s="670"/>
      <c r="I86" s="670"/>
      <c r="J86" s="25" t="s">
        <v>18</v>
      </c>
      <c r="K86" s="25" t="s">
        <v>19</v>
      </c>
      <c r="L86" s="25" t="s">
        <v>20</v>
      </c>
      <c r="M86" s="25" t="s">
        <v>21</v>
      </c>
      <c r="N86" s="678"/>
      <c r="O86" s="679"/>
      <c r="P86" s="670"/>
      <c r="Q86" s="670"/>
      <c r="R86" s="25" t="s">
        <v>22</v>
      </c>
      <c r="S86" s="25" t="s">
        <v>23</v>
      </c>
      <c r="T86" s="45" t="s">
        <v>24</v>
      </c>
      <c r="U86" s="45" t="s">
        <v>25</v>
      </c>
      <c r="V86" s="12" t="s">
        <v>26</v>
      </c>
      <c r="W86" s="45" t="s">
        <v>27</v>
      </c>
      <c r="X86" s="25" t="s">
        <v>28</v>
      </c>
      <c r="Y86" s="90" t="s">
        <v>18</v>
      </c>
      <c r="Z86" s="91" t="s">
        <v>19</v>
      </c>
      <c r="AA86" s="91" t="s">
        <v>20</v>
      </c>
      <c r="AB86" s="91" t="s">
        <v>21</v>
      </c>
      <c r="AC86" s="90" t="s">
        <v>644</v>
      </c>
      <c r="AD86" s="109" t="s">
        <v>775</v>
      </c>
      <c r="AE86" s="190" t="s">
        <v>923</v>
      </c>
    </row>
    <row r="87" spans="1:31" ht="54.75" customHeight="1" x14ac:dyDescent="0.2">
      <c r="A87" s="665" t="s">
        <v>40</v>
      </c>
      <c r="B87" s="665" t="s">
        <v>95</v>
      </c>
      <c r="C87" s="516" t="s">
        <v>96</v>
      </c>
      <c r="D87" s="662" t="s">
        <v>829</v>
      </c>
      <c r="E87" s="516" t="s">
        <v>102</v>
      </c>
      <c r="F87" s="591">
        <v>0.1</v>
      </c>
      <c r="G87" s="516" t="s">
        <v>103</v>
      </c>
      <c r="H87" s="516">
        <v>390</v>
      </c>
      <c r="I87" s="516" t="s">
        <v>68</v>
      </c>
      <c r="J87" s="694"/>
      <c r="K87" s="694"/>
      <c r="L87" s="694">
        <v>180</v>
      </c>
      <c r="M87" s="694">
        <v>390</v>
      </c>
      <c r="N87" s="650" t="s">
        <v>131</v>
      </c>
      <c r="O87" s="651"/>
      <c r="P87" s="47">
        <v>0.3</v>
      </c>
      <c r="Q87" s="44" t="s">
        <v>114</v>
      </c>
      <c r="R87" s="48">
        <v>42781</v>
      </c>
      <c r="S87" s="48">
        <v>42855</v>
      </c>
      <c r="T87" s="521">
        <v>0</v>
      </c>
      <c r="U87" s="521">
        <v>700000000</v>
      </c>
      <c r="V87" s="681" t="s">
        <v>115</v>
      </c>
      <c r="W87" s="521">
        <v>0</v>
      </c>
      <c r="X87" s="681" t="s">
        <v>109</v>
      </c>
      <c r="Y87" s="624" t="s">
        <v>235</v>
      </c>
      <c r="Z87" s="627" t="s">
        <v>235</v>
      </c>
      <c r="AA87" s="627">
        <v>180</v>
      </c>
      <c r="AB87" s="236"/>
      <c r="AC87" s="237" t="s">
        <v>693</v>
      </c>
      <c r="AD87" s="233"/>
      <c r="AE87" s="233"/>
    </row>
    <row r="88" spans="1:31" ht="68.25" customHeight="1" x14ac:dyDescent="0.2">
      <c r="A88" s="666"/>
      <c r="B88" s="666"/>
      <c r="C88" s="516"/>
      <c r="D88" s="662"/>
      <c r="E88" s="516"/>
      <c r="F88" s="591"/>
      <c r="G88" s="516"/>
      <c r="H88" s="516"/>
      <c r="I88" s="516"/>
      <c r="J88" s="694"/>
      <c r="K88" s="694"/>
      <c r="L88" s="694"/>
      <c r="M88" s="694"/>
      <c r="N88" s="650" t="s">
        <v>132</v>
      </c>
      <c r="O88" s="651"/>
      <c r="P88" s="47">
        <v>0.2</v>
      </c>
      <c r="Q88" s="44" t="s">
        <v>116</v>
      </c>
      <c r="R88" s="48">
        <v>42856</v>
      </c>
      <c r="S88" s="48">
        <v>42916</v>
      </c>
      <c r="T88" s="521"/>
      <c r="U88" s="521"/>
      <c r="V88" s="681"/>
      <c r="W88" s="521"/>
      <c r="X88" s="681"/>
      <c r="Y88" s="625"/>
      <c r="Z88" s="628"/>
      <c r="AA88" s="628"/>
      <c r="AB88" s="236"/>
      <c r="AC88" s="238"/>
      <c r="AD88" s="239" t="s">
        <v>818</v>
      </c>
      <c r="AE88" s="233"/>
    </row>
    <row r="89" spans="1:31" ht="49.5" customHeight="1" x14ac:dyDescent="0.2">
      <c r="A89" s="666"/>
      <c r="B89" s="666"/>
      <c r="C89" s="516"/>
      <c r="D89" s="662"/>
      <c r="E89" s="516"/>
      <c r="F89" s="591"/>
      <c r="G89" s="516"/>
      <c r="H89" s="516"/>
      <c r="I89" s="516"/>
      <c r="J89" s="694"/>
      <c r="K89" s="694"/>
      <c r="L89" s="694"/>
      <c r="M89" s="694"/>
      <c r="N89" s="650" t="s">
        <v>133</v>
      </c>
      <c r="O89" s="651"/>
      <c r="P89" s="47">
        <v>0.3</v>
      </c>
      <c r="Q89" s="44" t="s">
        <v>117</v>
      </c>
      <c r="R89" s="48">
        <v>42917</v>
      </c>
      <c r="S89" s="48">
        <v>43069</v>
      </c>
      <c r="T89" s="521"/>
      <c r="U89" s="521"/>
      <c r="V89" s="681"/>
      <c r="W89" s="521"/>
      <c r="X89" s="681"/>
      <c r="Y89" s="625"/>
      <c r="Z89" s="628"/>
      <c r="AA89" s="628"/>
      <c r="AB89" s="236"/>
      <c r="AC89" s="238"/>
      <c r="AD89" s="235"/>
      <c r="AE89" s="233" t="s">
        <v>957</v>
      </c>
    </row>
    <row r="90" spans="1:31" ht="46.5" customHeight="1" x14ac:dyDescent="0.2">
      <c r="A90" s="666"/>
      <c r="B90" s="666"/>
      <c r="C90" s="516"/>
      <c r="D90" s="662"/>
      <c r="E90" s="516"/>
      <c r="F90" s="591"/>
      <c r="G90" s="516"/>
      <c r="H90" s="516"/>
      <c r="I90" s="516"/>
      <c r="J90" s="694"/>
      <c r="K90" s="694"/>
      <c r="L90" s="694"/>
      <c r="M90" s="694"/>
      <c r="N90" s="650" t="s">
        <v>134</v>
      </c>
      <c r="O90" s="651"/>
      <c r="P90" s="47">
        <v>0.2</v>
      </c>
      <c r="Q90" s="44" t="s">
        <v>118</v>
      </c>
      <c r="R90" s="48">
        <v>43070</v>
      </c>
      <c r="S90" s="48">
        <v>43100</v>
      </c>
      <c r="T90" s="521"/>
      <c r="U90" s="521"/>
      <c r="V90" s="681"/>
      <c r="W90" s="521"/>
      <c r="X90" s="681"/>
      <c r="Y90" s="626"/>
      <c r="Z90" s="629"/>
      <c r="AA90" s="629"/>
      <c r="AB90" s="236"/>
      <c r="AC90" s="238"/>
      <c r="AD90" s="235"/>
      <c r="AE90" s="235"/>
    </row>
    <row r="91" spans="1:31" ht="68.25" customHeight="1" x14ac:dyDescent="0.2">
      <c r="A91" s="666"/>
      <c r="B91" s="666"/>
      <c r="C91" s="516" t="s">
        <v>97</v>
      </c>
      <c r="D91" s="662"/>
      <c r="E91" s="516" t="s">
        <v>104</v>
      </c>
      <c r="F91" s="591">
        <v>0.1</v>
      </c>
      <c r="G91" s="516" t="s">
        <v>105</v>
      </c>
      <c r="H91" s="516">
        <v>500</v>
      </c>
      <c r="I91" s="516" t="s">
        <v>68</v>
      </c>
      <c r="J91" s="694"/>
      <c r="K91" s="694"/>
      <c r="L91" s="694">
        <v>350</v>
      </c>
      <c r="M91" s="694">
        <v>500</v>
      </c>
      <c r="N91" s="650" t="s">
        <v>135</v>
      </c>
      <c r="O91" s="651"/>
      <c r="P91" s="47">
        <v>0.2</v>
      </c>
      <c r="Q91" s="44" t="s">
        <v>119</v>
      </c>
      <c r="R91" s="41">
        <v>42760</v>
      </c>
      <c r="S91" s="41">
        <v>43100</v>
      </c>
      <c r="T91" s="521">
        <v>0</v>
      </c>
      <c r="U91" s="521">
        <v>0</v>
      </c>
      <c r="V91" s="681"/>
      <c r="W91" s="521">
        <v>0</v>
      </c>
      <c r="X91" s="681" t="s">
        <v>109</v>
      </c>
      <c r="Y91" s="624" t="s">
        <v>235</v>
      </c>
      <c r="Z91" s="627" t="s">
        <v>235</v>
      </c>
      <c r="AA91" s="627">
        <v>0</v>
      </c>
      <c r="AB91" s="236"/>
      <c r="AC91" s="237" t="s">
        <v>694</v>
      </c>
      <c r="AD91" s="239" t="s">
        <v>819</v>
      </c>
      <c r="AE91" s="233" t="s">
        <v>958</v>
      </c>
    </row>
    <row r="92" spans="1:31" ht="94.5" customHeight="1" x14ac:dyDescent="0.2">
      <c r="A92" s="666"/>
      <c r="B92" s="666"/>
      <c r="C92" s="516"/>
      <c r="D92" s="662"/>
      <c r="E92" s="516"/>
      <c r="F92" s="591"/>
      <c r="G92" s="516"/>
      <c r="H92" s="516"/>
      <c r="I92" s="516"/>
      <c r="J92" s="694"/>
      <c r="K92" s="694"/>
      <c r="L92" s="694"/>
      <c r="M92" s="694"/>
      <c r="N92" s="650" t="s">
        <v>136</v>
      </c>
      <c r="O92" s="651"/>
      <c r="P92" s="47">
        <v>0.8</v>
      </c>
      <c r="Q92" s="44" t="s">
        <v>120</v>
      </c>
      <c r="R92" s="41">
        <v>42760</v>
      </c>
      <c r="S92" s="41">
        <v>43100</v>
      </c>
      <c r="T92" s="521"/>
      <c r="U92" s="521"/>
      <c r="V92" s="681"/>
      <c r="W92" s="521"/>
      <c r="X92" s="681"/>
      <c r="Y92" s="626"/>
      <c r="Z92" s="629"/>
      <c r="AA92" s="629"/>
      <c r="AB92" s="236"/>
      <c r="AC92" s="237" t="s">
        <v>695</v>
      </c>
      <c r="AD92" s="239" t="s">
        <v>820</v>
      </c>
      <c r="AE92" s="233" t="s">
        <v>959</v>
      </c>
    </row>
    <row r="93" spans="1:31" ht="42" customHeight="1" x14ac:dyDescent="0.2">
      <c r="A93" s="666"/>
      <c r="B93" s="666"/>
      <c r="C93" s="516" t="s">
        <v>98</v>
      </c>
      <c r="D93" s="662"/>
      <c r="E93" s="516" t="s">
        <v>106</v>
      </c>
      <c r="F93" s="591">
        <v>0.1</v>
      </c>
      <c r="G93" s="516" t="s">
        <v>107</v>
      </c>
      <c r="H93" s="539">
        <v>0.82</v>
      </c>
      <c r="I93" s="498" t="s">
        <v>45</v>
      </c>
      <c r="J93" s="539">
        <v>0.25</v>
      </c>
      <c r="K93" s="539">
        <v>0.5</v>
      </c>
      <c r="L93" s="539">
        <v>0.75</v>
      </c>
      <c r="M93" s="539">
        <v>0.82</v>
      </c>
      <c r="N93" s="650" t="s">
        <v>137</v>
      </c>
      <c r="O93" s="651"/>
      <c r="P93" s="47">
        <v>0.2</v>
      </c>
      <c r="Q93" s="44" t="s">
        <v>121</v>
      </c>
      <c r="R93" s="41">
        <v>42736</v>
      </c>
      <c r="S93" s="41">
        <v>42781</v>
      </c>
      <c r="T93" s="521">
        <v>320538332</v>
      </c>
      <c r="U93" s="521">
        <v>0</v>
      </c>
      <c r="V93" s="681"/>
      <c r="W93" s="521">
        <v>0</v>
      </c>
      <c r="X93" s="681" t="s">
        <v>109</v>
      </c>
      <c r="Y93" s="746">
        <v>0.84</v>
      </c>
      <c r="Z93" s="630">
        <v>0.5</v>
      </c>
      <c r="AA93" s="630">
        <v>0.75</v>
      </c>
      <c r="AB93" s="236"/>
      <c r="AC93" s="237" t="s">
        <v>696</v>
      </c>
      <c r="AD93" s="239"/>
      <c r="AE93" s="233"/>
    </row>
    <row r="94" spans="1:31" ht="92.25" customHeight="1" x14ac:dyDescent="0.2">
      <c r="A94" s="666"/>
      <c r="B94" s="666"/>
      <c r="C94" s="516"/>
      <c r="D94" s="662"/>
      <c r="E94" s="516"/>
      <c r="F94" s="591"/>
      <c r="G94" s="516"/>
      <c r="H94" s="540"/>
      <c r="I94" s="545"/>
      <c r="J94" s="540"/>
      <c r="K94" s="540"/>
      <c r="L94" s="540"/>
      <c r="M94" s="540"/>
      <c r="N94" s="650" t="s">
        <v>138</v>
      </c>
      <c r="O94" s="651"/>
      <c r="P94" s="47">
        <v>0.1</v>
      </c>
      <c r="Q94" s="44" t="s">
        <v>122</v>
      </c>
      <c r="R94" s="41">
        <v>42751</v>
      </c>
      <c r="S94" s="41" t="s">
        <v>123</v>
      </c>
      <c r="T94" s="521"/>
      <c r="U94" s="521"/>
      <c r="V94" s="681"/>
      <c r="W94" s="521"/>
      <c r="X94" s="681"/>
      <c r="Y94" s="747"/>
      <c r="Z94" s="631"/>
      <c r="AA94" s="631"/>
      <c r="AB94" s="236"/>
      <c r="AC94" s="237" t="s">
        <v>697</v>
      </c>
      <c r="AD94" s="239" t="s">
        <v>821</v>
      </c>
      <c r="AE94" s="233" t="s">
        <v>960</v>
      </c>
    </row>
    <row r="95" spans="1:31" ht="47.25" customHeight="1" x14ac:dyDescent="0.2">
      <c r="A95" s="666"/>
      <c r="B95" s="666"/>
      <c r="C95" s="516"/>
      <c r="D95" s="662"/>
      <c r="E95" s="516"/>
      <c r="F95" s="591"/>
      <c r="G95" s="516"/>
      <c r="H95" s="540"/>
      <c r="I95" s="545"/>
      <c r="J95" s="540"/>
      <c r="K95" s="540"/>
      <c r="L95" s="540"/>
      <c r="M95" s="540"/>
      <c r="N95" s="650" t="s">
        <v>139</v>
      </c>
      <c r="O95" s="651"/>
      <c r="P95" s="47">
        <v>0.6</v>
      </c>
      <c r="Q95" s="44" t="s">
        <v>124</v>
      </c>
      <c r="R95" s="41">
        <v>42751</v>
      </c>
      <c r="S95" s="41" t="s">
        <v>123</v>
      </c>
      <c r="T95" s="521"/>
      <c r="U95" s="521"/>
      <c r="V95" s="681"/>
      <c r="W95" s="521"/>
      <c r="X95" s="681"/>
      <c r="Y95" s="747"/>
      <c r="Z95" s="631"/>
      <c r="AA95" s="631"/>
      <c r="AB95" s="236"/>
      <c r="AC95" s="237" t="s">
        <v>698</v>
      </c>
      <c r="AD95" s="239" t="s">
        <v>822</v>
      </c>
      <c r="AE95" s="233" t="s">
        <v>961</v>
      </c>
    </row>
    <row r="96" spans="1:31" ht="68.25" customHeight="1" x14ac:dyDescent="0.2">
      <c r="A96" s="667"/>
      <c r="B96" s="667"/>
      <c r="C96" s="516"/>
      <c r="D96" s="662"/>
      <c r="E96" s="516"/>
      <c r="F96" s="591"/>
      <c r="G96" s="516"/>
      <c r="H96" s="541"/>
      <c r="I96" s="499"/>
      <c r="J96" s="541"/>
      <c r="K96" s="541"/>
      <c r="L96" s="541"/>
      <c r="M96" s="541"/>
      <c r="N96" s="650" t="s">
        <v>140</v>
      </c>
      <c r="O96" s="651"/>
      <c r="P96" s="47">
        <v>0.1</v>
      </c>
      <c r="Q96" s="44" t="s">
        <v>125</v>
      </c>
      <c r="R96" s="41">
        <v>42751</v>
      </c>
      <c r="S96" s="41" t="s">
        <v>123</v>
      </c>
      <c r="T96" s="521"/>
      <c r="U96" s="521"/>
      <c r="V96" s="681"/>
      <c r="W96" s="521"/>
      <c r="X96" s="681"/>
      <c r="Y96" s="748"/>
      <c r="Z96" s="632"/>
      <c r="AA96" s="632"/>
      <c r="AB96" s="236"/>
      <c r="AC96" s="237" t="s">
        <v>699</v>
      </c>
      <c r="AD96" s="239" t="s">
        <v>823</v>
      </c>
      <c r="AE96" s="233" t="s">
        <v>962</v>
      </c>
    </row>
    <row r="97" spans="1:31" ht="10.5" customHeight="1" thickBo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31" ht="27.75" customHeight="1" thickBot="1" x14ac:dyDescent="0.25">
      <c r="A98" s="211" t="s">
        <v>141</v>
      </c>
      <c r="B98" s="481" t="s">
        <v>582</v>
      </c>
      <c r="C98" s="482"/>
      <c r="D98" s="482"/>
      <c r="E98" s="482"/>
      <c r="F98" s="482"/>
      <c r="G98" s="482"/>
      <c r="H98" s="482"/>
      <c r="I98" s="482"/>
      <c r="J98" s="482"/>
      <c r="K98" s="482"/>
      <c r="L98" s="482"/>
      <c r="M98" s="482"/>
      <c r="N98" s="482"/>
      <c r="O98" s="482"/>
      <c r="P98" s="482"/>
      <c r="Q98" s="482"/>
      <c r="R98" s="482"/>
      <c r="S98" s="482"/>
      <c r="T98" s="482"/>
      <c r="U98" s="482"/>
      <c r="V98" s="482"/>
      <c r="W98" s="482"/>
      <c r="X98" s="482"/>
      <c r="Y98" s="482"/>
      <c r="Z98" s="482"/>
      <c r="AA98" s="482"/>
      <c r="AB98" s="482"/>
      <c r="AC98" s="482"/>
      <c r="AD98" s="482"/>
      <c r="AE98" s="483"/>
    </row>
    <row r="99" spans="1:31" ht="10.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31" ht="47.25" customHeight="1" x14ac:dyDescent="0.2">
      <c r="A100" s="669" t="s">
        <v>3</v>
      </c>
      <c r="B100" s="669" t="s">
        <v>4</v>
      </c>
      <c r="C100" s="669" t="s">
        <v>5</v>
      </c>
      <c r="D100" s="671" t="s">
        <v>6</v>
      </c>
      <c r="E100" s="671" t="s">
        <v>7</v>
      </c>
      <c r="F100" s="669" t="s">
        <v>8</v>
      </c>
      <c r="G100" s="669" t="s">
        <v>9</v>
      </c>
      <c r="H100" s="669" t="s">
        <v>10</v>
      </c>
      <c r="I100" s="669" t="s">
        <v>11</v>
      </c>
      <c r="J100" s="673" t="s">
        <v>12</v>
      </c>
      <c r="K100" s="674"/>
      <c r="L100" s="674"/>
      <c r="M100" s="675"/>
      <c r="N100" s="676" t="s">
        <v>13</v>
      </c>
      <c r="O100" s="677"/>
      <c r="P100" s="669" t="s">
        <v>14</v>
      </c>
      <c r="Q100" s="669" t="s">
        <v>15</v>
      </c>
      <c r="R100" s="680" t="s">
        <v>16</v>
      </c>
      <c r="S100" s="675"/>
      <c r="T100" s="680" t="s">
        <v>17</v>
      </c>
      <c r="U100" s="674"/>
      <c r="V100" s="674"/>
      <c r="W100" s="674"/>
      <c r="X100" s="674"/>
      <c r="Y100" s="641" t="s">
        <v>642</v>
      </c>
      <c r="Z100" s="641"/>
      <c r="AA100" s="641"/>
      <c r="AB100" s="641"/>
      <c r="AC100" s="641"/>
      <c r="AD100" s="641"/>
      <c r="AE100" s="641"/>
    </row>
    <row r="101" spans="1:31" ht="47.25" customHeight="1" x14ac:dyDescent="0.2">
      <c r="A101" s="670"/>
      <c r="B101" s="670"/>
      <c r="C101" s="670"/>
      <c r="D101" s="670"/>
      <c r="E101" s="672"/>
      <c r="F101" s="670"/>
      <c r="G101" s="670"/>
      <c r="H101" s="670"/>
      <c r="I101" s="670"/>
      <c r="J101" s="25" t="s">
        <v>18</v>
      </c>
      <c r="K101" s="25" t="s">
        <v>19</v>
      </c>
      <c r="L101" s="25" t="s">
        <v>20</v>
      </c>
      <c r="M101" s="25" t="s">
        <v>21</v>
      </c>
      <c r="N101" s="678"/>
      <c r="O101" s="679"/>
      <c r="P101" s="670"/>
      <c r="Q101" s="670"/>
      <c r="R101" s="25" t="s">
        <v>22</v>
      </c>
      <c r="S101" s="25" t="s">
        <v>23</v>
      </c>
      <c r="T101" s="45" t="s">
        <v>24</v>
      </c>
      <c r="U101" s="45" t="s">
        <v>25</v>
      </c>
      <c r="V101" s="12" t="s">
        <v>26</v>
      </c>
      <c r="W101" s="45" t="s">
        <v>27</v>
      </c>
      <c r="X101" s="25" t="s">
        <v>28</v>
      </c>
      <c r="Y101" s="90" t="s">
        <v>18</v>
      </c>
      <c r="Z101" s="91" t="s">
        <v>19</v>
      </c>
      <c r="AA101" s="91" t="s">
        <v>20</v>
      </c>
      <c r="AB101" s="91" t="s">
        <v>21</v>
      </c>
      <c r="AC101" s="90" t="s">
        <v>644</v>
      </c>
      <c r="AD101" s="109" t="s">
        <v>775</v>
      </c>
      <c r="AE101" s="190" t="s">
        <v>923</v>
      </c>
    </row>
    <row r="102" spans="1:31" ht="112.5" customHeight="1" x14ac:dyDescent="0.2">
      <c r="A102" s="665" t="s">
        <v>40</v>
      </c>
      <c r="B102" s="665" t="s">
        <v>95</v>
      </c>
      <c r="C102" s="665" t="s">
        <v>142</v>
      </c>
      <c r="D102" s="665" t="s">
        <v>836</v>
      </c>
      <c r="E102" s="516" t="s">
        <v>143</v>
      </c>
      <c r="F102" s="668">
        <v>0.05</v>
      </c>
      <c r="G102" s="663" t="s">
        <v>144</v>
      </c>
      <c r="H102" s="691">
        <v>325</v>
      </c>
      <c r="I102" s="686" t="s">
        <v>68</v>
      </c>
      <c r="J102" s="660"/>
      <c r="K102" s="660">
        <v>40</v>
      </c>
      <c r="L102" s="660">
        <v>125</v>
      </c>
      <c r="M102" s="660">
        <v>325</v>
      </c>
      <c r="N102" s="650" t="s">
        <v>145</v>
      </c>
      <c r="O102" s="651"/>
      <c r="P102" s="39">
        <v>0.8</v>
      </c>
      <c r="Q102" s="38" t="s">
        <v>151</v>
      </c>
      <c r="R102" s="37">
        <v>42760</v>
      </c>
      <c r="S102" s="37">
        <v>43100</v>
      </c>
      <c r="T102" s="658">
        <v>322593758</v>
      </c>
      <c r="U102" s="658">
        <v>0</v>
      </c>
      <c r="V102" s="649"/>
      <c r="W102" s="658">
        <v>0</v>
      </c>
      <c r="X102" s="649" t="s">
        <v>109</v>
      </c>
      <c r="Y102" s="624" t="s">
        <v>235</v>
      </c>
      <c r="Z102" s="627">
        <v>164</v>
      </c>
      <c r="AA102" s="627">
        <v>197</v>
      </c>
      <c r="AB102" s="223"/>
      <c r="AC102" s="225" t="s">
        <v>700</v>
      </c>
      <c r="AD102" s="120" t="s">
        <v>824</v>
      </c>
      <c r="AE102" s="120" t="s">
        <v>964</v>
      </c>
    </row>
    <row r="103" spans="1:31" ht="201.75" customHeight="1" x14ac:dyDescent="0.2">
      <c r="A103" s="666"/>
      <c r="B103" s="666"/>
      <c r="C103" s="666"/>
      <c r="D103" s="666"/>
      <c r="E103" s="516"/>
      <c r="F103" s="668"/>
      <c r="G103" s="663"/>
      <c r="H103" s="692"/>
      <c r="I103" s="693"/>
      <c r="J103" s="660"/>
      <c r="K103" s="660"/>
      <c r="L103" s="660"/>
      <c r="M103" s="660"/>
      <c r="N103" s="650" t="s">
        <v>140</v>
      </c>
      <c r="O103" s="651"/>
      <c r="P103" s="39">
        <v>0.2</v>
      </c>
      <c r="Q103" s="38" t="s">
        <v>152</v>
      </c>
      <c r="R103" s="37">
        <v>42760</v>
      </c>
      <c r="S103" s="37">
        <v>43100</v>
      </c>
      <c r="T103" s="658"/>
      <c r="U103" s="658"/>
      <c r="V103" s="649"/>
      <c r="W103" s="658"/>
      <c r="X103" s="649"/>
      <c r="Y103" s="626"/>
      <c r="Z103" s="629"/>
      <c r="AA103" s="629"/>
      <c r="AB103" s="223"/>
      <c r="AC103" s="244" t="s">
        <v>701</v>
      </c>
      <c r="AD103" s="120" t="s">
        <v>825</v>
      </c>
      <c r="AE103" s="120" t="s">
        <v>963</v>
      </c>
    </row>
    <row r="104" spans="1:31" ht="42" customHeight="1" x14ac:dyDescent="0.2">
      <c r="A104" s="666"/>
      <c r="B104" s="666"/>
      <c r="C104" s="666"/>
      <c r="D104" s="666"/>
      <c r="E104" s="516" t="s">
        <v>146</v>
      </c>
      <c r="F104" s="668">
        <v>0.05</v>
      </c>
      <c r="G104" s="516" t="s">
        <v>147</v>
      </c>
      <c r="H104" s="531">
        <v>4</v>
      </c>
      <c r="I104" s="686" t="s">
        <v>68</v>
      </c>
      <c r="J104" s="660">
        <v>4</v>
      </c>
      <c r="K104" s="660">
        <v>4</v>
      </c>
      <c r="L104" s="660">
        <v>4</v>
      </c>
      <c r="M104" s="660">
        <v>4</v>
      </c>
      <c r="N104" s="650" t="s">
        <v>148</v>
      </c>
      <c r="O104" s="651"/>
      <c r="P104" s="39">
        <v>0.2</v>
      </c>
      <c r="Q104" s="38" t="s">
        <v>153</v>
      </c>
      <c r="R104" s="37">
        <v>42767</v>
      </c>
      <c r="S104" s="37">
        <v>42794</v>
      </c>
      <c r="T104" s="658">
        <v>0</v>
      </c>
      <c r="U104" s="658">
        <v>0</v>
      </c>
      <c r="V104" s="649"/>
      <c r="W104" s="658">
        <v>0</v>
      </c>
      <c r="X104" s="649" t="s">
        <v>109</v>
      </c>
      <c r="Y104" s="749">
        <v>4.54</v>
      </c>
      <c r="Z104" s="633">
        <v>4.0999999999999996</v>
      </c>
      <c r="AA104" s="633">
        <v>4.46</v>
      </c>
      <c r="AB104" s="223"/>
      <c r="AC104" s="225" t="s">
        <v>702</v>
      </c>
      <c r="AD104" s="120"/>
      <c r="AE104" s="120"/>
    </row>
    <row r="105" spans="1:31" ht="205.5" customHeight="1" x14ac:dyDescent="0.2">
      <c r="A105" s="666"/>
      <c r="B105" s="666"/>
      <c r="C105" s="666"/>
      <c r="D105" s="666"/>
      <c r="E105" s="516"/>
      <c r="F105" s="668"/>
      <c r="G105" s="516"/>
      <c r="H105" s="728"/>
      <c r="I105" s="687"/>
      <c r="J105" s="660"/>
      <c r="K105" s="660"/>
      <c r="L105" s="660"/>
      <c r="M105" s="660"/>
      <c r="N105" s="650" t="s">
        <v>149</v>
      </c>
      <c r="O105" s="651"/>
      <c r="P105" s="39">
        <v>0.7</v>
      </c>
      <c r="Q105" s="38" t="s">
        <v>151</v>
      </c>
      <c r="R105" s="37">
        <v>42795</v>
      </c>
      <c r="S105" s="37">
        <v>43084</v>
      </c>
      <c r="T105" s="658"/>
      <c r="U105" s="658"/>
      <c r="V105" s="649"/>
      <c r="W105" s="658"/>
      <c r="X105" s="649"/>
      <c r="Y105" s="750"/>
      <c r="Z105" s="634"/>
      <c r="AA105" s="634"/>
      <c r="AB105" s="223"/>
      <c r="AC105" s="225" t="s">
        <v>703</v>
      </c>
      <c r="AD105" s="120" t="s">
        <v>826</v>
      </c>
      <c r="AE105" s="120" t="s">
        <v>965</v>
      </c>
    </row>
    <row r="106" spans="1:31" ht="45.75" customHeight="1" thickBot="1" x14ac:dyDescent="0.25">
      <c r="A106" s="666"/>
      <c r="B106" s="666"/>
      <c r="C106" s="666"/>
      <c r="D106" s="666"/>
      <c r="E106" s="498"/>
      <c r="F106" s="727"/>
      <c r="G106" s="498"/>
      <c r="H106" s="728"/>
      <c r="I106" s="687"/>
      <c r="J106" s="688"/>
      <c r="K106" s="688"/>
      <c r="L106" s="688"/>
      <c r="M106" s="688"/>
      <c r="N106" s="650" t="s">
        <v>150</v>
      </c>
      <c r="O106" s="651"/>
      <c r="P106" s="39">
        <v>0.1</v>
      </c>
      <c r="Q106" s="38" t="s">
        <v>154</v>
      </c>
      <c r="R106" s="37">
        <v>43084</v>
      </c>
      <c r="S106" s="37">
        <v>43100</v>
      </c>
      <c r="T106" s="658"/>
      <c r="U106" s="658"/>
      <c r="V106" s="649"/>
      <c r="W106" s="658"/>
      <c r="X106" s="649"/>
      <c r="Y106" s="751"/>
      <c r="Z106" s="635"/>
      <c r="AA106" s="635"/>
      <c r="AB106" s="223"/>
      <c r="AC106" s="225"/>
      <c r="AD106" s="120"/>
      <c r="AE106" s="992"/>
    </row>
    <row r="107" spans="1:31" ht="45.75" customHeight="1" x14ac:dyDescent="0.2">
      <c r="A107" s="666"/>
      <c r="B107" s="666"/>
      <c r="C107" s="666"/>
      <c r="D107" s="666"/>
      <c r="E107" s="662" t="s">
        <v>869</v>
      </c>
      <c r="F107" s="689">
        <v>0.05</v>
      </c>
      <c r="G107" s="662" t="s">
        <v>870</v>
      </c>
      <c r="H107" s="662">
        <v>20</v>
      </c>
      <c r="I107" s="662" t="s">
        <v>68</v>
      </c>
      <c r="J107" s="690"/>
      <c r="K107" s="682">
        <v>5</v>
      </c>
      <c r="L107" s="682">
        <f>+K107+10</f>
        <v>15</v>
      </c>
      <c r="M107" s="682">
        <f>5+L107</f>
        <v>20</v>
      </c>
      <c r="N107" s="496" t="s">
        <v>904</v>
      </c>
      <c r="O107" s="497"/>
      <c r="P107" s="125">
        <v>0.15</v>
      </c>
      <c r="Q107" s="124" t="s">
        <v>374</v>
      </c>
      <c r="R107" s="126">
        <v>42842</v>
      </c>
      <c r="S107" s="126">
        <v>42885</v>
      </c>
      <c r="T107" s="655">
        <v>0</v>
      </c>
      <c r="U107" s="655">
        <v>0</v>
      </c>
      <c r="V107" s="648"/>
      <c r="W107" s="655">
        <v>0</v>
      </c>
      <c r="X107" s="648" t="s">
        <v>109</v>
      </c>
      <c r="Y107" s="752"/>
      <c r="Z107" s="636">
        <v>5</v>
      </c>
      <c r="AA107" s="636">
        <v>15</v>
      </c>
      <c r="AB107" s="240"/>
      <c r="AC107" s="120" t="s">
        <v>704</v>
      </c>
      <c r="AD107" s="120"/>
      <c r="AE107" s="241"/>
    </row>
    <row r="108" spans="1:31" ht="102.75" customHeight="1" x14ac:dyDescent="0.2">
      <c r="A108" s="666"/>
      <c r="B108" s="666"/>
      <c r="C108" s="666"/>
      <c r="D108" s="666"/>
      <c r="E108" s="662"/>
      <c r="F108" s="689"/>
      <c r="G108" s="662"/>
      <c r="H108" s="662"/>
      <c r="I108" s="662"/>
      <c r="J108" s="690"/>
      <c r="K108" s="682"/>
      <c r="L108" s="682"/>
      <c r="M108" s="682"/>
      <c r="N108" s="496" t="s">
        <v>905</v>
      </c>
      <c r="O108" s="497"/>
      <c r="P108" s="125">
        <v>0.25</v>
      </c>
      <c r="Q108" s="124" t="s">
        <v>375</v>
      </c>
      <c r="R108" s="49">
        <v>42901</v>
      </c>
      <c r="S108" s="49">
        <v>43100</v>
      </c>
      <c r="T108" s="656"/>
      <c r="U108" s="656"/>
      <c r="V108" s="543"/>
      <c r="W108" s="656"/>
      <c r="X108" s="543"/>
      <c r="Y108" s="753"/>
      <c r="Z108" s="637"/>
      <c r="AA108" s="637"/>
      <c r="AB108" s="240"/>
      <c r="AC108" s="120" t="s">
        <v>705</v>
      </c>
      <c r="AD108" s="120" t="s">
        <v>827</v>
      </c>
      <c r="AE108" s="241" t="s">
        <v>966</v>
      </c>
    </row>
    <row r="109" spans="1:31" ht="105" customHeight="1" x14ac:dyDescent="0.2">
      <c r="A109" s="666"/>
      <c r="B109" s="666"/>
      <c r="C109" s="666"/>
      <c r="D109" s="666"/>
      <c r="E109" s="662"/>
      <c r="F109" s="689"/>
      <c r="G109" s="662"/>
      <c r="H109" s="662"/>
      <c r="I109" s="662"/>
      <c r="J109" s="690"/>
      <c r="K109" s="682"/>
      <c r="L109" s="682"/>
      <c r="M109" s="682"/>
      <c r="N109" s="496" t="s">
        <v>906</v>
      </c>
      <c r="O109" s="497"/>
      <c r="P109" s="125">
        <v>0.3</v>
      </c>
      <c r="Q109" s="124" t="s">
        <v>376</v>
      </c>
      <c r="R109" s="49">
        <v>42842</v>
      </c>
      <c r="S109" s="49">
        <v>43084</v>
      </c>
      <c r="T109" s="657"/>
      <c r="U109" s="657"/>
      <c r="V109" s="544"/>
      <c r="W109" s="657"/>
      <c r="X109" s="544"/>
      <c r="Y109" s="754"/>
      <c r="Z109" s="638"/>
      <c r="AA109" s="638"/>
      <c r="AB109" s="240"/>
      <c r="AC109" s="120" t="s">
        <v>706</v>
      </c>
      <c r="AD109" s="120" t="s">
        <v>828</v>
      </c>
      <c r="AE109" s="233" t="s">
        <v>967</v>
      </c>
    </row>
    <row r="110" spans="1:31" ht="81.75" customHeight="1" x14ac:dyDescent="0.2">
      <c r="A110" s="666"/>
      <c r="B110" s="666"/>
      <c r="C110" s="666"/>
      <c r="D110" s="666"/>
      <c r="E110" s="516" t="s">
        <v>99</v>
      </c>
      <c r="F110" s="591">
        <v>0.05</v>
      </c>
      <c r="G110" s="498" t="s">
        <v>100</v>
      </c>
      <c r="H110" s="498" t="s">
        <v>101</v>
      </c>
      <c r="I110" s="498" t="s">
        <v>68</v>
      </c>
      <c r="J110" s="652"/>
      <c r="K110" s="652"/>
      <c r="L110" s="683">
        <v>50</v>
      </c>
      <c r="M110" s="652"/>
      <c r="N110" s="650" t="s">
        <v>126</v>
      </c>
      <c r="O110" s="651"/>
      <c r="P110" s="47">
        <v>0.2</v>
      </c>
      <c r="Q110" s="44" t="s">
        <v>108</v>
      </c>
      <c r="R110" s="48">
        <v>42736</v>
      </c>
      <c r="S110" s="48">
        <v>42824</v>
      </c>
      <c r="T110" s="521">
        <v>0</v>
      </c>
      <c r="U110" s="521">
        <v>0</v>
      </c>
      <c r="V110" s="681"/>
      <c r="W110" s="521">
        <v>0</v>
      </c>
      <c r="X110" s="681" t="s">
        <v>109</v>
      </c>
      <c r="Y110" s="624" t="s">
        <v>235</v>
      </c>
      <c r="Z110" s="627" t="s">
        <v>235</v>
      </c>
      <c r="AA110" s="627">
        <v>50</v>
      </c>
      <c r="AB110" s="223"/>
      <c r="AC110" s="225" t="s">
        <v>707</v>
      </c>
      <c r="AD110" s="225" t="s">
        <v>830</v>
      </c>
      <c r="AE110" s="242"/>
    </row>
    <row r="111" spans="1:31" ht="72" customHeight="1" x14ac:dyDescent="0.2">
      <c r="A111" s="666"/>
      <c r="B111" s="666"/>
      <c r="C111" s="666"/>
      <c r="D111" s="666"/>
      <c r="E111" s="516"/>
      <c r="F111" s="591"/>
      <c r="G111" s="545"/>
      <c r="H111" s="545"/>
      <c r="I111" s="545"/>
      <c r="J111" s="653"/>
      <c r="K111" s="653"/>
      <c r="L111" s="684"/>
      <c r="M111" s="653"/>
      <c r="N111" s="650" t="s">
        <v>127</v>
      </c>
      <c r="O111" s="651"/>
      <c r="P111" s="47">
        <v>0.2</v>
      </c>
      <c r="Q111" s="44" t="s">
        <v>110</v>
      </c>
      <c r="R111" s="48">
        <v>42826</v>
      </c>
      <c r="S111" s="48">
        <v>42977</v>
      </c>
      <c r="T111" s="521"/>
      <c r="U111" s="521"/>
      <c r="V111" s="681"/>
      <c r="W111" s="521"/>
      <c r="X111" s="681"/>
      <c r="Y111" s="625"/>
      <c r="Z111" s="628"/>
      <c r="AA111" s="628"/>
      <c r="AB111" s="223"/>
      <c r="AC111" s="243"/>
      <c r="AD111" s="225" t="s">
        <v>831</v>
      </c>
      <c r="AE111" s="242" t="s">
        <v>968</v>
      </c>
    </row>
    <row r="112" spans="1:31" ht="87" customHeight="1" x14ac:dyDescent="0.2">
      <c r="A112" s="666"/>
      <c r="B112" s="666"/>
      <c r="C112" s="666"/>
      <c r="D112" s="666"/>
      <c r="E112" s="516"/>
      <c r="F112" s="591"/>
      <c r="G112" s="545"/>
      <c r="H112" s="545"/>
      <c r="I112" s="545"/>
      <c r="J112" s="653"/>
      <c r="K112" s="653"/>
      <c r="L112" s="684"/>
      <c r="M112" s="653"/>
      <c r="N112" s="650" t="s">
        <v>128</v>
      </c>
      <c r="O112" s="651"/>
      <c r="P112" s="47">
        <v>0.2</v>
      </c>
      <c r="Q112" s="44" t="s">
        <v>111</v>
      </c>
      <c r="R112" s="48">
        <v>42856</v>
      </c>
      <c r="S112" s="48">
        <v>43100</v>
      </c>
      <c r="T112" s="521"/>
      <c r="U112" s="521"/>
      <c r="V112" s="681"/>
      <c r="W112" s="521"/>
      <c r="X112" s="681"/>
      <c r="Y112" s="625"/>
      <c r="Z112" s="628"/>
      <c r="AA112" s="628"/>
      <c r="AB112" s="223"/>
      <c r="AC112" s="243"/>
      <c r="AD112" s="225" t="s">
        <v>832</v>
      </c>
      <c r="AE112" s="242" t="s">
        <v>969</v>
      </c>
    </row>
    <row r="113" spans="1:31" ht="54" customHeight="1" x14ac:dyDescent="0.2">
      <c r="A113" s="666"/>
      <c r="B113" s="666"/>
      <c r="C113" s="666"/>
      <c r="D113" s="666"/>
      <c r="E113" s="516"/>
      <c r="F113" s="591"/>
      <c r="G113" s="545"/>
      <c r="H113" s="545"/>
      <c r="I113" s="545"/>
      <c r="J113" s="653"/>
      <c r="K113" s="653"/>
      <c r="L113" s="684"/>
      <c r="M113" s="653"/>
      <c r="N113" s="650" t="s">
        <v>129</v>
      </c>
      <c r="O113" s="651"/>
      <c r="P113" s="47">
        <v>0.2</v>
      </c>
      <c r="Q113" s="44" t="s">
        <v>112</v>
      </c>
      <c r="R113" s="48">
        <v>42887</v>
      </c>
      <c r="S113" s="48">
        <v>43100</v>
      </c>
      <c r="T113" s="521"/>
      <c r="U113" s="521"/>
      <c r="V113" s="681"/>
      <c r="W113" s="521"/>
      <c r="X113" s="681"/>
      <c r="Y113" s="625"/>
      <c r="Z113" s="628"/>
      <c r="AA113" s="628"/>
      <c r="AB113" s="223"/>
      <c r="AC113" s="243"/>
      <c r="AD113" s="225" t="s">
        <v>833</v>
      </c>
      <c r="AE113" s="242" t="s">
        <v>970</v>
      </c>
    </row>
    <row r="114" spans="1:31" ht="45.75" customHeight="1" x14ac:dyDescent="0.2">
      <c r="A114" s="667"/>
      <c r="B114" s="667"/>
      <c r="C114" s="667"/>
      <c r="D114" s="667"/>
      <c r="E114" s="516"/>
      <c r="F114" s="591"/>
      <c r="G114" s="499"/>
      <c r="H114" s="499"/>
      <c r="I114" s="499"/>
      <c r="J114" s="654"/>
      <c r="K114" s="654"/>
      <c r="L114" s="685"/>
      <c r="M114" s="654"/>
      <c r="N114" s="650" t="s">
        <v>130</v>
      </c>
      <c r="O114" s="651"/>
      <c r="P114" s="47">
        <v>0.2</v>
      </c>
      <c r="Q114" s="44" t="s">
        <v>113</v>
      </c>
      <c r="R114" s="48">
        <v>43070</v>
      </c>
      <c r="S114" s="48">
        <v>43100</v>
      </c>
      <c r="T114" s="521"/>
      <c r="U114" s="521"/>
      <c r="V114" s="681"/>
      <c r="W114" s="521"/>
      <c r="X114" s="681"/>
      <c r="Y114" s="626"/>
      <c r="Z114" s="629"/>
      <c r="AA114" s="629"/>
      <c r="AB114" s="223"/>
      <c r="AC114" s="243"/>
      <c r="AD114" s="225"/>
      <c r="AE114" s="234"/>
    </row>
    <row r="115" spans="1:31" ht="10.5" customHeight="1" thickBo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31" s="24" customFormat="1" ht="28.5" customHeight="1" thickBot="1" x14ac:dyDescent="0.25">
      <c r="A116" s="211" t="s">
        <v>155</v>
      </c>
      <c r="B116" s="481" t="s">
        <v>583</v>
      </c>
      <c r="C116" s="482"/>
      <c r="D116" s="482"/>
      <c r="E116" s="482"/>
      <c r="F116" s="482"/>
      <c r="G116" s="482"/>
      <c r="H116" s="482"/>
      <c r="I116" s="482"/>
      <c r="J116" s="482"/>
      <c r="K116" s="482"/>
      <c r="L116" s="482"/>
      <c r="M116" s="482"/>
      <c r="N116" s="482"/>
      <c r="O116" s="482"/>
      <c r="P116" s="482"/>
      <c r="Q116" s="482"/>
      <c r="R116" s="482"/>
      <c r="S116" s="482"/>
      <c r="T116" s="482"/>
      <c r="U116" s="482"/>
      <c r="V116" s="482"/>
      <c r="W116" s="482"/>
      <c r="X116" s="482"/>
      <c r="Y116" s="482"/>
      <c r="Z116" s="482"/>
      <c r="AA116" s="482"/>
      <c r="AB116" s="482"/>
      <c r="AC116" s="482"/>
      <c r="AD116" s="482"/>
      <c r="AE116" s="483"/>
    </row>
    <row r="117" spans="1:31" ht="12.75" customHeight="1" x14ac:dyDescent="0.2">
      <c r="A117" s="4"/>
      <c r="B117" s="5"/>
      <c r="C117" s="5"/>
      <c r="D117" s="5"/>
      <c r="E117" s="5"/>
      <c r="F117" s="5"/>
      <c r="G117" s="6"/>
      <c r="H117" s="6"/>
      <c r="I117" s="6"/>
      <c r="J117" s="6"/>
      <c r="K117" s="6"/>
      <c r="L117" s="6"/>
      <c r="M117" s="6"/>
      <c r="N117" s="6"/>
      <c r="O117" s="6"/>
      <c r="P117" s="6"/>
      <c r="Q117" s="6"/>
      <c r="R117" s="7"/>
      <c r="S117" s="7"/>
      <c r="T117" s="7"/>
      <c r="U117" s="7"/>
      <c r="V117" s="7"/>
      <c r="W117" s="7"/>
      <c r="X117" s="8"/>
      <c r="Y117" s="1"/>
      <c r="Z117" s="1"/>
      <c r="AA117" s="1"/>
    </row>
    <row r="118" spans="1:31" ht="51" customHeight="1" x14ac:dyDescent="0.2">
      <c r="A118" s="669" t="s">
        <v>3</v>
      </c>
      <c r="B118" s="669" t="s">
        <v>4</v>
      </c>
      <c r="C118" s="669" t="s">
        <v>5</v>
      </c>
      <c r="D118" s="671" t="s">
        <v>6</v>
      </c>
      <c r="E118" s="671" t="s">
        <v>7</v>
      </c>
      <c r="F118" s="669" t="s">
        <v>8</v>
      </c>
      <c r="G118" s="669" t="s">
        <v>9</v>
      </c>
      <c r="H118" s="669" t="s">
        <v>10</v>
      </c>
      <c r="I118" s="669" t="s">
        <v>11</v>
      </c>
      <c r="J118" s="673" t="s">
        <v>12</v>
      </c>
      <c r="K118" s="674"/>
      <c r="L118" s="674"/>
      <c r="M118" s="675"/>
      <c r="N118" s="676" t="s">
        <v>13</v>
      </c>
      <c r="O118" s="677"/>
      <c r="P118" s="669" t="s">
        <v>14</v>
      </c>
      <c r="Q118" s="669" t="s">
        <v>15</v>
      </c>
      <c r="R118" s="680" t="s">
        <v>16</v>
      </c>
      <c r="S118" s="675"/>
      <c r="T118" s="680" t="s">
        <v>17</v>
      </c>
      <c r="U118" s="674"/>
      <c r="V118" s="674"/>
      <c r="W118" s="674"/>
      <c r="X118" s="674"/>
      <c r="Y118" s="641" t="s">
        <v>642</v>
      </c>
      <c r="Z118" s="641"/>
      <c r="AA118" s="641"/>
      <c r="AB118" s="641"/>
      <c r="AC118" s="641"/>
      <c r="AD118" s="641"/>
      <c r="AE118" s="641"/>
    </row>
    <row r="119" spans="1:31" ht="60" customHeight="1" x14ac:dyDescent="0.2">
      <c r="A119" s="672"/>
      <c r="B119" s="672"/>
      <c r="C119" s="672"/>
      <c r="D119" s="672"/>
      <c r="E119" s="672"/>
      <c r="F119" s="672"/>
      <c r="G119" s="672"/>
      <c r="H119" s="672"/>
      <c r="I119" s="672"/>
      <c r="J119" s="10" t="s">
        <v>18</v>
      </c>
      <c r="K119" s="10" t="s">
        <v>19</v>
      </c>
      <c r="L119" s="10" t="s">
        <v>20</v>
      </c>
      <c r="M119" s="10" t="s">
        <v>21</v>
      </c>
      <c r="N119" s="755"/>
      <c r="O119" s="756"/>
      <c r="P119" s="672"/>
      <c r="Q119" s="672"/>
      <c r="R119" s="10" t="s">
        <v>22</v>
      </c>
      <c r="S119" s="10" t="s">
        <v>23</v>
      </c>
      <c r="T119" s="11" t="s">
        <v>24</v>
      </c>
      <c r="U119" s="11" t="s">
        <v>25</v>
      </c>
      <c r="V119" s="12" t="s">
        <v>26</v>
      </c>
      <c r="W119" s="11" t="s">
        <v>27</v>
      </c>
      <c r="X119" s="10" t="s">
        <v>28</v>
      </c>
      <c r="Y119" s="90" t="s">
        <v>18</v>
      </c>
      <c r="Z119" s="91" t="s">
        <v>19</v>
      </c>
      <c r="AA119" s="91" t="s">
        <v>20</v>
      </c>
      <c r="AB119" s="91" t="s">
        <v>21</v>
      </c>
      <c r="AC119" s="90" t="s">
        <v>644</v>
      </c>
      <c r="AD119" s="109" t="s">
        <v>775</v>
      </c>
      <c r="AE119" s="190" t="s">
        <v>923</v>
      </c>
    </row>
    <row r="120" spans="1:31" s="24" customFormat="1" ht="90" customHeight="1" x14ac:dyDescent="0.2">
      <c r="A120" s="712" t="s">
        <v>40</v>
      </c>
      <c r="B120" s="721" t="s">
        <v>60</v>
      </c>
      <c r="C120" s="38" t="s">
        <v>42</v>
      </c>
      <c r="D120" s="38" t="s">
        <v>829</v>
      </c>
      <c r="E120" s="44" t="s">
        <v>59</v>
      </c>
      <c r="F120" s="55">
        <v>2.5000000000000001E-2</v>
      </c>
      <c r="G120" s="38" t="s">
        <v>44</v>
      </c>
      <c r="H120" s="39">
        <v>0.9</v>
      </c>
      <c r="I120" s="38" t="s">
        <v>45</v>
      </c>
      <c r="J120" s="46">
        <v>20</v>
      </c>
      <c r="K120" s="46">
        <v>45</v>
      </c>
      <c r="L120" s="136">
        <v>0.7</v>
      </c>
      <c r="M120" s="46">
        <v>90</v>
      </c>
      <c r="N120" s="650" t="s">
        <v>46</v>
      </c>
      <c r="O120" s="651"/>
      <c r="P120" s="39">
        <v>1</v>
      </c>
      <c r="Q120" s="38" t="s">
        <v>47</v>
      </c>
      <c r="R120" s="37">
        <v>42760</v>
      </c>
      <c r="S120" s="37">
        <v>43100</v>
      </c>
      <c r="T120" s="42">
        <v>39000000</v>
      </c>
      <c r="U120" s="42">
        <v>0</v>
      </c>
      <c r="V120" s="43"/>
      <c r="W120" s="42">
        <v>0</v>
      </c>
      <c r="X120" s="43" t="s">
        <v>48</v>
      </c>
      <c r="Y120" s="65">
        <v>0.2</v>
      </c>
      <c r="Z120" s="245">
        <v>0.45</v>
      </c>
      <c r="AA120" s="245">
        <v>0.7</v>
      </c>
      <c r="AB120" s="240"/>
      <c r="AC120" s="246" t="s">
        <v>708</v>
      </c>
      <c r="AD120" s="102" t="s">
        <v>834</v>
      </c>
      <c r="AE120" s="247" t="s">
        <v>971</v>
      </c>
    </row>
    <row r="121" spans="1:31" s="24" customFormat="1" ht="234" customHeight="1" x14ac:dyDescent="0.2">
      <c r="A121" s="703"/>
      <c r="B121" s="722"/>
      <c r="C121" s="686" t="s">
        <v>49</v>
      </c>
      <c r="D121" s="686" t="s">
        <v>829</v>
      </c>
      <c r="E121" s="686" t="s">
        <v>50</v>
      </c>
      <c r="F121" s="717">
        <v>0.15</v>
      </c>
      <c r="G121" s="686" t="s">
        <v>51</v>
      </c>
      <c r="H121" s="717">
        <v>1</v>
      </c>
      <c r="I121" s="686" t="s">
        <v>45</v>
      </c>
      <c r="J121" s="686">
        <v>25</v>
      </c>
      <c r="K121" s="686">
        <v>50</v>
      </c>
      <c r="L121" s="717">
        <v>0.75</v>
      </c>
      <c r="M121" s="686">
        <v>100</v>
      </c>
      <c r="N121" s="650" t="s">
        <v>52</v>
      </c>
      <c r="O121" s="651"/>
      <c r="P121" s="39">
        <v>0.25</v>
      </c>
      <c r="Q121" s="40" t="s">
        <v>53</v>
      </c>
      <c r="R121" s="41">
        <v>42370</v>
      </c>
      <c r="S121" s="41">
        <v>42551</v>
      </c>
      <c r="T121" s="658">
        <v>106775000</v>
      </c>
      <c r="U121" s="658">
        <v>0</v>
      </c>
      <c r="V121" s="649"/>
      <c r="W121" s="658">
        <v>0</v>
      </c>
      <c r="X121" s="649" t="s">
        <v>48</v>
      </c>
      <c r="Y121" s="743">
        <v>0.2</v>
      </c>
      <c r="Z121" s="491">
        <v>0.5</v>
      </c>
      <c r="AA121" s="491"/>
      <c r="AB121" s="240"/>
      <c r="AC121" s="248" t="s">
        <v>709</v>
      </c>
      <c r="AD121" s="645" t="s">
        <v>835</v>
      </c>
      <c r="AE121" s="143" t="s">
        <v>972</v>
      </c>
    </row>
    <row r="122" spans="1:31" s="24" customFormat="1" ht="40.5" customHeight="1" x14ac:dyDescent="0.2">
      <c r="A122" s="703"/>
      <c r="B122" s="722"/>
      <c r="C122" s="687"/>
      <c r="D122" s="687"/>
      <c r="E122" s="687"/>
      <c r="F122" s="718"/>
      <c r="G122" s="687"/>
      <c r="H122" s="718"/>
      <c r="I122" s="687"/>
      <c r="J122" s="687"/>
      <c r="K122" s="687"/>
      <c r="L122" s="718"/>
      <c r="M122" s="687"/>
      <c r="N122" s="650" t="s">
        <v>54</v>
      </c>
      <c r="O122" s="651"/>
      <c r="P122" s="39">
        <v>0.25</v>
      </c>
      <c r="Q122" s="40" t="s">
        <v>55</v>
      </c>
      <c r="R122" s="41">
        <v>42430</v>
      </c>
      <c r="S122" s="41">
        <v>42551</v>
      </c>
      <c r="T122" s="658"/>
      <c r="U122" s="658"/>
      <c r="V122" s="649"/>
      <c r="W122" s="658"/>
      <c r="X122" s="649"/>
      <c r="Y122" s="744"/>
      <c r="Z122" s="493"/>
      <c r="AA122" s="493"/>
      <c r="AB122" s="240"/>
      <c r="AC122" s="248" t="s">
        <v>710</v>
      </c>
      <c r="AD122" s="646"/>
      <c r="AE122" s="99" t="s">
        <v>973</v>
      </c>
    </row>
    <row r="123" spans="1:31" s="24" customFormat="1" ht="24.75" customHeight="1" x14ac:dyDescent="0.2">
      <c r="A123" s="703"/>
      <c r="B123" s="722"/>
      <c r="C123" s="687"/>
      <c r="D123" s="687"/>
      <c r="E123" s="687"/>
      <c r="F123" s="718"/>
      <c r="G123" s="687"/>
      <c r="H123" s="718"/>
      <c r="I123" s="687"/>
      <c r="J123" s="687"/>
      <c r="K123" s="687"/>
      <c r="L123" s="718"/>
      <c r="M123" s="687"/>
      <c r="N123" s="650" t="s">
        <v>56</v>
      </c>
      <c r="O123" s="651"/>
      <c r="P123" s="39">
        <v>0.25</v>
      </c>
      <c r="Q123" s="40" t="s">
        <v>55</v>
      </c>
      <c r="R123" s="41">
        <v>42522</v>
      </c>
      <c r="S123" s="41">
        <v>42582</v>
      </c>
      <c r="T123" s="658"/>
      <c r="U123" s="658"/>
      <c r="V123" s="649"/>
      <c r="W123" s="658"/>
      <c r="X123" s="649"/>
      <c r="Y123" s="744"/>
      <c r="Z123" s="493"/>
      <c r="AA123" s="493"/>
      <c r="AB123" s="240"/>
      <c r="AC123" s="249"/>
      <c r="AD123" s="646"/>
      <c r="AE123" s="639" t="s">
        <v>973</v>
      </c>
    </row>
    <row r="124" spans="1:31" s="24" customFormat="1" ht="30" customHeight="1" x14ac:dyDescent="0.2">
      <c r="A124" s="720"/>
      <c r="B124" s="723"/>
      <c r="C124" s="716"/>
      <c r="D124" s="716"/>
      <c r="E124" s="716"/>
      <c r="F124" s="719"/>
      <c r="G124" s="716"/>
      <c r="H124" s="719"/>
      <c r="I124" s="716"/>
      <c r="J124" s="716"/>
      <c r="K124" s="716"/>
      <c r="L124" s="719"/>
      <c r="M124" s="716"/>
      <c r="N124" s="650" t="s">
        <v>57</v>
      </c>
      <c r="O124" s="651"/>
      <c r="P124" s="39">
        <v>0.25</v>
      </c>
      <c r="Q124" s="40" t="s">
        <v>58</v>
      </c>
      <c r="R124" s="41">
        <v>42583</v>
      </c>
      <c r="S124" s="41">
        <v>42735</v>
      </c>
      <c r="T124" s="658"/>
      <c r="U124" s="658"/>
      <c r="V124" s="649"/>
      <c r="W124" s="658"/>
      <c r="X124" s="649"/>
      <c r="Y124" s="745"/>
      <c r="Z124" s="492"/>
      <c r="AA124" s="492"/>
      <c r="AB124" s="240"/>
      <c r="AC124" s="249"/>
      <c r="AD124" s="647"/>
      <c r="AE124" s="640"/>
    </row>
    <row r="125" spans="1:31"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1"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1"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1"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54"/>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sheetData>
  <mergeCells count="435">
    <mergeCell ref="T118:X118"/>
    <mergeCell ref="I118:I119"/>
    <mergeCell ref="J118:M118"/>
    <mergeCell ref="N118:O119"/>
    <mergeCell ref="P118:P119"/>
    <mergeCell ref="Q118:Q119"/>
    <mergeCell ref="R118:S118"/>
    <mergeCell ref="M30:M32"/>
    <mergeCell ref="N30:O30"/>
    <mergeCell ref="Q69:Q70"/>
    <mergeCell ref="R69:S69"/>
    <mergeCell ref="I75:I78"/>
    <mergeCell ref="J75:J78"/>
    <mergeCell ref="K75:K78"/>
    <mergeCell ref="L75:L78"/>
    <mergeCell ref="M75:M78"/>
    <mergeCell ref="N71:O71"/>
    <mergeCell ref="N76:O76"/>
    <mergeCell ref="N77:O77"/>
    <mergeCell ref="N78:O78"/>
    <mergeCell ref="N75:O75"/>
    <mergeCell ref="R75:R78"/>
    <mergeCell ref="S75:S78"/>
    <mergeCell ref="N72:O72"/>
    <mergeCell ref="Y121:Y124"/>
    <mergeCell ref="Y13:Y17"/>
    <mergeCell ref="Y18:Y23"/>
    <mergeCell ref="Y71:Y74"/>
    <mergeCell ref="Y75:Y78"/>
    <mergeCell ref="Y79:Y81"/>
    <mergeCell ref="Y87:Y90"/>
    <mergeCell ref="Y91:Y92"/>
    <mergeCell ref="Y93:Y96"/>
    <mergeCell ref="Y102:Y103"/>
    <mergeCell ref="Y104:Y106"/>
    <mergeCell ref="Y107:Y109"/>
    <mergeCell ref="Y110:Y114"/>
    <mergeCell ref="G3:K3"/>
    <mergeCell ref="M3:N3"/>
    <mergeCell ref="O3:S3"/>
    <mergeCell ref="U3:V3"/>
    <mergeCell ref="B4:E4"/>
    <mergeCell ref="U4:V4"/>
    <mergeCell ref="W4:X4"/>
    <mergeCell ref="F2:U2"/>
    <mergeCell ref="B7:AE7"/>
    <mergeCell ref="A118:A119"/>
    <mergeCell ref="B118:B119"/>
    <mergeCell ref="C118:C119"/>
    <mergeCell ref="D118:D119"/>
    <mergeCell ref="E118:E119"/>
    <mergeCell ref="F118:F119"/>
    <mergeCell ref="G118:G119"/>
    <mergeCell ref="H118:H119"/>
    <mergeCell ref="E24:E29"/>
    <mergeCell ref="F24:F29"/>
    <mergeCell ref="A24:A29"/>
    <mergeCell ref="B24:B29"/>
    <mergeCell ref="C24:C29"/>
    <mergeCell ref="D24:D29"/>
    <mergeCell ref="E104:E106"/>
    <mergeCell ref="F104:F106"/>
    <mergeCell ref="G104:G106"/>
    <mergeCell ref="H104:H106"/>
    <mergeCell ref="H71:H74"/>
    <mergeCell ref="A30:A32"/>
    <mergeCell ref="B30:B32"/>
    <mergeCell ref="C30:C32"/>
    <mergeCell ref="D30:D32"/>
    <mergeCell ref="E30:E32"/>
    <mergeCell ref="E79:E81"/>
    <mergeCell ref="F79:F81"/>
    <mergeCell ref="G79:G81"/>
    <mergeCell ref="H79:H81"/>
    <mergeCell ref="I71:I74"/>
    <mergeCell ref="J71:J74"/>
    <mergeCell ref="K71:K74"/>
    <mergeCell ref="L71:L74"/>
    <mergeCell ref="M71:M74"/>
    <mergeCell ref="A87:A96"/>
    <mergeCell ref="B87:B96"/>
    <mergeCell ref="C87:C90"/>
    <mergeCell ref="D87:D96"/>
    <mergeCell ref="E87:E90"/>
    <mergeCell ref="F87:F90"/>
    <mergeCell ref="G87:G90"/>
    <mergeCell ref="G85:G86"/>
    <mergeCell ref="H85:H86"/>
    <mergeCell ref="A85:A86"/>
    <mergeCell ref="B85:B86"/>
    <mergeCell ref="A120:A124"/>
    <mergeCell ref="B120:B124"/>
    <mergeCell ref="N120:O120"/>
    <mergeCell ref="C121:C124"/>
    <mergeCell ref="D121:D124"/>
    <mergeCell ref="E121:E124"/>
    <mergeCell ref="F121:F124"/>
    <mergeCell ref="G121:G124"/>
    <mergeCell ref="H121:H124"/>
    <mergeCell ref="T121:T124"/>
    <mergeCell ref="U121:U124"/>
    <mergeCell ref="V121:V124"/>
    <mergeCell ref="W121:W124"/>
    <mergeCell ref="X121:X124"/>
    <mergeCell ref="N122:O122"/>
    <mergeCell ref="N123:O123"/>
    <mergeCell ref="N124:O124"/>
    <mergeCell ref="I121:I124"/>
    <mergeCell ref="J121:J124"/>
    <mergeCell ref="K121:K124"/>
    <mergeCell ref="L121:L124"/>
    <mergeCell ref="M121:M124"/>
    <mergeCell ref="N121:O121"/>
    <mergeCell ref="X30:X32"/>
    <mergeCell ref="N31:O31"/>
    <mergeCell ref="N32:O32"/>
    <mergeCell ref="F30:F32"/>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G30:G32"/>
    <mergeCell ref="H30:H32"/>
    <mergeCell ref="I30:I32"/>
    <mergeCell ref="J30:J32"/>
    <mergeCell ref="K30:K32"/>
    <mergeCell ref="L30:L32"/>
    <mergeCell ref="T69:X69"/>
    <mergeCell ref="I69:I70"/>
    <mergeCell ref="J69:M69"/>
    <mergeCell ref="N69:O70"/>
    <mergeCell ref="P69:P70"/>
    <mergeCell ref="A71:A81"/>
    <mergeCell ref="B71:B81"/>
    <mergeCell ref="C71:C81"/>
    <mergeCell ref="D71:D81"/>
    <mergeCell ref="E71:E74"/>
    <mergeCell ref="F71:F74"/>
    <mergeCell ref="G71:G74"/>
    <mergeCell ref="G69:G70"/>
    <mergeCell ref="H69:H70"/>
    <mergeCell ref="A69:A70"/>
    <mergeCell ref="B69:B70"/>
    <mergeCell ref="C69:C70"/>
    <mergeCell ref="D69:D70"/>
    <mergeCell ref="E69:E70"/>
    <mergeCell ref="F69:F70"/>
    <mergeCell ref="E75:E78"/>
    <mergeCell ref="F75:F78"/>
    <mergeCell ref="G75:G78"/>
    <mergeCell ref="H75:H78"/>
    <mergeCell ref="V75:V78"/>
    <mergeCell ref="W75:W78"/>
    <mergeCell ref="V71:V74"/>
    <mergeCell ref="W71:W74"/>
    <mergeCell ref="X75:X78"/>
    <mergeCell ref="X71:X74"/>
    <mergeCell ref="V79:V81"/>
    <mergeCell ref="W79:W81"/>
    <mergeCell ref="X79:X81"/>
    <mergeCell ref="H87:H90"/>
    <mergeCell ref="I87:I90"/>
    <mergeCell ref="J87:J90"/>
    <mergeCell ref="H91:H92"/>
    <mergeCell ref="I91:I92"/>
    <mergeCell ref="T71:T74"/>
    <mergeCell ref="U71:U74"/>
    <mergeCell ref="T75:T78"/>
    <mergeCell ref="U75:U78"/>
    <mergeCell ref="N80:O80"/>
    <mergeCell ref="N81:O81"/>
    <mergeCell ref="K79:K81"/>
    <mergeCell ref="L79:L81"/>
    <mergeCell ref="M79:M81"/>
    <mergeCell ref="N79:O79"/>
    <mergeCell ref="T79:T81"/>
    <mergeCell ref="U79:U81"/>
    <mergeCell ref="N73:O73"/>
    <mergeCell ref="N74:O74"/>
    <mergeCell ref="I79:I81"/>
    <mergeCell ref="J79:J81"/>
    <mergeCell ref="C91:C92"/>
    <mergeCell ref="E91:E92"/>
    <mergeCell ref="F91:F92"/>
    <mergeCell ref="G91:G92"/>
    <mergeCell ref="Q85:Q86"/>
    <mergeCell ref="R85:S85"/>
    <mergeCell ref="T85:X85"/>
    <mergeCell ref="I85:I86"/>
    <mergeCell ref="J85:M85"/>
    <mergeCell ref="N85:O86"/>
    <mergeCell ref="P85:P86"/>
    <mergeCell ref="N87:O87"/>
    <mergeCell ref="T87:T90"/>
    <mergeCell ref="U87:U90"/>
    <mergeCell ref="V87:V90"/>
    <mergeCell ref="W87:W90"/>
    <mergeCell ref="X87:X90"/>
    <mergeCell ref="N88:O88"/>
    <mergeCell ref="N89:O89"/>
    <mergeCell ref="N90:O90"/>
    <mergeCell ref="C85:C86"/>
    <mergeCell ref="D85:D86"/>
    <mergeCell ref="E85:E86"/>
    <mergeCell ref="F85:F86"/>
    <mergeCell ref="T93:T96"/>
    <mergeCell ref="U93:U96"/>
    <mergeCell ref="K87:K90"/>
    <mergeCell ref="L87:L90"/>
    <mergeCell ref="M87:M90"/>
    <mergeCell ref="J91:J92"/>
    <mergeCell ref="K91:K92"/>
    <mergeCell ref="L91:L92"/>
    <mergeCell ref="M91:M92"/>
    <mergeCell ref="N91:O91"/>
    <mergeCell ref="T91:T92"/>
    <mergeCell ref="N96:O96"/>
    <mergeCell ref="I93:I96"/>
    <mergeCell ref="J93:J96"/>
    <mergeCell ref="K93:K96"/>
    <mergeCell ref="L93:L96"/>
    <mergeCell ref="M93:M96"/>
    <mergeCell ref="N93:O93"/>
    <mergeCell ref="C93:C96"/>
    <mergeCell ref="E93:E96"/>
    <mergeCell ref="F93:F96"/>
    <mergeCell ref="G93:G96"/>
    <mergeCell ref="H93:H96"/>
    <mergeCell ref="A100:A101"/>
    <mergeCell ref="B100:B101"/>
    <mergeCell ref="C100:C101"/>
    <mergeCell ref="D100:D101"/>
    <mergeCell ref="E100:E101"/>
    <mergeCell ref="F100:F101"/>
    <mergeCell ref="G100:G101"/>
    <mergeCell ref="H100:H101"/>
    <mergeCell ref="I100:I101"/>
    <mergeCell ref="J100:M100"/>
    <mergeCell ref="N100:O101"/>
    <mergeCell ref="P100:P101"/>
    <mergeCell ref="N106:O106"/>
    <mergeCell ref="E107:E109"/>
    <mergeCell ref="F107:F109"/>
    <mergeCell ref="G107:G109"/>
    <mergeCell ref="H107:H109"/>
    <mergeCell ref="I107:I109"/>
    <mergeCell ref="J107:J109"/>
    <mergeCell ref="K107:K109"/>
    <mergeCell ref="M104:M106"/>
    <mergeCell ref="N104:O104"/>
    <mergeCell ref="G102:G103"/>
    <mergeCell ref="H102:H103"/>
    <mergeCell ref="I102:I103"/>
    <mergeCell ref="J102:J103"/>
    <mergeCell ref="K102:K103"/>
    <mergeCell ref="L102:L103"/>
    <mergeCell ref="N105:O105"/>
    <mergeCell ref="A102:A114"/>
    <mergeCell ref="B102:B114"/>
    <mergeCell ref="C102:C114"/>
    <mergeCell ref="D102:D114"/>
    <mergeCell ref="E102:E103"/>
    <mergeCell ref="F102:F103"/>
    <mergeCell ref="N112:O112"/>
    <mergeCell ref="N113:O113"/>
    <mergeCell ref="N114:O114"/>
    <mergeCell ref="I104:I106"/>
    <mergeCell ref="J104:J106"/>
    <mergeCell ref="K104:K106"/>
    <mergeCell ref="L104:L106"/>
    <mergeCell ref="E110:E114"/>
    <mergeCell ref="F110:F114"/>
    <mergeCell ref="G110:G114"/>
    <mergeCell ref="H110:H114"/>
    <mergeCell ref="I110:I114"/>
    <mergeCell ref="J110:J114"/>
    <mergeCell ref="L107:L109"/>
    <mergeCell ref="M107:M109"/>
    <mergeCell ref="K110:K114"/>
    <mergeCell ref="L110:L114"/>
    <mergeCell ref="J11:M11"/>
    <mergeCell ref="N11:O12"/>
    <mergeCell ref="P11:P12"/>
    <mergeCell ref="Q11:Q12"/>
    <mergeCell ref="R11:S11"/>
    <mergeCell ref="T11:X11"/>
    <mergeCell ref="T104:T106"/>
    <mergeCell ref="U104:U106"/>
    <mergeCell ref="V104:V106"/>
    <mergeCell ref="W104:W106"/>
    <mergeCell ref="M102:M103"/>
    <mergeCell ref="T102:T103"/>
    <mergeCell ref="U102:U103"/>
    <mergeCell ref="V102:V103"/>
    <mergeCell ref="W102:W103"/>
    <mergeCell ref="Q100:Q101"/>
    <mergeCell ref="R100:S100"/>
    <mergeCell ref="T100:X100"/>
    <mergeCell ref="X93:X96"/>
    <mergeCell ref="U91:U92"/>
    <mergeCell ref="V91:V92"/>
    <mergeCell ref="W91:W92"/>
    <mergeCell ref="X91:X92"/>
    <mergeCell ref="N92:O92"/>
    <mergeCell ref="A11:A12"/>
    <mergeCell ref="B11:B12"/>
    <mergeCell ref="C11:C12"/>
    <mergeCell ref="D11:D12"/>
    <mergeCell ref="E11:E12"/>
    <mergeCell ref="F11:F12"/>
    <mergeCell ref="G11:G12"/>
    <mergeCell ref="H11:H12"/>
    <mergeCell ref="I11:I12"/>
    <mergeCell ref="A18:A23"/>
    <mergeCell ref="B18:B23"/>
    <mergeCell ref="C18:C23"/>
    <mergeCell ref="D18:D23"/>
    <mergeCell ref="E18:E23"/>
    <mergeCell ref="I18:I23"/>
    <mergeCell ref="J18:J23"/>
    <mergeCell ref="K18:K23"/>
    <mergeCell ref="M13:M17"/>
    <mergeCell ref="G13:G17"/>
    <mergeCell ref="H13:H17"/>
    <mergeCell ref="I13:I17"/>
    <mergeCell ref="J13:J17"/>
    <mergeCell ref="K13:K17"/>
    <mergeCell ref="L13:L17"/>
    <mergeCell ref="A13:A17"/>
    <mergeCell ref="B13:B17"/>
    <mergeCell ref="C13:C17"/>
    <mergeCell ref="D13:D17"/>
    <mergeCell ref="E13:E17"/>
    <mergeCell ref="F13:F17"/>
    <mergeCell ref="F18:F23"/>
    <mergeCell ref="G18:G23"/>
    <mergeCell ref="H18:H23"/>
    <mergeCell ref="L18:L23"/>
    <mergeCell ref="M18:M23"/>
    <mergeCell ref="N18:O18"/>
    <mergeCell ref="T18:T23"/>
    <mergeCell ref="U18:U23"/>
    <mergeCell ref="V18:V23"/>
    <mergeCell ref="N13:O13"/>
    <mergeCell ref="T13:T17"/>
    <mergeCell ref="U13:U17"/>
    <mergeCell ref="N14:O14"/>
    <mergeCell ref="N15:O15"/>
    <mergeCell ref="N16:O16"/>
    <mergeCell ref="N17:O17"/>
    <mergeCell ref="V13:V17"/>
    <mergeCell ref="N102:O102"/>
    <mergeCell ref="Z13:Z17"/>
    <mergeCell ref="Z18:Z23"/>
    <mergeCell ref="AD71:AD74"/>
    <mergeCell ref="Z87:Z90"/>
    <mergeCell ref="Z91:Z92"/>
    <mergeCell ref="Z93:Z96"/>
    <mergeCell ref="Z71:Z74"/>
    <mergeCell ref="Z75:Z78"/>
    <mergeCell ref="Z79:Z81"/>
    <mergeCell ref="AA13:AA17"/>
    <mergeCell ref="W13:W17"/>
    <mergeCell ref="W18:W23"/>
    <mergeCell ref="X18:X23"/>
    <mergeCell ref="N19:O19"/>
    <mergeCell ref="N20:O20"/>
    <mergeCell ref="N21:O21"/>
    <mergeCell ref="N22:O22"/>
    <mergeCell ref="N23:O23"/>
    <mergeCell ref="X13:X17"/>
    <mergeCell ref="V93:V96"/>
    <mergeCell ref="W93:W96"/>
    <mergeCell ref="N94:O94"/>
    <mergeCell ref="N95:O95"/>
    <mergeCell ref="N103:O103"/>
    <mergeCell ref="N107:O107"/>
    <mergeCell ref="N111:O111"/>
    <mergeCell ref="M110:M114"/>
    <mergeCell ref="N110:O110"/>
    <mergeCell ref="X107:X109"/>
    <mergeCell ref="N108:O108"/>
    <mergeCell ref="N109:O109"/>
    <mergeCell ref="T107:T109"/>
    <mergeCell ref="U107:U109"/>
    <mergeCell ref="X104:X106"/>
    <mergeCell ref="T110:T114"/>
    <mergeCell ref="U110:U114"/>
    <mergeCell ref="W107:W109"/>
    <mergeCell ref="V110:V114"/>
    <mergeCell ref="W110:W114"/>
    <mergeCell ref="X110:X114"/>
    <mergeCell ref="AA104:AA106"/>
    <mergeCell ref="AA107:AA109"/>
    <mergeCell ref="AA110:AA114"/>
    <mergeCell ref="AA121:AA124"/>
    <mergeCell ref="AE123:AE124"/>
    <mergeCell ref="B9:AE9"/>
    <mergeCell ref="Y11:AE11"/>
    <mergeCell ref="Y69:AE69"/>
    <mergeCell ref="Y85:AE85"/>
    <mergeCell ref="Y100:AE100"/>
    <mergeCell ref="Y118:AE118"/>
    <mergeCell ref="B67:AE67"/>
    <mergeCell ref="AE71:AE74"/>
    <mergeCell ref="B83:AE83"/>
    <mergeCell ref="B98:AE98"/>
    <mergeCell ref="B116:AE116"/>
    <mergeCell ref="Z121:Z124"/>
    <mergeCell ref="AD121:AD124"/>
    <mergeCell ref="Z102:Z103"/>
    <mergeCell ref="Z104:Z106"/>
    <mergeCell ref="Z107:Z109"/>
    <mergeCell ref="Z110:Z114"/>
    <mergeCell ref="V107:V109"/>
    <mergeCell ref="X102:X103"/>
    <mergeCell ref="AE13:AE17"/>
    <mergeCell ref="AA18:AA23"/>
    <mergeCell ref="AA71:AA74"/>
    <mergeCell ref="AA75:AA78"/>
    <mergeCell ref="AA79:AA81"/>
    <mergeCell ref="AA87:AA90"/>
    <mergeCell ref="AA91:AA92"/>
    <mergeCell ref="AA93:AA96"/>
    <mergeCell ref="AA102:AA10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936"/>
  <sheetViews>
    <sheetView topLeftCell="A59" zoomScale="80" zoomScaleNormal="80" workbookViewId="0">
      <selection activeCell="AE147" sqref="AE147"/>
    </sheetView>
  </sheetViews>
  <sheetFormatPr baseColWidth="10" defaultColWidth="17.28515625" defaultRowHeight="15" customHeight="1" x14ac:dyDescent="0.2"/>
  <cols>
    <col min="1" max="1" width="20.57031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hidden="1" customWidth="1"/>
    <col min="11" max="11" width="8.28515625" style="2" hidden="1" customWidth="1"/>
    <col min="12" max="12" width="10.85546875" style="2" customWidth="1"/>
    <col min="13" max="13" width="9.28515625" style="2" hidden="1" customWidth="1"/>
    <col min="14" max="15" width="15.42578125" style="2" customWidth="1"/>
    <col min="16" max="16" width="15.42578125" style="2" hidden="1" customWidth="1"/>
    <col min="17" max="17" width="38"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3.140625" style="2" hidden="1" customWidth="1"/>
    <col min="26" max="26" width="10.85546875" style="2" customWidth="1"/>
    <col min="27" max="27" width="13.5703125" style="2" customWidth="1"/>
    <col min="28" max="28" width="17.28515625" style="2" hidden="1" customWidth="1"/>
    <col min="29" max="29" width="66" style="2" hidden="1" customWidth="1"/>
    <col min="30" max="30" width="66" style="66" hidden="1" customWidth="1"/>
    <col min="31" max="31" width="61.7109375" style="2" customWidth="1"/>
    <col min="32" max="16384" width="17.28515625" style="2"/>
  </cols>
  <sheetData>
    <row r="1" spans="1:31" s="70" customFormat="1" ht="36.75" customHeight="1" x14ac:dyDescent="0.2">
      <c r="A1" s="68"/>
      <c r="B1" s="68"/>
      <c r="C1" s="68"/>
      <c r="D1" s="68"/>
      <c r="E1" s="68"/>
      <c r="F1" s="68"/>
      <c r="G1" s="68"/>
      <c r="H1" s="68"/>
      <c r="I1" s="68"/>
      <c r="J1" s="68"/>
      <c r="K1" s="68"/>
      <c r="L1" s="68"/>
      <c r="M1" s="68"/>
      <c r="N1" s="68"/>
      <c r="O1" s="68"/>
      <c r="P1" s="68"/>
      <c r="Q1" s="68"/>
      <c r="R1" s="68"/>
      <c r="S1" s="68"/>
      <c r="T1" s="68"/>
      <c r="U1" s="68"/>
      <c r="V1" s="68"/>
      <c r="W1" s="68"/>
      <c r="X1" s="68"/>
      <c r="Y1" s="69"/>
      <c r="Z1" s="69"/>
      <c r="AD1" s="103"/>
    </row>
    <row r="2" spans="1:31" ht="28.5" customHeight="1" x14ac:dyDescent="0.2">
      <c r="A2" s="32"/>
      <c r="B2" s="32"/>
      <c r="C2" s="84" t="s">
        <v>643</v>
      </c>
      <c r="D2" s="84"/>
      <c r="E2" s="84"/>
      <c r="F2" s="740" t="s">
        <v>31</v>
      </c>
      <c r="G2" s="740"/>
      <c r="H2" s="740"/>
      <c r="I2" s="740"/>
      <c r="J2" s="740"/>
      <c r="K2" s="740"/>
      <c r="L2" s="740"/>
      <c r="M2" s="740"/>
      <c r="N2" s="740"/>
      <c r="O2" s="740"/>
      <c r="P2" s="740"/>
      <c r="Q2" s="740"/>
      <c r="R2" s="740"/>
      <c r="S2" s="740"/>
      <c r="T2" s="740"/>
      <c r="U2" s="740"/>
      <c r="V2" s="84"/>
      <c r="W2" s="84"/>
      <c r="X2" s="84"/>
      <c r="Y2" s="84"/>
      <c r="Z2" s="84"/>
      <c r="AA2" s="84"/>
      <c r="AB2" s="84"/>
      <c r="AC2" s="84"/>
    </row>
    <row r="3" spans="1:31" ht="37.5" customHeight="1" x14ac:dyDescent="0.2">
      <c r="A3" s="3"/>
      <c r="B3" s="64"/>
      <c r="C3" s="64"/>
      <c r="D3" s="64"/>
      <c r="E3" s="64"/>
      <c r="F3" s="64"/>
      <c r="G3" s="729"/>
      <c r="H3" s="730"/>
      <c r="I3" s="730"/>
      <c r="J3" s="730"/>
      <c r="K3" s="730"/>
      <c r="L3" s="64"/>
      <c r="M3" s="731"/>
      <c r="N3" s="730"/>
      <c r="O3" s="729"/>
      <c r="P3" s="730"/>
      <c r="Q3" s="730"/>
      <c r="R3" s="730"/>
      <c r="S3" s="730"/>
      <c r="T3" s="62"/>
      <c r="U3" s="732" t="s">
        <v>645</v>
      </c>
      <c r="V3" s="732"/>
      <c r="W3" s="86" t="s">
        <v>29</v>
      </c>
      <c r="X3" s="85"/>
      <c r="Z3" s="70"/>
      <c r="AA3" s="70"/>
      <c r="AB3" s="70"/>
      <c r="AC3" s="70"/>
    </row>
    <row r="4" spans="1:31" ht="30" customHeight="1" x14ac:dyDescent="0.2">
      <c r="A4" s="77" t="s">
        <v>0</v>
      </c>
      <c r="B4" s="733"/>
      <c r="C4" s="734"/>
      <c r="D4" s="734"/>
      <c r="E4" s="735"/>
      <c r="F4" s="62"/>
      <c r="G4" s="62"/>
      <c r="H4" s="69"/>
      <c r="I4" s="69"/>
      <c r="J4" s="69"/>
      <c r="K4" s="69"/>
      <c r="L4" s="62"/>
      <c r="N4" s="70"/>
      <c r="O4" s="74"/>
      <c r="P4" s="75"/>
      <c r="Q4" s="75"/>
      <c r="R4" s="75"/>
      <c r="S4" s="75"/>
      <c r="T4" s="75"/>
      <c r="U4" s="736" t="s">
        <v>1</v>
      </c>
      <c r="V4" s="737"/>
      <c r="W4" s="738"/>
      <c r="X4" s="739"/>
      <c r="Y4" s="76" t="s">
        <v>2</v>
      </c>
      <c r="Z4" s="110">
        <v>2017</v>
      </c>
      <c r="AA4" s="88"/>
      <c r="AB4" s="88"/>
      <c r="AC4" s="70"/>
    </row>
    <row r="5" spans="1:31" ht="15.75" customHeight="1" x14ac:dyDescent="0.2">
      <c r="A5" s="22"/>
      <c r="B5" s="30"/>
      <c r="C5" s="30"/>
      <c r="D5" s="30"/>
      <c r="E5" s="62"/>
      <c r="F5" s="62"/>
      <c r="G5" s="62"/>
      <c r="H5" s="69"/>
      <c r="I5" s="69"/>
      <c r="J5" s="69"/>
      <c r="K5" s="69"/>
      <c r="L5" s="62"/>
      <c r="M5" s="60"/>
      <c r="N5" s="61"/>
      <c r="O5" s="31"/>
      <c r="P5" s="63"/>
      <c r="Q5" s="63"/>
      <c r="R5" s="63"/>
      <c r="S5" s="63"/>
      <c r="T5" s="63"/>
      <c r="U5" s="62"/>
      <c r="V5" s="60"/>
      <c r="W5" s="61"/>
      <c r="X5" s="73"/>
      <c r="Y5" s="72"/>
      <c r="Z5" s="72"/>
      <c r="AB5" s="71"/>
    </row>
    <row r="6" spans="1:31" s="71" customFormat="1" ht="30" customHeight="1" x14ac:dyDescent="0.2">
      <c r="A6" s="79"/>
      <c r="B6" s="80"/>
      <c r="C6" s="80"/>
      <c r="D6" s="80"/>
      <c r="E6" s="78"/>
      <c r="F6" s="78"/>
      <c r="G6" s="78"/>
      <c r="H6" s="69"/>
      <c r="I6" s="69"/>
      <c r="J6" s="69"/>
      <c r="K6" s="69"/>
      <c r="L6" s="78"/>
      <c r="M6" s="81"/>
      <c r="N6" s="82"/>
      <c r="O6" s="83"/>
      <c r="P6" s="69"/>
      <c r="Q6" s="69"/>
      <c r="R6" s="69"/>
      <c r="S6" s="69"/>
      <c r="T6" s="69"/>
      <c r="U6" s="78"/>
      <c r="V6" s="81"/>
      <c r="W6" s="82"/>
      <c r="X6" s="73"/>
      <c r="Y6" s="72"/>
      <c r="Z6" s="72"/>
      <c r="AA6" s="72"/>
      <c r="AD6" s="66"/>
    </row>
    <row r="7" spans="1:31" s="51" customFormat="1" ht="53.25" customHeight="1" x14ac:dyDescent="0.2">
      <c r="A7" s="89" t="s">
        <v>36</v>
      </c>
      <c r="B7" s="769" t="s">
        <v>37</v>
      </c>
      <c r="C7" s="770"/>
      <c r="D7" s="770"/>
      <c r="E7" s="770"/>
      <c r="F7" s="770"/>
      <c r="G7" s="770"/>
      <c r="H7" s="770"/>
      <c r="I7" s="770"/>
      <c r="J7" s="770"/>
      <c r="K7" s="770"/>
      <c r="L7" s="770"/>
      <c r="M7" s="770"/>
      <c r="N7" s="770"/>
      <c r="O7" s="770"/>
      <c r="P7" s="770"/>
      <c r="Q7" s="770"/>
      <c r="R7" s="770"/>
      <c r="S7" s="770"/>
      <c r="T7" s="770"/>
      <c r="U7" s="770"/>
      <c r="V7" s="770"/>
      <c r="W7" s="770"/>
      <c r="X7" s="770"/>
      <c r="Y7" s="770"/>
      <c r="Z7" s="770"/>
      <c r="AA7" s="770"/>
      <c r="AB7" s="770"/>
      <c r="AC7" s="770"/>
      <c r="AD7" s="770"/>
      <c r="AE7" s="770"/>
    </row>
    <row r="8" spans="1:31" s="52" customFormat="1" ht="9.75" customHeight="1" thickBot="1" x14ac:dyDescent="0.25">
      <c r="A8" s="33"/>
      <c r="B8" s="57"/>
      <c r="C8" s="57"/>
      <c r="D8" s="57"/>
      <c r="E8" s="57"/>
      <c r="F8" s="57"/>
      <c r="G8" s="57"/>
      <c r="H8" s="57"/>
      <c r="I8" s="57"/>
      <c r="J8" s="57"/>
      <c r="K8" s="57"/>
      <c r="L8" s="57"/>
      <c r="M8" s="57"/>
      <c r="N8" s="57"/>
      <c r="O8" s="57"/>
      <c r="P8" s="57"/>
      <c r="Q8" s="57"/>
      <c r="R8" s="57"/>
      <c r="S8" s="57"/>
      <c r="T8" s="57"/>
      <c r="U8" s="57"/>
      <c r="V8" s="57"/>
      <c r="W8" s="57"/>
      <c r="X8" s="57"/>
      <c r="Y8" s="17"/>
      <c r="Z8" s="17"/>
      <c r="AD8" s="67"/>
    </row>
    <row r="9" spans="1:31" s="52" customFormat="1" ht="30.75" customHeight="1" thickBot="1" x14ac:dyDescent="0.25">
      <c r="A9" s="211" t="s">
        <v>41</v>
      </c>
      <c r="B9" s="481" t="s">
        <v>546</v>
      </c>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3"/>
    </row>
    <row r="10" spans="1:31" s="51" customFormat="1" ht="12.75" customHeight="1" x14ac:dyDescent="0.2">
      <c r="A10" s="4"/>
      <c r="B10" s="5"/>
      <c r="C10" s="5"/>
      <c r="D10" s="5"/>
      <c r="E10" s="5"/>
      <c r="F10" s="5"/>
      <c r="G10" s="6"/>
      <c r="H10" s="6"/>
      <c r="I10" s="6"/>
      <c r="J10" s="6"/>
      <c r="K10" s="6"/>
      <c r="L10" s="6"/>
      <c r="M10" s="6"/>
      <c r="N10" s="6"/>
      <c r="O10" s="6"/>
      <c r="P10" s="6"/>
      <c r="Q10" s="6"/>
      <c r="R10" s="7"/>
      <c r="S10" s="7"/>
      <c r="T10" s="7"/>
      <c r="U10" s="7"/>
      <c r="V10" s="7"/>
      <c r="W10" s="7"/>
      <c r="X10" s="8"/>
      <c r="Y10" s="9"/>
      <c r="Z10" s="9"/>
      <c r="AD10" s="67"/>
    </row>
    <row r="11" spans="1:31" s="51" customFormat="1" ht="30" customHeight="1" x14ac:dyDescent="0.2">
      <c r="A11" s="669" t="s">
        <v>3</v>
      </c>
      <c r="B11" s="669" t="s">
        <v>4</v>
      </c>
      <c r="C11" s="669" t="s">
        <v>5</v>
      </c>
      <c r="D11" s="671" t="s">
        <v>6</v>
      </c>
      <c r="E11" s="671" t="s">
        <v>7</v>
      </c>
      <c r="F11" s="669" t="s">
        <v>8</v>
      </c>
      <c r="G11" s="669" t="s">
        <v>9</v>
      </c>
      <c r="H11" s="669" t="s">
        <v>10</v>
      </c>
      <c r="I11" s="669" t="s">
        <v>11</v>
      </c>
      <c r="J11" s="673" t="s">
        <v>12</v>
      </c>
      <c r="K11" s="792"/>
      <c r="L11" s="792"/>
      <c r="M11" s="793"/>
      <c r="N11" s="676" t="s">
        <v>13</v>
      </c>
      <c r="O11" s="794"/>
      <c r="P11" s="669" t="s">
        <v>14</v>
      </c>
      <c r="Q11" s="669" t="s">
        <v>15</v>
      </c>
      <c r="R11" s="680" t="s">
        <v>16</v>
      </c>
      <c r="S11" s="793"/>
      <c r="T11" s="680" t="s">
        <v>17</v>
      </c>
      <c r="U11" s="792"/>
      <c r="V11" s="792"/>
      <c r="W11" s="792"/>
      <c r="X11" s="792"/>
      <c r="Y11" s="768" t="s">
        <v>642</v>
      </c>
      <c r="Z11" s="768"/>
      <c r="AA11" s="768"/>
      <c r="AB11" s="768"/>
      <c r="AC11" s="768"/>
      <c r="AD11" s="768"/>
      <c r="AE11" s="768"/>
    </row>
    <row r="12" spans="1:31" s="51" customFormat="1" ht="84" customHeight="1" x14ac:dyDescent="0.2">
      <c r="A12" s="791"/>
      <c r="B12" s="821"/>
      <c r="C12" s="821"/>
      <c r="D12" s="821"/>
      <c r="E12" s="821"/>
      <c r="F12" s="791"/>
      <c r="G12" s="821"/>
      <c r="H12" s="821"/>
      <c r="I12" s="821"/>
      <c r="J12" s="25" t="s">
        <v>18</v>
      </c>
      <c r="K12" s="25" t="s">
        <v>19</v>
      </c>
      <c r="L12" s="25" t="s">
        <v>20</v>
      </c>
      <c r="M12" s="25" t="s">
        <v>21</v>
      </c>
      <c r="N12" s="795"/>
      <c r="O12" s="796"/>
      <c r="P12" s="791"/>
      <c r="Q12" s="791"/>
      <c r="R12" s="10" t="s">
        <v>22</v>
      </c>
      <c r="S12" s="10" t="s">
        <v>23</v>
      </c>
      <c r="T12" s="11" t="s">
        <v>24</v>
      </c>
      <c r="U12" s="11" t="s">
        <v>25</v>
      </c>
      <c r="V12" s="12" t="s">
        <v>26</v>
      </c>
      <c r="W12" s="11" t="s">
        <v>27</v>
      </c>
      <c r="X12" s="10" t="s">
        <v>28</v>
      </c>
      <c r="Y12" s="90" t="s">
        <v>18</v>
      </c>
      <c r="Z12" s="91" t="s">
        <v>19</v>
      </c>
      <c r="AA12" s="91" t="s">
        <v>20</v>
      </c>
      <c r="AB12" s="91" t="s">
        <v>21</v>
      </c>
      <c r="AC12" s="90" t="s">
        <v>644</v>
      </c>
      <c r="AD12" s="109" t="s">
        <v>775</v>
      </c>
      <c r="AE12" s="190" t="s">
        <v>923</v>
      </c>
    </row>
    <row r="13" spans="1:31" s="51" customFormat="1" ht="170.25" customHeight="1" x14ac:dyDescent="0.2">
      <c r="A13" s="516" t="s">
        <v>40</v>
      </c>
      <c r="B13" s="516" t="s">
        <v>62</v>
      </c>
      <c r="C13" s="516" t="s">
        <v>390</v>
      </c>
      <c r="D13" s="516" t="s">
        <v>836</v>
      </c>
      <c r="E13" s="516" t="s">
        <v>391</v>
      </c>
      <c r="F13" s="819">
        <v>0.05</v>
      </c>
      <c r="G13" s="516" t="s">
        <v>392</v>
      </c>
      <c r="H13" s="516" t="s">
        <v>393</v>
      </c>
      <c r="I13" s="516" t="s">
        <v>45</v>
      </c>
      <c r="J13" s="726">
        <f>(3.5%*2)+(3.5%*2)</f>
        <v>0.14000000000000001</v>
      </c>
      <c r="K13" s="726">
        <f>(3.5%*3)+(3.5%*3)+(3.75%*3)+J13</f>
        <v>0.46250000000000002</v>
      </c>
      <c r="L13" s="726">
        <f>(3.5%*3)+(3.5%*3)+(3.75%*1)+(3.75%*2)+K13</f>
        <v>0.78500000000000003</v>
      </c>
      <c r="M13" s="726">
        <f>(3.5%*2)+(3.5%*2)+(3.75%*2)+L13</f>
        <v>1</v>
      </c>
      <c r="N13" s="496" t="s">
        <v>394</v>
      </c>
      <c r="O13" s="497"/>
      <c r="P13" s="250">
        <v>0.35</v>
      </c>
      <c r="Q13" s="132" t="s">
        <v>395</v>
      </c>
      <c r="R13" s="41">
        <v>42767</v>
      </c>
      <c r="S13" s="41">
        <v>43069</v>
      </c>
      <c r="T13" s="829" t="s">
        <v>234</v>
      </c>
      <c r="U13" s="829">
        <v>195000000</v>
      </c>
      <c r="V13" s="829" t="s">
        <v>364</v>
      </c>
      <c r="W13" s="829"/>
      <c r="X13" s="829" t="s">
        <v>396</v>
      </c>
      <c r="Y13" s="630">
        <v>0.14000000000000001</v>
      </c>
      <c r="Z13" s="630">
        <v>0.2</v>
      </c>
      <c r="AA13" s="491">
        <v>0.45</v>
      </c>
      <c r="AB13" s="59"/>
      <c r="AC13" s="100" t="s">
        <v>735</v>
      </c>
      <c r="AD13" s="116" t="s">
        <v>837</v>
      </c>
      <c r="AE13" s="217" t="s">
        <v>974</v>
      </c>
    </row>
    <row r="14" spans="1:31" s="51" customFormat="1" ht="63" customHeight="1" x14ac:dyDescent="0.2">
      <c r="A14" s="516"/>
      <c r="B14" s="516"/>
      <c r="C14" s="516"/>
      <c r="D14" s="516"/>
      <c r="E14" s="516"/>
      <c r="F14" s="819"/>
      <c r="G14" s="516"/>
      <c r="H14" s="516"/>
      <c r="I14" s="516"/>
      <c r="J14" s="726"/>
      <c r="K14" s="726"/>
      <c r="L14" s="726"/>
      <c r="M14" s="726"/>
      <c r="N14" s="496" t="s">
        <v>397</v>
      </c>
      <c r="O14" s="497"/>
      <c r="P14" s="250">
        <v>0.35</v>
      </c>
      <c r="Q14" s="132" t="s">
        <v>398</v>
      </c>
      <c r="R14" s="41">
        <v>42767</v>
      </c>
      <c r="S14" s="41">
        <v>43069</v>
      </c>
      <c r="T14" s="830"/>
      <c r="U14" s="830"/>
      <c r="V14" s="830"/>
      <c r="W14" s="830"/>
      <c r="X14" s="830"/>
      <c r="Y14" s="631"/>
      <c r="Z14" s="631"/>
      <c r="AA14" s="493"/>
      <c r="AB14" s="59"/>
      <c r="AC14" s="100" t="s">
        <v>736</v>
      </c>
      <c r="AD14" s="116" t="s">
        <v>838</v>
      </c>
      <c r="AE14" s="217" t="s">
        <v>975</v>
      </c>
    </row>
    <row r="15" spans="1:31" s="51" customFormat="1" ht="261" customHeight="1" x14ac:dyDescent="0.2">
      <c r="A15" s="516"/>
      <c r="B15" s="516"/>
      <c r="C15" s="516"/>
      <c r="D15" s="516"/>
      <c r="E15" s="516"/>
      <c r="F15" s="819"/>
      <c r="G15" s="516"/>
      <c r="H15" s="516"/>
      <c r="I15" s="516"/>
      <c r="J15" s="726"/>
      <c r="K15" s="726"/>
      <c r="L15" s="726"/>
      <c r="M15" s="726"/>
      <c r="N15" s="496" t="s">
        <v>399</v>
      </c>
      <c r="O15" s="497"/>
      <c r="P15" s="250">
        <v>0.15</v>
      </c>
      <c r="Q15" s="132" t="s">
        <v>400</v>
      </c>
      <c r="R15" s="41">
        <v>42826</v>
      </c>
      <c r="S15" s="41">
        <v>42947</v>
      </c>
      <c r="T15" s="830"/>
      <c r="U15" s="830"/>
      <c r="V15" s="830"/>
      <c r="W15" s="830"/>
      <c r="X15" s="830"/>
      <c r="Y15" s="631"/>
      <c r="Z15" s="631"/>
      <c r="AA15" s="493"/>
      <c r="AB15" s="59"/>
      <c r="AC15" s="101" t="s">
        <v>235</v>
      </c>
      <c r="AD15" s="116" t="s">
        <v>839</v>
      </c>
      <c r="AE15" s="217" t="s">
        <v>976</v>
      </c>
    </row>
    <row r="16" spans="1:31" s="51" customFormat="1" ht="74.25" customHeight="1" x14ac:dyDescent="0.2">
      <c r="A16" s="516"/>
      <c r="B16" s="516"/>
      <c r="C16" s="516"/>
      <c r="D16" s="516"/>
      <c r="E16" s="516"/>
      <c r="F16" s="819"/>
      <c r="G16" s="516"/>
      <c r="H16" s="516"/>
      <c r="I16" s="516"/>
      <c r="J16" s="726"/>
      <c r="K16" s="726"/>
      <c r="L16" s="726"/>
      <c r="M16" s="726"/>
      <c r="N16" s="496" t="s">
        <v>401</v>
      </c>
      <c r="O16" s="497"/>
      <c r="P16" s="250">
        <v>0.15</v>
      </c>
      <c r="Q16" s="132" t="s">
        <v>402</v>
      </c>
      <c r="R16" s="41">
        <v>42583</v>
      </c>
      <c r="S16" s="41">
        <v>43069</v>
      </c>
      <c r="T16" s="831"/>
      <c r="U16" s="831"/>
      <c r="V16" s="831"/>
      <c r="W16" s="831"/>
      <c r="X16" s="831"/>
      <c r="Y16" s="632"/>
      <c r="Z16" s="632"/>
      <c r="AA16" s="492"/>
      <c r="AB16" s="59"/>
      <c r="AC16" s="101" t="s">
        <v>235</v>
      </c>
      <c r="AD16" s="117"/>
      <c r="AE16" s="217" t="s">
        <v>977</v>
      </c>
    </row>
    <row r="17" spans="1:31" s="51" customFormat="1" ht="12.75" customHeight="1" thickBot="1" x14ac:dyDescent="0.25">
      <c r="A17" s="4"/>
      <c r="B17" s="5"/>
      <c r="C17" s="5"/>
      <c r="D17" s="5"/>
      <c r="E17" s="5"/>
      <c r="F17" s="5"/>
      <c r="G17" s="6"/>
      <c r="H17" s="6"/>
      <c r="I17" s="6"/>
      <c r="J17" s="6"/>
      <c r="K17" s="6"/>
      <c r="L17" s="6"/>
      <c r="M17" s="6"/>
      <c r="N17" s="6"/>
      <c r="O17" s="6"/>
      <c r="P17" s="6"/>
      <c r="Q17" s="6"/>
      <c r="R17" s="7"/>
      <c r="S17" s="7"/>
      <c r="T17" s="7"/>
      <c r="U17" s="7"/>
      <c r="V17" s="7"/>
      <c r="W17" s="7"/>
      <c r="X17" s="8"/>
      <c r="Y17" s="9"/>
      <c r="Z17" s="9"/>
      <c r="AD17" s="67"/>
    </row>
    <row r="18" spans="1:31" s="52" customFormat="1" ht="30.75" customHeight="1" thickBot="1" x14ac:dyDescent="0.25">
      <c r="A18" s="211" t="s">
        <v>61</v>
      </c>
      <c r="B18" s="481" t="s">
        <v>548</v>
      </c>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3"/>
    </row>
    <row r="19" spans="1:31" s="51" customFormat="1" ht="12.75" customHeight="1" x14ac:dyDescent="0.2">
      <c r="A19" s="4"/>
      <c r="B19" s="5"/>
      <c r="C19" s="5"/>
      <c r="D19" s="5"/>
      <c r="E19" s="5"/>
      <c r="F19" s="5"/>
      <c r="G19" s="6"/>
      <c r="H19" s="6"/>
      <c r="I19" s="6"/>
      <c r="J19" s="6"/>
      <c r="K19" s="6"/>
      <c r="L19" s="6"/>
      <c r="M19" s="6"/>
      <c r="N19" s="6"/>
      <c r="O19" s="6"/>
      <c r="P19" s="6"/>
      <c r="Q19" s="6"/>
      <c r="R19" s="7"/>
      <c r="S19" s="7"/>
      <c r="T19" s="7"/>
      <c r="U19" s="7"/>
      <c r="V19" s="7"/>
      <c r="W19" s="7"/>
      <c r="X19" s="8"/>
      <c r="Y19" s="9"/>
      <c r="Z19" s="9"/>
      <c r="AD19" s="67"/>
    </row>
    <row r="20" spans="1:31" s="51" customFormat="1" ht="30" customHeight="1" x14ac:dyDescent="0.2">
      <c r="A20" s="669" t="s">
        <v>3</v>
      </c>
      <c r="B20" s="669" t="s">
        <v>4</v>
      </c>
      <c r="C20" s="669" t="s">
        <v>5</v>
      </c>
      <c r="D20" s="671" t="s">
        <v>6</v>
      </c>
      <c r="E20" s="671" t="s">
        <v>7</v>
      </c>
      <c r="F20" s="669" t="s">
        <v>8</v>
      </c>
      <c r="G20" s="669" t="s">
        <v>9</v>
      </c>
      <c r="H20" s="669" t="s">
        <v>10</v>
      </c>
      <c r="I20" s="669" t="s">
        <v>11</v>
      </c>
      <c r="J20" s="673" t="s">
        <v>12</v>
      </c>
      <c r="K20" s="792"/>
      <c r="L20" s="792"/>
      <c r="M20" s="793"/>
      <c r="N20" s="676" t="s">
        <v>13</v>
      </c>
      <c r="O20" s="794"/>
      <c r="P20" s="669" t="s">
        <v>14</v>
      </c>
      <c r="Q20" s="669" t="s">
        <v>15</v>
      </c>
      <c r="R20" s="680" t="s">
        <v>16</v>
      </c>
      <c r="S20" s="793"/>
      <c r="T20" s="680" t="s">
        <v>17</v>
      </c>
      <c r="U20" s="792"/>
      <c r="V20" s="792"/>
      <c r="W20" s="792"/>
      <c r="X20" s="792"/>
      <c r="Y20" s="768" t="s">
        <v>642</v>
      </c>
      <c r="Z20" s="768"/>
      <c r="AA20" s="768"/>
      <c r="AB20" s="768"/>
      <c r="AC20" s="768"/>
      <c r="AD20" s="768"/>
      <c r="AE20" s="768"/>
    </row>
    <row r="21" spans="1:31" s="51" customFormat="1" ht="84" customHeight="1" x14ac:dyDescent="0.2">
      <c r="A21" s="791"/>
      <c r="B21" s="791"/>
      <c r="C21" s="791"/>
      <c r="D21" s="791"/>
      <c r="E21" s="791"/>
      <c r="F21" s="791"/>
      <c r="G21" s="791"/>
      <c r="H21" s="791"/>
      <c r="I21" s="791"/>
      <c r="J21" s="10" t="s">
        <v>18</v>
      </c>
      <c r="K21" s="10" t="s">
        <v>19</v>
      </c>
      <c r="L21" s="10" t="s">
        <v>20</v>
      </c>
      <c r="M21" s="10" t="s">
        <v>21</v>
      </c>
      <c r="N21" s="795"/>
      <c r="O21" s="796"/>
      <c r="P21" s="791"/>
      <c r="Q21" s="791"/>
      <c r="R21" s="10" t="s">
        <v>22</v>
      </c>
      <c r="S21" s="10" t="s">
        <v>23</v>
      </c>
      <c r="T21" s="11" t="s">
        <v>24</v>
      </c>
      <c r="U21" s="11" t="s">
        <v>25</v>
      </c>
      <c r="V21" s="12" t="s">
        <v>26</v>
      </c>
      <c r="W21" s="11" t="s">
        <v>27</v>
      </c>
      <c r="X21" s="10" t="s">
        <v>28</v>
      </c>
      <c r="Y21" s="114" t="s">
        <v>18</v>
      </c>
      <c r="Z21" s="115" t="s">
        <v>19</v>
      </c>
      <c r="AA21" s="115" t="s">
        <v>20</v>
      </c>
      <c r="AB21" s="115" t="s">
        <v>21</v>
      </c>
      <c r="AC21" s="114" t="s">
        <v>644</v>
      </c>
      <c r="AD21" s="109" t="s">
        <v>775</v>
      </c>
      <c r="AE21" s="190" t="s">
        <v>923</v>
      </c>
    </row>
    <row r="22" spans="1:31" s="51" customFormat="1" ht="78" customHeight="1" x14ac:dyDescent="0.2">
      <c r="A22" s="516" t="s">
        <v>40</v>
      </c>
      <c r="B22" s="516" t="s">
        <v>408</v>
      </c>
      <c r="C22" s="516" t="s">
        <v>390</v>
      </c>
      <c r="D22" s="516" t="s">
        <v>836</v>
      </c>
      <c r="E22" s="837" t="s">
        <v>840</v>
      </c>
      <c r="F22" s="819">
        <v>0.02</v>
      </c>
      <c r="G22" s="498" t="s">
        <v>409</v>
      </c>
      <c r="H22" s="498">
        <v>5</v>
      </c>
      <c r="I22" s="498" t="s">
        <v>68</v>
      </c>
      <c r="J22" s="498"/>
      <c r="K22" s="498">
        <v>0</v>
      </c>
      <c r="L22" s="498">
        <v>1</v>
      </c>
      <c r="M22" s="498">
        <v>3</v>
      </c>
      <c r="N22" s="496" t="s">
        <v>410</v>
      </c>
      <c r="O22" s="497"/>
      <c r="P22" s="251">
        <v>0.5</v>
      </c>
      <c r="Q22" s="133" t="s">
        <v>411</v>
      </c>
      <c r="R22" s="41">
        <v>42795</v>
      </c>
      <c r="S22" s="41">
        <v>42947</v>
      </c>
      <c r="T22" s="129"/>
      <c r="U22" s="252"/>
      <c r="V22" s="130"/>
      <c r="W22" s="130"/>
      <c r="X22" s="130"/>
      <c r="Y22" s="802">
        <v>0</v>
      </c>
      <c r="Z22" s="802">
        <v>0</v>
      </c>
      <c r="AA22" s="774">
        <v>1</v>
      </c>
      <c r="AB22" s="223"/>
      <c r="AC22" s="225" t="s">
        <v>737</v>
      </c>
      <c r="AD22" s="217" t="s">
        <v>841</v>
      </c>
      <c r="AE22" s="777" t="s">
        <v>978</v>
      </c>
    </row>
    <row r="23" spans="1:31" s="51" customFormat="1" ht="42" customHeight="1" x14ac:dyDescent="0.2">
      <c r="A23" s="516"/>
      <c r="B23" s="516"/>
      <c r="C23" s="516"/>
      <c r="D23" s="516"/>
      <c r="E23" s="497"/>
      <c r="F23" s="819"/>
      <c r="G23" s="499"/>
      <c r="H23" s="499"/>
      <c r="I23" s="499"/>
      <c r="J23" s="499"/>
      <c r="K23" s="499"/>
      <c r="L23" s="499"/>
      <c r="M23" s="499"/>
      <c r="N23" s="496" t="s">
        <v>412</v>
      </c>
      <c r="O23" s="497"/>
      <c r="P23" s="251">
        <v>0.5</v>
      </c>
      <c r="Q23" s="133" t="s">
        <v>413</v>
      </c>
      <c r="R23" s="41">
        <v>42948</v>
      </c>
      <c r="S23" s="41">
        <v>43100</v>
      </c>
      <c r="T23" s="129"/>
      <c r="U23" s="252"/>
      <c r="V23" s="130"/>
      <c r="W23" s="130"/>
      <c r="X23" s="130"/>
      <c r="Y23" s="803"/>
      <c r="Z23" s="803"/>
      <c r="AA23" s="775"/>
      <c r="AB23" s="223"/>
      <c r="AC23" s="253"/>
      <c r="AD23" s="254"/>
      <c r="AE23" s="779"/>
    </row>
    <row r="24" spans="1:31" s="51" customFormat="1" ht="51" customHeight="1" x14ac:dyDescent="0.2">
      <c r="A24" s="516"/>
      <c r="B24" s="516"/>
      <c r="C24" s="516" t="s">
        <v>414</v>
      </c>
      <c r="D24" s="516" t="s">
        <v>836</v>
      </c>
      <c r="E24" s="818" t="s">
        <v>415</v>
      </c>
      <c r="F24" s="819">
        <v>0.02</v>
      </c>
      <c r="G24" s="834" t="s">
        <v>416</v>
      </c>
      <c r="H24" s="591">
        <v>1</v>
      </c>
      <c r="I24" s="591" t="s">
        <v>45</v>
      </c>
      <c r="J24" s="591">
        <f>15%+(2.5%*3)+(3%*2)</f>
        <v>0.28500000000000003</v>
      </c>
      <c r="K24" s="591">
        <f>(2.5%*3)+10%+(3%*3)+J24</f>
        <v>0.55000000000000004</v>
      </c>
      <c r="L24" s="591">
        <f>(2.5%*3)+5%+10%+K24</f>
        <v>0.77500000000000002</v>
      </c>
      <c r="M24" s="591">
        <f>(2.5%*3)+15%+L24</f>
        <v>1</v>
      </c>
      <c r="N24" s="832" t="s">
        <v>417</v>
      </c>
      <c r="O24" s="833"/>
      <c r="P24" s="134">
        <v>0.15</v>
      </c>
      <c r="Q24" s="256" t="s">
        <v>418</v>
      </c>
      <c r="R24" s="41">
        <v>42736</v>
      </c>
      <c r="S24" s="41">
        <v>42825</v>
      </c>
      <c r="T24" s="498" t="s">
        <v>234</v>
      </c>
      <c r="U24" s="781">
        <v>140000000</v>
      </c>
      <c r="V24" s="498" t="s">
        <v>364</v>
      </c>
      <c r="W24" s="498"/>
      <c r="X24" s="498" t="s">
        <v>419</v>
      </c>
      <c r="Y24" s="630">
        <v>0.28999999999999998</v>
      </c>
      <c r="Z24" s="630">
        <v>0.5</v>
      </c>
      <c r="AA24" s="491">
        <v>0.78</v>
      </c>
      <c r="AB24" s="223"/>
      <c r="AC24" s="225" t="s">
        <v>738</v>
      </c>
      <c r="AD24" s="257"/>
      <c r="AE24" s="777" t="s">
        <v>979</v>
      </c>
    </row>
    <row r="25" spans="1:31" s="51" customFormat="1" ht="90" customHeight="1" x14ac:dyDescent="0.2">
      <c r="A25" s="516"/>
      <c r="B25" s="516"/>
      <c r="C25" s="516"/>
      <c r="D25" s="516"/>
      <c r="E25" s="818"/>
      <c r="F25" s="819"/>
      <c r="G25" s="834"/>
      <c r="H25" s="591"/>
      <c r="I25" s="591"/>
      <c r="J25" s="591"/>
      <c r="K25" s="591"/>
      <c r="L25" s="591"/>
      <c r="M25" s="591"/>
      <c r="N25" s="832" t="s">
        <v>420</v>
      </c>
      <c r="O25" s="833"/>
      <c r="P25" s="134">
        <v>0.3</v>
      </c>
      <c r="Q25" s="256" t="s">
        <v>418</v>
      </c>
      <c r="R25" s="41">
        <v>42736</v>
      </c>
      <c r="S25" s="41">
        <v>43100</v>
      </c>
      <c r="T25" s="545"/>
      <c r="U25" s="782"/>
      <c r="V25" s="545"/>
      <c r="W25" s="545"/>
      <c r="X25" s="545"/>
      <c r="Y25" s="631"/>
      <c r="Z25" s="631"/>
      <c r="AA25" s="493"/>
      <c r="AB25" s="223"/>
      <c r="AC25" s="225" t="s">
        <v>739</v>
      </c>
      <c r="AD25" s="257" t="s">
        <v>842</v>
      </c>
      <c r="AE25" s="778"/>
    </row>
    <row r="26" spans="1:31" s="51" customFormat="1" ht="60.75" customHeight="1" x14ac:dyDescent="0.2">
      <c r="A26" s="516"/>
      <c r="B26" s="516"/>
      <c r="C26" s="516"/>
      <c r="D26" s="516"/>
      <c r="E26" s="818"/>
      <c r="F26" s="819"/>
      <c r="G26" s="834"/>
      <c r="H26" s="591"/>
      <c r="I26" s="591"/>
      <c r="J26" s="591"/>
      <c r="K26" s="591"/>
      <c r="L26" s="591"/>
      <c r="M26" s="591"/>
      <c r="N26" s="832" t="s">
        <v>422</v>
      </c>
      <c r="O26" s="833"/>
      <c r="P26" s="134">
        <v>0.1</v>
      </c>
      <c r="Q26" s="256" t="s">
        <v>421</v>
      </c>
      <c r="R26" s="41">
        <v>42917</v>
      </c>
      <c r="S26" s="41">
        <v>43008</v>
      </c>
      <c r="T26" s="545"/>
      <c r="U26" s="782"/>
      <c r="V26" s="545"/>
      <c r="W26" s="545"/>
      <c r="X26" s="545"/>
      <c r="Y26" s="631"/>
      <c r="Z26" s="631"/>
      <c r="AA26" s="493"/>
      <c r="AB26" s="223"/>
      <c r="AC26" s="258"/>
      <c r="AD26" s="257" t="s">
        <v>843</v>
      </c>
      <c r="AE26" s="778"/>
    </row>
    <row r="27" spans="1:31" s="51" customFormat="1" ht="30.75" customHeight="1" x14ac:dyDescent="0.2">
      <c r="A27" s="516"/>
      <c r="B27" s="516"/>
      <c r="C27" s="516"/>
      <c r="D27" s="516"/>
      <c r="E27" s="818"/>
      <c r="F27" s="819"/>
      <c r="G27" s="834"/>
      <c r="H27" s="591"/>
      <c r="I27" s="591"/>
      <c r="J27" s="591"/>
      <c r="K27" s="591"/>
      <c r="L27" s="591"/>
      <c r="M27" s="591"/>
      <c r="N27" s="832" t="s">
        <v>845</v>
      </c>
      <c r="O27" s="833"/>
      <c r="P27" s="134">
        <v>0.05</v>
      </c>
      <c r="Q27" s="256" t="s">
        <v>423</v>
      </c>
      <c r="R27" s="41">
        <v>42887</v>
      </c>
      <c r="S27" s="41">
        <v>42947</v>
      </c>
      <c r="T27" s="545"/>
      <c r="U27" s="782"/>
      <c r="V27" s="545"/>
      <c r="W27" s="545"/>
      <c r="X27" s="545"/>
      <c r="Y27" s="631"/>
      <c r="Z27" s="631"/>
      <c r="AA27" s="493"/>
      <c r="AB27" s="223"/>
      <c r="AC27" s="258"/>
      <c r="AD27" s="259"/>
      <c r="AE27" s="778"/>
    </row>
    <row r="28" spans="1:31" s="51" customFormat="1" ht="30.75" customHeight="1" x14ac:dyDescent="0.2">
      <c r="A28" s="516"/>
      <c r="B28" s="516"/>
      <c r="C28" s="516"/>
      <c r="D28" s="516"/>
      <c r="E28" s="818"/>
      <c r="F28" s="819"/>
      <c r="G28" s="834"/>
      <c r="H28" s="591"/>
      <c r="I28" s="591"/>
      <c r="J28" s="591"/>
      <c r="K28" s="591"/>
      <c r="L28" s="591"/>
      <c r="M28" s="591"/>
      <c r="N28" s="832" t="s">
        <v>424</v>
      </c>
      <c r="O28" s="833"/>
      <c r="P28" s="134">
        <v>0.1</v>
      </c>
      <c r="Q28" s="256" t="s">
        <v>425</v>
      </c>
      <c r="R28" s="41">
        <v>42917</v>
      </c>
      <c r="S28" s="41">
        <v>43008</v>
      </c>
      <c r="T28" s="545"/>
      <c r="U28" s="782"/>
      <c r="V28" s="545"/>
      <c r="W28" s="545"/>
      <c r="X28" s="545"/>
      <c r="Y28" s="631"/>
      <c r="Z28" s="631"/>
      <c r="AA28" s="493"/>
      <c r="AB28" s="223"/>
      <c r="AC28" s="258"/>
      <c r="AD28" s="259"/>
      <c r="AE28" s="778"/>
    </row>
    <row r="29" spans="1:31" s="51" customFormat="1" ht="52.5" customHeight="1" x14ac:dyDescent="0.2">
      <c r="A29" s="516"/>
      <c r="B29" s="516"/>
      <c r="C29" s="516"/>
      <c r="D29" s="516"/>
      <c r="E29" s="818"/>
      <c r="F29" s="819"/>
      <c r="G29" s="834"/>
      <c r="H29" s="591"/>
      <c r="I29" s="591"/>
      <c r="J29" s="591"/>
      <c r="K29" s="591"/>
      <c r="L29" s="591"/>
      <c r="M29" s="591"/>
      <c r="N29" s="832" t="s">
        <v>426</v>
      </c>
      <c r="O29" s="833"/>
      <c r="P29" s="134">
        <v>0.15</v>
      </c>
      <c r="Q29" s="256" t="s">
        <v>427</v>
      </c>
      <c r="R29" s="41">
        <v>42767</v>
      </c>
      <c r="S29" s="41">
        <v>42916</v>
      </c>
      <c r="T29" s="545"/>
      <c r="U29" s="782"/>
      <c r="V29" s="545"/>
      <c r="W29" s="545"/>
      <c r="X29" s="545"/>
      <c r="Y29" s="631"/>
      <c r="Z29" s="631"/>
      <c r="AA29" s="493"/>
      <c r="AB29" s="223"/>
      <c r="AC29" s="261" t="s">
        <v>740</v>
      </c>
      <c r="AD29" s="259" t="s">
        <v>844</v>
      </c>
      <c r="AE29" s="779"/>
    </row>
    <row r="30" spans="1:31" s="51" customFormat="1" ht="60.75" customHeight="1" x14ac:dyDescent="0.2">
      <c r="A30" s="516" t="s">
        <v>40</v>
      </c>
      <c r="B30" s="516" t="s">
        <v>571</v>
      </c>
      <c r="C30" s="498" t="s">
        <v>572</v>
      </c>
      <c r="D30" s="516" t="s">
        <v>570</v>
      </c>
      <c r="E30" s="818" t="s">
        <v>557</v>
      </c>
      <c r="F30" s="819">
        <v>0.02</v>
      </c>
      <c r="G30" s="539" t="s">
        <v>569</v>
      </c>
      <c r="H30" s="849">
        <v>1</v>
      </c>
      <c r="I30" s="852" t="s">
        <v>45</v>
      </c>
      <c r="J30" s="853">
        <v>0.25</v>
      </c>
      <c r="K30" s="528">
        <v>0.53129999999999999</v>
      </c>
      <c r="L30" s="528">
        <v>0.8125</v>
      </c>
      <c r="M30" s="528">
        <v>1</v>
      </c>
      <c r="N30" s="823" t="s">
        <v>558</v>
      </c>
      <c r="O30" s="824"/>
      <c r="P30" s="827">
        <v>1</v>
      </c>
      <c r="Q30" s="262" t="s">
        <v>559</v>
      </c>
      <c r="R30" s="263">
        <v>42755</v>
      </c>
      <c r="S30" s="263">
        <v>43100</v>
      </c>
      <c r="T30" s="542">
        <v>0</v>
      </c>
      <c r="U30" s="542">
        <v>0</v>
      </c>
      <c r="V30" s="542">
        <v>0</v>
      </c>
      <c r="W30" s="542">
        <v>0</v>
      </c>
      <c r="X30" s="572" t="s">
        <v>560</v>
      </c>
      <c r="Y30" s="630">
        <v>0.25</v>
      </c>
      <c r="Z30" s="630">
        <v>0.53</v>
      </c>
      <c r="AA30" s="630">
        <v>0.81</v>
      </c>
      <c r="AB30" s="223"/>
      <c r="AC30" s="135" t="s">
        <v>741</v>
      </c>
      <c r="AD30" s="264" t="s">
        <v>914</v>
      </c>
      <c r="AE30" s="271" t="s">
        <v>983</v>
      </c>
    </row>
    <row r="31" spans="1:31" s="51" customFormat="1" ht="120.75" customHeight="1" x14ac:dyDescent="0.2">
      <c r="A31" s="516"/>
      <c r="B31" s="516"/>
      <c r="C31" s="545"/>
      <c r="D31" s="516"/>
      <c r="E31" s="818"/>
      <c r="F31" s="819"/>
      <c r="G31" s="540"/>
      <c r="H31" s="850"/>
      <c r="I31" s="850"/>
      <c r="J31" s="854"/>
      <c r="K31" s="529"/>
      <c r="L31" s="529"/>
      <c r="M31" s="529"/>
      <c r="N31" s="823" t="s">
        <v>561</v>
      </c>
      <c r="O31" s="824"/>
      <c r="P31" s="828"/>
      <c r="Q31" s="262" t="s">
        <v>562</v>
      </c>
      <c r="R31" s="263">
        <v>42755</v>
      </c>
      <c r="S31" s="263">
        <v>43100</v>
      </c>
      <c r="T31" s="543"/>
      <c r="U31" s="543"/>
      <c r="V31" s="543"/>
      <c r="W31" s="543"/>
      <c r="X31" s="573"/>
      <c r="Y31" s="631"/>
      <c r="Z31" s="631"/>
      <c r="AA31" s="631"/>
      <c r="AB31" s="223"/>
      <c r="AC31" s="135" t="s">
        <v>980</v>
      </c>
      <c r="AD31" s="264" t="s">
        <v>981</v>
      </c>
      <c r="AE31" s="271" t="s">
        <v>984</v>
      </c>
    </row>
    <row r="32" spans="1:31" s="51" customFormat="1" ht="65.25" customHeight="1" x14ac:dyDescent="0.2">
      <c r="A32" s="516"/>
      <c r="B32" s="516"/>
      <c r="C32" s="545"/>
      <c r="D32" s="516"/>
      <c r="E32" s="818"/>
      <c r="F32" s="819"/>
      <c r="G32" s="540"/>
      <c r="H32" s="850"/>
      <c r="I32" s="850"/>
      <c r="J32" s="854"/>
      <c r="K32" s="529"/>
      <c r="L32" s="529"/>
      <c r="M32" s="529"/>
      <c r="N32" s="825" t="s">
        <v>563</v>
      </c>
      <c r="O32" s="826"/>
      <c r="P32" s="828"/>
      <c r="Q32" s="262" t="s">
        <v>564</v>
      </c>
      <c r="R32" s="263">
        <v>42755</v>
      </c>
      <c r="S32" s="263">
        <v>43100</v>
      </c>
      <c r="T32" s="543"/>
      <c r="U32" s="543"/>
      <c r="V32" s="543"/>
      <c r="W32" s="543"/>
      <c r="X32" s="573"/>
      <c r="Y32" s="631"/>
      <c r="Z32" s="631"/>
      <c r="AA32" s="631"/>
      <c r="AB32" s="223"/>
      <c r="AC32" s="135" t="s">
        <v>742</v>
      </c>
      <c r="AD32" s="264" t="s">
        <v>915</v>
      </c>
      <c r="AE32" s="271" t="s">
        <v>985</v>
      </c>
    </row>
    <row r="33" spans="1:31" s="51" customFormat="1" ht="111" customHeight="1" x14ac:dyDescent="0.2">
      <c r="A33" s="516"/>
      <c r="B33" s="516"/>
      <c r="C33" s="545"/>
      <c r="D33" s="516"/>
      <c r="E33" s="818"/>
      <c r="F33" s="819"/>
      <c r="G33" s="540"/>
      <c r="H33" s="850"/>
      <c r="I33" s="850"/>
      <c r="J33" s="854"/>
      <c r="K33" s="529"/>
      <c r="L33" s="529"/>
      <c r="M33" s="529"/>
      <c r="N33" s="825" t="s">
        <v>565</v>
      </c>
      <c r="O33" s="826"/>
      <c r="P33" s="828"/>
      <c r="Q33" s="262" t="s">
        <v>566</v>
      </c>
      <c r="R33" s="263">
        <v>42755</v>
      </c>
      <c r="S33" s="263">
        <v>43100</v>
      </c>
      <c r="T33" s="543"/>
      <c r="U33" s="543"/>
      <c r="V33" s="543"/>
      <c r="W33" s="543"/>
      <c r="X33" s="573"/>
      <c r="Y33" s="631"/>
      <c r="Z33" s="631"/>
      <c r="AA33" s="631"/>
      <c r="AB33" s="223"/>
      <c r="AC33" s="135" t="s">
        <v>743</v>
      </c>
      <c r="AD33" s="264" t="s">
        <v>916</v>
      </c>
      <c r="AE33" s="271" t="s">
        <v>986</v>
      </c>
    </row>
    <row r="34" spans="1:31" s="51" customFormat="1" ht="96.75" customHeight="1" x14ac:dyDescent="0.2">
      <c r="A34" s="516"/>
      <c r="B34" s="516"/>
      <c r="C34" s="499"/>
      <c r="D34" s="516"/>
      <c r="E34" s="818"/>
      <c r="F34" s="819"/>
      <c r="G34" s="541"/>
      <c r="H34" s="851"/>
      <c r="I34" s="851"/>
      <c r="J34" s="854"/>
      <c r="K34" s="529"/>
      <c r="L34" s="529"/>
      <c r="M34" s="529"/>
      <c r="N34" s="825" t="s">
        <v>567</v>
      </c>
      <c r="O34" s="826"/>
      <c r="P34" s="828"/>
      <c r="Q34" s="262" t="s">
        <v>568</v>
      </c>
      <c r="R34" s="263">
        <v>42755</v>
      </c>
      <c r="S34" s="263">
        <v>43100</v>
      </c>
      <c r="T34" s="544"/>
      <c r="U34" s="544"/>
      <c r="V34" s="544"/>
      <c r="W34" s="544"/>
      <c r="X34" s="573"/>
      <c r="Y34" s="632"/>
      <c r="Z34" s="632"/>
      <c r="AA34" s="632"/>
      <c r="AB34" s="223"/>
      <c r="AC34" s="135" t="s">
        <v>982</v>
      </c>
      <c r="AD34" s="264" t="s">
        <v>917</v>
      </c>
      <c r="AE34" s="264"/>
    </row>
    <row r="35" spans="1:31" s="51" customFormat="1" ht="165" customHeight="1" x14ac:dyDescent="0.2">
      <c r="A35" s="516" t="s">
        <v>40</v>
      </c>
      <c r="B35" s="516" t="s">
        <v>571</v>
      </c>
      <c r="C35" s="516" t="s">
        <v>572</v>
      </c>
      <c r="D35" s="516" t="s">
        <v>570</v>
      </c>
      <c r="E35" s="818" t="s">
        <v>578</v>
      </c>
      <c r="F35" s="819">
        <v>0.02</v>
      </c>
      <c r="G35" s="834" t="s">
        <v>577</v>
      </c>
      <c r="H35" s="849">
        <v>1</v>
      </c>
      <c r="I35" s="852" t="s">
        <v>45</v>
      </c>
      <c r="J35" s="776">
        <v>0.2273</v>
      </c>
      <c r="K35" s="776">
        <v>0.48480000000000001</v>
      </c>
      <c r="L35" s="776">
        <v>0.74239999999999995</v>
      </c>
      <c r="M35" s="776">
        <v>1</v>
      </c>
      <c r="N35" s="835" t="s">
        <v>573</v>
      </c>
      <c r="O35" s="836"/>
      <c r="P35" s="265">
        <v>0.5</v>
      </c>
      <c r="Q35" s="266" t="s">
        <v>574</v>
      </c>
      <c r="R35" s="267">
        <v>42755</v>
      </c>
      <c r="S35" s="267">
        <v>43100</v>
      </c>
      <c r="T35" s="268">
        <v>0</v>
      </c>
      <c r="U35" s="129">
        <v>0</v>
      </c>
      <c r="V35" s="129">
        <v>0</v>
      </c>
      <c r="W35" s="129">
        <v>0</v>
      </c>
      <c r="X35" s="526" t="s">
        <v>560</v>
      </c>
      <c r="Y35" s="630">
        <v>0.23</v>
      </c>
      <c r="Z35" s="776">
        <v>0.48480000000000001</v>
      </c>
      <c r="AA35" s="776">
        <v>0.74</v>
      </c>
      <c r="AB35" s="223"/>
      <c r="AC35" s="269" t="s">
        <v>744</v>
      </c>
      <c r="AD35" s="270" t="s">
        <v>918</v>
      </c>
      <c r="AE35" s="138" t="s">
        <v>987</v>
      </c>
    </row>
    <row r="36" spans="1:31" s="51" customFormat="1" ht="71.25" customHeight="1" x14ac:dyDescent="0.2">
      <c r="A36" s="516"/>
      <c r="B36" s="516"/>
      <c r="C36" s="516"/>
      <c r="D36" s="516"/>
      <c r="E36" s="818"/>
      <c r="F36" s="819"/>
      <c r="G36" s="834"/>
      <c r="H36" s="851"/>
      <c r="I36" s="851"/>
      <c r="J36" s="776"/>
      <c r="K36" s="776"/>
      <c r="L36" s="776"/>
      <c r="M36" s="776"/>
      <c r="N36" s="516" t="s">
        <v>575</v>
      </c>
      <c r="O36" s="516"/>
      <c r="P36" s="251">
        <v>0.5</v>
      </c>
      <c r="Q36" s="133" t="s">
        <v>576</v>
      </c>
      <c r="R36" s="48">
        <v>42755</v>
      </c>
      <c r="S36" s="48">
        <v>43100</v>
      </c>
      <c r="T36" s="129">
        <v>0</v>
      </c>
      <c r="U36" s="129">
        <v>0</v>
      </c>
      <c r="V36" s="129">
        <v>0</v>
      </c>
      <c r="W36" s="129">
        <v>0</v>
      </c>
      <c r="X36" s="526"/>
      <c r="Y36" s="632"/>
      <c r="Z36" s="776"/>
      <c r="AA36" s="776"/>
      <c r="AB36" s="223"/>
      <c r="AC36" s="244" t="s">
        <v>745</v>
      </c>
      <c r="AD36" s="270" t="s">
        <v>919</v>
      </c>
      <c r="AE36" s="137" t="s">
        <v>988</v>
      </c>
    </row>
    <row r="37" spans="1:31" s="51" customFormat="1" ht="12.75" customHeight="1" thickBot="1" x14ac:dyDescent="0.25">
      <c r="A37" s="4"/>
      <c r="B37" s="5"/>
      <c r="C37" s="5"/>
      <c r="D37" s="5"/>
      <c r="E37" s="5"/>
      <c r="F37" s="5"/>
      <c r="G37" s="6"/>
      <c r="H37" s="6"/>
      <c r="I37" s="6"/>
      <c r="J37" s="6"/>
      <c r="K37" s="6"/>
      <c r="L37" s="6"/>
      <c r="M37" s="6"/>
      <c r="N37" s="6"/>
      <c r="O37" s="6"/>
      <c r="P37" s="6"/>
      <c r="Q37" s="6"/>
      <c r="R37" s="7"/>
      <c r="S37" s="7"/>
      <c r="T37" s="7"/>
      <c r="U37" s="7"/>
      <c r="V37" s="7"/>
      <c r="W37" s="7"/>
      <c r="X37" s="8"/>
      <c r="Y37" s="9"/>
      <c r="Z37" s="9"/>
      <c r="AD37" s="67"/>
    </row>
    <row r="38" spans="1:31" s="52" customFormat="1" ht="30.75" customHeight="1" thickBot="1" x14ac:dyDescent="0.25">
      <c r="A38" s="211" t="s">
        <v>94</v>
      </c>
      <c r="B38" s="481" t="s">
        <v>547</v>
      </c>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3"/>
    </row>
    <row r="39" spans="1:31" s="51" customFormat="1" ht="12.75" customHeight="1" x14ac:dyDescent="0.2">
      <c r="A39" s="4"/>
      <c r="B39" s="5"/>
      <c r="C39" s="5"/>
      <c r="D39" s="5"/>
      <c r="E39" s="5"/>
      <c r="F39" s="5"/>
      <c r="G39" s="6"/>
      <c r="H39" s="6"/>
      <c r="I39" s="6"/>
      <c r="J39" s="6"/>
      <c r="K39" s="6"/>
      <c r="L39" s="6"/>
      <c r="M39" s="6"/>
      <c r="N39" s="6"/>
      <c r="O39" s="6"/>
      <c r="P39" s="6"/>
      <c r="Q39" s="6"/>
      <c r="R39" s="7"/>
      <c r="S39" s="7"/>
      <c r="T39" s="7"/>
      <c r="U39" s="7"/>
      <c r="V39" s="7"/>
      <c r="W39" s="7"/>
      <c r="X39" s="8"/>
      <c r="Y39" s="9"/>
      <c r="Z39" s="9"/>
      <c r="AD39" s="67"/>
    </row>
    <row r="40" spans="1:31" s="51" customFormat="1" ht="30" customHeight="1" x14ac:dyDescent="0.2">
      <c r="A40" s="669" t="s">
        <v>3</v>
      </c>
      <c r="B40" s="669" t="s">
        <v>4</v>
      </c>
      <c r="C40" s="669" t="s">
        <v>5</v>
      </c>
      <c r="D40" s="671" t="s">
        <v>6</v>
      </c>
      <c r="E40" s="671" t="s">
        <v>7</v>
      </c>
      <c r="F40" s="669" t="s">
        <v>8</v>
      </c>
      <c r="G40" s="669" t="s">
        <v>9</v>
      </c>
      <c r="H40" s="669" t="s">
        <v>10</v>
      </c>
      <c r="I40" s="669" t="s">
        <v>11</v>
      </c>
      <c r="J40" s="673" t="s">
        <v>12</v>
      </c>
      <c r="K40" s="792"/>
      <c r="L40" s="792"/>
      <c r="M40" s="793"/>
      <c r="N40" s="676" t="s">
        <v>13</v>
      </c>
      <c r="O40" s="794"/>
      <c r="P40" s="669" t="s">
        <v>14</v>
      </c>
      <c r="Q40" s="669" t="s">
        <v>15</v>
      </c>
      <c r="R40" s="680" t="s">
        <v>16</v>
      </c>
      <c r="S40" s="793"/>
      <c r="T40" s="680" t="s">
        <v>17</v>
      </c>
      <c r="U40" s="792"/>
      <c r="V40" s="792"/>
      <c r="W40" s="792"/>
      <c r="X40" s="792"/>
      <c r="Y40" s="768" t="s">
        <v>642</v>
      </c>
      <c r="Z40" s="768"/>
      <c r="AA40" s="768"/>
      <c r="AB40" s="768"/>
      <c r="AC40" s="768"/>
      <c r="AD40" s="768"/>
      <c r="AE40" s="768"/>
    </row>
    <row r="41" spans="1:31" s="51" customFormat="1" ht="72.75" customHeight="1" x14ac:dyDescent="0.2">
      <c r="A41" s="821"/>
      <c r="B41" s="791"/>
      <c r="C41" s="791"/>
      <c r="D41" s="791"/>
      <c r="E41" s="791"/>
      <c r="F41" s="791"/>
      <c r="G41" s="791"/>
      <c r="H41" s="791"/>
      <c r="I41" s="791"/>
      <c r="J41" s="10" t="s">
        <v>18</v>
      </c>
      <c r="K41" s="10" t="s">
        <v>19</v>
      </c>
      <c r="L41" s="10" t="s">
        <v>20</v>
      </c>
      <c r="M41" s="10" t="s">
        <v>21</v>
      </c>
      <c r="N41" s="795"/>
      <c r="O41" s="796"/>
      <c r="P41" s="791"/>
      <c r="Q41" s="791"/>
      <c r="R41" s="10" t="s">
        <v>22</v>
      </c>
      <c r="S41" s="10" t="s">
        <v>23</v>
      </c>
      <c r="T41" s="11" t="s">
        <v>24</v>
      </c>
      <c r="U41" s="11" t="s">
        <v>25</v>
      </c>
      <c r="V41" s="12" t="s">
        <v>26</v>
      </c>
      <c r="W41" s="11" t="s">
        <v>27</v>
      </c>
      <c r="X41" s="10" t="s">
        <v>28</v>
      </c>
      <c r="Y41" s="90" t="s">
        <v>18</v>
      </c>
      <c r="Z41" s="91" t="s">
        <v>19</v>
      </c>
      <c r="AA41" s="91" t="s">
        <v>20</v>
      </c>
      <c r="AB41" s="91" t="s">
        <v>21</v>
      </c>
      <c r="AC41" s="90" t="s">
        <v>644</v>
      </c>
      <c r="AD41" s="109" t="s">
        <v>775</v>
      </c>
      <c r="AE41" s="190" t="s">
        <v>923</v>
      </c>
    </row>
    <row r="42" spans="1:31" s="51" customFormat="1" ht="55.5" customHeight="1" x14ac:dyDescent="0.2">
      <c r="A42" s="516" t="s">
        <v>40</v>
      </c>
      <c r="B42" s="516" t="s">
        <v>62</v>
      </c>
      <c r="C42" s="516" t="s">
        <v>390</v>
      </c>
      <c r="D42" s="516" t="s">
        <v>836</v>
      </c>
      <c r="E42" s="834" t="s">
        <v>846</v>
      </c>
      <c r="F42" s="819">
        <v>0.02</v>
      </c>
      <c r="G42" s="498" t="s">
        <v>403</v>
      </c>
      <c r="H42" s="498">
        <v>2</v>
      </c>
      <c r="I42" s="498" t="s">
        <v>68</v>
      </c>
      <c r="J42" s="498"/>
      <c r="K42" s="498">
        <v>1</v>
      </c>
      <c r="L42" s="498"/>
      <c r="M42" s="498">
        <v>2</v>
      </c>
      <c r="N42" s="814" t="s">
        <v>404</v>
      </c>
      <c r="O42" s="815"/>
      <c r="P42" s="251">
        <v>0.2</v>
      </c>
      <c r="Q42" s="133" t="s">
        <v>405</v>
      </c>
      <c r="R42" s="41">
        <v>42736</v>
      </c>
      <c r="S42" s="41">
        <v>42855</v>
      </c>
      <c r="T42" s="129">
        <v>0</v>
      </c>
      <c r="U42" s="129">
        <v>0</v>
      </c>
      <c r="V42" s="129">
        <v>0</v>
      </c>
      <c r="W42" s="129">
        <v>0</v>
      </c>
      <c r="X42" s="272"/>
      <c r="Y42" s="630">
        <v>0</v>
      </c>
      <c r="Z42" s="804">
        <v>0</v>
      </c>
      <c r="AA42" s="766">
        <v>1</v>
      </c>
      <c r="AB42" s="223"/>
      <c r="AC42" s="225" t="s">
        <v>746</v>
      </c>
      <c r="AD42" s="217" t="s">
        <v>847</v>
      </c>
      <c r="AE42" s="116"/>
    </row>
    <row r="43" spans="1:31" s="51" customFormat="1" ht="94.5" customHeight="1" x14ac:dyDescent="0.2">
      <c r="A43" s="516"/>
      <c r="B43" s="516"/>
      <c r="C43" s="516"/>
      <c r="D43" s="516"/>
      <c r="E43" s="516"/>
      <c r="F43" s="819"/>
      <c r="G43" s="545"/>
      <c r="H43" s="545"/>
      <c r="I43" s="545"/>
      <c r="J43" s="545"/>
      <c r="K43" s="545"/>
      <c r="L43" s="545"/>
      <c r="M43" s="545"/>
      <c r="N43" s="496" t="s">
        <v>406</v>
      </c>
      <c r="O43" s="497"/>
      <c r="P43" s="251">
        <v>0.2</v>
      </c>
      <c r="Q43" s="133" t="s">
        <v>407</v>
      </c>
      <c r="R43" s="41">
        <v>42826</v>
      </c>
      <c r="S43" s="41">
        <v>43099</v>
      </c>
      <c r="T43" s="129">
        <v>0</v>
      </c>
      <c r="U43" s="129">
        <v>0</v>
      </c>
      <c r="V43" s="129">
        <v>0</v>
      </c>
      <c r="W43" s="129">
        <v>0</v>
      </c>
      <c r="X43" s="272"/>
      <c r="Y43" s="631"/>
      <c r="Z43" s="805"/>
      <c r="AA43" s="780"/>
      <c r="AB43" s="223"/>
      <c r="AC43" s="273" t="s">
        <v>235</v>
      </c>
      <c r="AD43" s="217" t="s">
        <v>848</v>
      </c>
      <c r="AE43" s="116" t="s">
        <v>989</v>
      </c>
    </row>
    <row r="44" spans="1:31" s="17" customFormat="1" ht="85.5" customHeight="1" x14ac:dyDescent="0.2">
      <c r="A44" s="516" t="s">
        <v>184</v>
      </c>
      <c r="B44" s="498" t="s">
        <v>62</v>
      </c>
      <c r="C44" s="498" t="s">
        <v>314</v>
      </c>
      <c r="D44" s="498" t="s">
        <v>315</v>
      </c>
      <c r="E44" s="820" t="s">
        <v>517</v>
      </c>
      <c r="F44" s="776">
        <v>0.02</v>
      </c>
      <c r="G44" s="516" t="s">
        <v>518</v>
      </c>
      <c r="H44" s="516">
        <v>1</v>
      </c>
      <c r="I44" s="516" t="s">
        <v>45</v>
      </c>
      <c r="J44" s="726"/>
      <c r="K44" s="726"/>
      <c r="L44" s="725">
        <v>1</v>
      </c>
      <c r="M44" s="725">
        <v>1</v>
      </c>
      <c r="N44" s="516" t="s">
        <v>519</v>
      </c>
      <c r="O44" s="516"/>
      <c r="P44" s="47">
        <v>0.3</v>
      </c>
      <c r="Q44" s="133" t="s">
        <v>520</v>
      </c>
      <c r="R44" s="48">
        <v>42768</v>
      </c>
      <c r="S44" s="48">
        <v>42855</v>
      </c>
      <c r="T44" s="542">
        <v>0</v>
      </c>
      <c r="U44" s="542">
        <v>0</v>
      </c>
      <c r="V44" s="542">
        <v>0</v>
      </c>
      <c r="W44" s="542">
        <v>0</v>
      </c>
      <c r="X44" s="496" t="s">
        <v>521</v>
      </c>
      <c r="Y44" s="781">
        <v>1</v>
      </c>
      <c r="Z44" s="781">
        <v>1</v>
      </c>
      <c r="AA44" s="781">
        <v>1</v>
      </c>
      <c r="AB44" s="274"/>
      <c r="AC44" s="135" t="s">
        <v>747</v>
      </c>
      <c r="AD44" s="219"/>
      <c r="AE44" s="122"/>
    </row>
    <row r="45" spans="1:31" s="17" customFormat="1" ht="44.25" customHeight="1" x14ac:dyDescent="0.2">
      <c r="A45" s="516"/>
      <c r="B45" s="545"/>
      <c r="C45" s="545"/>
      <c r="D45" s="545"/>
      <c r="E45" s="820"/>
      <c r="F45" s="776"/>
      <c r="G45" s="516"/>
      <c r="H45" s="516"/>
      <c r="I45" s="516"/>
      <c r="J45" s="726"/>
      <c r="K45" s="726"/>
      <c r="L45" s="725"/>
      <c r="M45" s="725"/>
      <c r="N45" s="516" t="s">
        <v>522</v>
      </c>
      <c r="O45" s="516"/>
      <c r="P45" s="47">
        <v>0.3</v>
      </c>
      <c r="Q45" s="133" t="s">
        <v>523</v>
      </c>
      <c r="R45" s="48">
        <v>42856</v>
      </c>
      <c r="S45" s="48">
        <v>42946</v>
      </c>
      <c r="T45" s="543"/>
      <c r="U45" s="543"/>
      <c r="V45" s="543"/>
      <c r="W45" s="543"/>
      <c r="X45" s="496"/>
      <c r="Y45" s="782"/>
      <c r="Z45" s="782"/>
      <c r="AA45" s="782"/>
      <c r="AB45" s="274"/>
      <c r="AC45" s="135" t="s">
        <v>748</v>
      </c>
      <c r="AD45" s="217" t="s">
        <v>907</v>
      </c>
      <c r="AE45" s="116"/>
    </row>
    <row r="46" spans="1:31" s="17" customFormat="1" ht="70.5" customHeight="1" x14ac:dyDescent="0.2">
      <c r="A46" s="516"/>
      <c r="B46" s="545"/>
      <c r="C46" s="545"/>
      <c r="D46" s="545"/>
      <c r="E46" s="820"/>
      <c r="F46" s="776"/>
      <c r="G46" s="516"/>
      <c r="H46" s="516"/>
      <c r="I46" s="516"/>
      <c r="J46" s="726"/>
      <c r="K46" s="726"/>
      <c r="L46" s="725"/>
      <c r="M46" s="725"/>
      <c r="N46" s="516" t="s">
        <v>524</v>
      </c>
      <c r="O46" s="516"/>
      <c r="P46" s="47">
        <v>0.2</v>
      </c>
      <c r="Q46" s="133" t="s">
        <v>525</v>
      </c>
      <c r="R46" s="48">
        <v>42917</v>
      </c>
      <c r="S46" s="48">
        <v>43008</v>
      </c>
      <c r="T46" s="543"/>
      <c r="U46" s="543"/>
      <c r="V46" s="543"/>
      <c r="W46" s="543"/>
      <c r="X46" s="496"/>
      <c r="Y46" s="782"/>
      <c r="Z46" s="782"/>
      <c r="AA46" s="782"/>
      <c r="AB46" s="274"/>
      <c r="AC46" s="273" t="s">
        <v>235</v>
      </c>
      <c r="AD46" s="275"/>
      <c r="AE46" s="118" t="s">
        <v>990</v>
      </c>
    </row>
    <row r="47" spans="1:31" s="17" customFormat="1" ht="43.5" customHeight="1" x14ac:dyDescent="0.2">
      <c r="A47" s="498"/>
      <c r="B47" s="499"/>
      <c r="C47" s="499"/>
      <c r="D47" s="499"/>
      <c r="E47" s="820"/>
      <c r="F47" s="776"/>
      <c r="G47" s="516"/>
      <c r="H47" s="516"/>
      <c r="I47" s="516"/>
      <c r="J47" s="726"/>
      <c r="K47" s="726"/>
      <c r="L47" s="725"/>
      <c r="M47" s="725"/>
      <c r="N47" s="516" t="s">
        <v>526</v>
      </c>
      <c r="O47" s="516"/>
      <c r="P47" s="47">
        <v>0.2</v>
      </c>
      <c r="Q47" s="133" t="s">
        <v>527</v>
      </c>
      <c r="R47" s="48">
        <v>43009</v>
      </c>
      <c r="S47" s="48">
        <v>43100</v>
      </c>
      <c r="T47" s="544"/>
      <c r="U47" s="544"/>
      <c r="V47" s="544"/>
      <c r="W47" s="544"/>
      <c r="X47" s="496"/>
      <c r="Y47" s="783"/>
      <c r="Z47" s="783"/>
      <c r="AA47" s="783"/>
      <c r="AB47" s="274"/>
      <c r="AC47" s="273" t="s">
        <v>235</v>
      </c>
      <c r="AD47" s="275"/>
      <c r="AE47" s="108"/>
    </row>
    <row r="48" spans="1:31" s="17" customFormat="1" ht="51.75" customHeight="1" x14ac:dyDescent="0.2">
      <c r="A48" s="516" t="s">
        <v>184</v>
      </c>
      <c r="B48" s="516" t="s">
        <v>62</v>
      </c>
      <c r="C48" s="516" t="s">
        <v>314</v>
      </c>
      <c r="D48" s="516" t="s">
        <v>315</v>
      </c>
      <c r="E48" s="822" t="s">
        <v>606</v>
      </c>
      <c r="F48" s="582">
        <v>0.02</v>
      </c>
      <c r="G48" s="499" t="s">
        <v>607</v>
      </c>
      <c r="H48" s="499">
        <v>12</v>
      </c>
      <c r="I48" s="499" t="s">
        <v>608</v>
      </c>
      <c r="J48" s="532">
        <v>14</v>
      </c>
      <c r="K48" s="532">
        <v>14</v>
      </c>
      <c r="L48" s="532">
        <v>13</v>
      </c>
      <c r="M48" s="532">
        <v>12</v>
      </c>
      <c r="N48" s="499" t="s">
        <v>609</v>
      </c>
      <c r="O48" s="499"/>
      <c r="P48" s="139">
        <v>25</v>
      </c>
      <c r="Q48" s="139" t="s">
        <v>610</v>
      </c>
      <c r="R48" s="142">
        <v>42370</v>
      </c>
      <c r="S48" s="142">
        <v>42460</v>
      </c>
      <c r="T48" s="542">
        <v>0</v>
      </c>
      <c r="U48" s="542">
        <v>0</v>
      </c>
      <c r="V48" s="542">
        <v>0</v>
      </c>
      <c r="W48" s="542">
        <v>0</v>
      </c>
      <c r="X48" s="863" t="s">
        <v>611</v>
      </c>
      <c r="Y48" s="787"/>
      <c r="Z48" s="787">
        <v>14</v>
      </c>
      <c r="AA48" s="784">
        <v>10.5</v>
      </c>
      <c r="AB48" s="274"/>
      <c r="AC48" s="276" t="s">
        <v>749</v>
      </c>
      <c r="AD48" s="215" t="s">
        <v>849</v>
      </c>
      <c r="AE48" s="98"/>
    </row>
    <row r="49" spans="1:31" s="17" customFormat="1" ht="45" customHeight="1" x14ac:dyDescent="0.2">
      <c r="A49" s="516"/>
      <c r="B49" s="516"/>
      <c r="C49" s="516"/>
      <c r="D49" s="516"/>
      <c r="E49" s="497"/>
      <c r="F49" s="813"/>
      <c r="G49" s="516"/>
      <c r="H49" s="516"/>
      <c r="I49" s="516"/>
      <c r="J49" s="725"/>
      <c r="K49" s="725"/>
      <c r="L49" s="725"/>
      <c r="M49" s="725"/>
      <c r="N49" s="516" t="s">
        <v>612</v>
      </c>
      <c r="O49" s="516"/>
      <c r="P49" s="133">
        <v>25</v>
      </c>
      <c r="Q49" s="133" t="s">
        <v>613</v>
      </c>
      <c r="R49" s="41">
        <v>42461</v>
      </c>
      <c r="S49" s="41">
        <v>42551</v>
      </c>
      <c r="T49" s="543"/>
      <c r="U49" s="543"/>
      <c r="V49" s="543"/>
      <c r="W49" s="543"/>
      <c r="X49" s="864"/>
      <c r="Y49" s="788"/>
      <c r="Z49" s="788"/>
      <c r="AA49" s="785"/>
      <c r="AB49" s="274"/>
      <c r="AC49" s="276"/>
      <c r="AD49" s="215" t="s">
        <v>849</v>
      </c>
      <c r="AE49" s="58" t="s">
        <v>994</v>
      </c>
    </row>
    <row r="50" spans="1:31" s="17" customFormat="1" ht="48" customHeight="1" x14ac:dyDescent="0.2">
      <c r="A50" s="516"/>
      <c r="B50" s="516"/>
      <c r="C50" s="516"/>
      <c r="D50" s="516"/>
      <c r="E50" s="497"/>
      <c r="F50" s="813"/>
      <c r="G50" s="516"/>
      <c r="H50" s="516"/>
      <c r="I50" s="516"/>
      <c r="J50" s="725"/>
      <c r="K50" s="725"/>
      <c r="L50" s="725"/>
      <c r="M50" s="725"/>
      <c r="N50" s="516" t="s">
        <v>614</v>
      </c>
      <c r="O50" s="516"/>
      <c r="P50" s="133">
        <v>25</v>
      </c>
      <c r="Q50" s="133" t="s">
        <v>610</v>
      </c>
      <c r="R50" s="41">
        <v>42552</v>
      </c>
      <c r="S50" s="41">
        <v>42643</v>
      </c>
      <c r="T50" s="543"/>
      <c r="U50" s="543"/>
      <c r="V50" s="543"/>
      <c r="W50" s="543"/>
      <c r="X50" s="864"/>
      <c r="Y50" s="788"/>
      <c r="Z50" s="788"/>
      <c r="AA50" s="785"/>
      <c r="AB50" s="274"/>
      <c r="AC50" s="276"/>
      <c r="AD50" s="215" t="s">
        <v>849</v>
      </c>
      <c r="AE50" s="98" t="s">
        <v>995</v>
      </c>
    </row>
    <row r="51" spans="1:31" s="17" customFormat="1" ht="50.25" customHeight="1" x14ac:dyDescent="0.2">
      <c r="A51" s="516"/>
      <c r="B51" s="516"/>
      <c r="C51" s="516"/>
      <c r="D51" s="516"/>
      <c r="E51" s="497"/>
      <c r="F51" s="813"/>
      <c r="G51" s="516"/>
      <c r="H51" s="516"/>
      <c r="I51" s="516"/>
      <c r="J51" s="725"/>
      <c r="K51" s="725"/>
      <c r="L51" s="725"/>
      <c r="M51" s="725"/>
      <c r="N51" s="516" t="s">
        <v>615</v>
      </c>
      <c r="O51" s="516"/>
      <c r="P51" s="133">
        <v>25</v>
      </c>
      <c r="Q51" s="133" t="s">
        <v>616</v>
      </c>
      <c r="R51" s="41">
        <v>42644</v>
      </c>
      <c r="S51" s="41">
        <v>42735</v>
      </c>
      <c r="T51" s="544"/>
      <c r="U51" s="544"/>
      <c r="V51" s="544"/>
      <c r="W51" s="544"/>
      <c r="X51" s="864"/>
      <c r="Y51" s="789"/>
      <c r="Z51" s="789"/>
      <c r="AA51" s="786"/>
      <c r="AB51" s="274"/>
      <c r="AC51" s="276" t="s">
        <v>750</v>
      </c>
      <c r="AD51" s="215" t="s">
        <v>849</v>
      </c>
      <c r="AE51" s="58"/>
    </row>
    <row r="52" spans="1:31" s="17" customFormat="1" ht="64.5" customHeight="1" x14ac:dyDescent="0.2">
      <c r="A52" s="498" t="s">
        <v>184</v>
      </c>
      <c r="B52" s="498" t="s">
        <v>62</v>
      </c>
      <c r="C52" s="498" t="s">
        <v>314</v>
      </c>
      <c r="D52" s="498" t="s">
        <v>315</v>
      </c>
      <c r="E52" s="497" t="s">
        <v>617</v>
      </c>
      <c r="F52" s="813">
        <v>0.02</v>
      </c>
      <c r="G52" s="516" t="s">
        <v>618</v>
      </c>
      <c r="H52" s="516">
        <v>12</v>
      </c>
      <c r="I52" s="516" t="s">
        <v>608</v>
      </c>
      <c r="J52" s="725">
        <v>15</v>
      </c>
      <c r="K52" s="725">
        <v>14</v>
      </c>
      <c r="L52" s="725">
        <v>13</v>
      </c>
      <c r="M52" s="725">
        <v>12</v>
      </c>
      <c r="N52" s="516" t="s">
        <v>619</v>
      </c>
      <c r="O52" s="516"/>
      <c r="P52" s="133">
        <v>25</v>
      </c>
      <c r="Q52" s="133" t="s">
        <v>620</v>
      </c>
      <c r="R52" s="41">
        <v>42767</v>
      </c>
      <c r="S52" s="41">
        <v>43100</v>
      </c>
      <c r="T52" s="809">
        <v>0</v>
      </c>
      <c r="U52" s="809">
        <v>311302456</v>
      </c>
      <c r="V52" s="681" t="s">
        <v>364</v>
      </c>
      <c r="W52" s="809"/>
      <c r="X52" s="864" t="s">
        <v>621</v>
      </c>
      <c r="Y52" s="787"/>
      <c r="Z52" s="787">
        <v>14</v>
      </c>
      <c r="AA52" s="787">
        <v>13</v>
      </c>
      <c r="AB52" s="274"/>
      <c r="AC52" s="225" t="s">
        <v>751</v>
      </c>
      <c r="AD52" s="215" t="s">
        <v>849</v>
      </c>
      <c r="AE52" s="50" t="s">
        <v>991</v>
      </c>
    </row>
    <row r="53" spans="1:31" s="17" customFormat="1" ht="51" customHeight="1" x14ac:dyDescent="0.2">
      <c r="A53" s="545"/>
      <c r="B53" s="545"/>
      <c r="C53" s="545"/>
      <c r="D53" s="545"/>
      <c r="E53" s="497"/>
      <c r="F53" s="813"/>
      <c r="G53" s="516"/>
      <c r="H53" s="516"/>
      <c r="I53" s="516"/>
      <c r="J53" s="725"/>
      <c r="K53" s="725"/>
      <c r="L53" s="725"/>
      <c r="M53" s="725"/>
      <c r="N53" s="516" t="s">
        <v>622</v>
      </c>
      <c r="O53" s="516"/>
      <c r="P53" s="133">
        <v>25</v>
      </c>
      <c r="Q53" s="133" t="s">
        <v>623</v>
      </c>
      <c r="R53" s="41">
        <v>42767</v>
      </c>
      <c r="S53" s="41">
        <v>43100</v>
      </c>
      <c r="T53" s="809"/>
      <c r="U53" s="809"/>
      <c r="V53" s="681"/>
      <c r="W53" s="809"/>
      <c r="X53" s="864"/>
      <c r="Y53" s="788"/>
      <c r="Z53" s="788"/>
      <c r="AA53" s="788"/>
      <c r="AB53" s="274"/>
      <c r="AC53" s="276"/>
      <c r="AD53" s="215" t="s">
        <v>849</v>
      </c>
      <c r="AE53" s="53" t="s">
        <v>992</v>
      </c>
    </row>
    <row r="54" spans="1:31" s="17" customFormat="1" ht="36.75" customHeight="1" x14ac:dyDescent="0.2">
      <c r="A54" s="545"/>
      <c r="B54" s="545"/>
      <c r="C54" s="545"/>
      <c r="D54" s="545"/>
      <c r="E54" s="497"/>
      <c r="F54" s="813"/>
      <c r="G54" s="516"/>
      <c r="H54" s="516"/>
      <c r="I54" s="516"/>
      <c r="J54" s="725"/>
      <c r="K54" s="725"/>
      <c r="L54" s="725"/>
      <c r="M54" s="725"/>
      <c r="N54" s="516" t="s">
        <v>624</v>
      </c>
      <c r="O54" s="516"/>
      <c r="P54" s="133">
        <v>15</v>
      </c>
      <c r="Q54" s="133" t="s">
        <v>625</v>
      </c>
      <c r="R54" s="41">
        <v>42917</v>
      </c>
      <c r="S54" s="41">
        <v>43008</v>
      </c>
      <c r="T54" s="809"/>
      <c r="U54" s="809"/>
      <c r="V54" s="681"/>
      <c r="W54" s="809"/>
      <c r="X54" s="864"/>
      <c r="Y54" s="788"/>
      <c r="Z54" s="788"/>
      <c r="AA54" s="788"/>
      <c r="AB54" s="274"/>
      <c r="AC54" s="276"/>
      <c r="AD54" s="215" t="s">
        <v>849</v>
      </c>
      <c r="AE54" s="53" t="s">
        <v>993</v>
      </c>
    </row>
    <row r="55" spans="1:31" s="17" customFormat="1" ht="50.25" customHeight="1" x14ac:dyDescent="0.2">
      <c r="A55" s="545"/>
      <c r="B55" s="545"/>
      <c r="C55" s="545"/>
      <c r="D55" s="545"/>
      <c r="E55" s="497"/>
      <c r="F55" s="813"/>
      <c r="G55" s="516"/>
      <c r="H55" s="516"/>
      <c r="I55" s="516"/>
      <c r="J55" s="725"/>
      <c r="K55" s="725"/>
      <c r="L55" s="725"/>
      <c r="M55" s="725"/>
      <c r="N55" s="496" t="s">
        <v>626</v>
      </c>
      <c r="O55" s="497"/>
      <c r="P55" s="133">
        <v>10</v>
      </c>
      <c r="Q55" s="133" t="s">
        <v>627</v>
      </c>
      <c r="R55" s="41">
        <v>42767</v>
      </c>
      <c r="S55" s="41">
        <v>43100</v>
      </c>
      <c r="T55" s="809"/>
      <c r="U55" s="809"/>
      <c r="V55" s="681"/>
      <c r="W55" s="809"/>
      <c r="X55" s="864"/>
      <c r="Y55" s="788"/>
      <c r="Z55" s="788"/>
      <c r="AA55" s="788"/>
      <c r="AB55" s="274"/>
      <c r="AC55" s="276"/>
      <c r="AD55" s="215" t="s">
        <v>849</v>
      </c>
      <c r="AE55" s="53"/>
    </row>
    <row r="56" spans="1:31" s="17" customFormat="1" ht="54.75" customHeight="1" x14ac:dyDescent="0.2">
      <c r="A56" s="499"/>
      <c r="B56" s="499"/>
      <c r="C56" s="499"/>
      <c r="D56" s="499"/>
      <c r="E56" s="497"/>
      <c r="F56" s="813"/>
      <c r="G56" s="516"/>
      <c r="H56" s="516"/>
      <c r="I56" s="516"/>
      <c r="J56" s="725"/>
      <c r="K56" s="725"/>
      <c r="L56" s="725"/>
      <c r="M56" s="725"/>
      <c r="N56" s="516" t="s">
        <v>641</v>
      </c>
      <c r="O56" s="516"/>
      <c r="P56" s="133">
        <v>25</v>
      </c>
      <c r="Q56" s="133" t="s">
        <v>616</v>
      </c>
      <c r="R56" s="41">
        <v>43009</v>
      </c>
      <c r="S56" s="41">
        <v>43100</v>
      </c>
      <c r="T56" s="809"/>
      <c r="U56" s="809"/>
      <c r="V56" s="681"/>
      <c r="W56" s="809"/>
      <c r="X56" s="864"/>
      <c r="Y56" s="789"/>
      <c r="Z56" s="789"/>
      <c r="AA56" s="789"/>
      <c r="AB56" s="274"/>
      <c r="AC56" s="225" t="s">
        <v>752</v>
      </c>
      <c r="AD56" s="215" t="s">
        <v>849</v>
      </c>
      <c r="AE56" s="215"/>
    </row>
    <row r="57" spans="1:31" s="17" customFormat="1" ht="70.5" customHeight="1" x14ac:dyDescent="0.2">
      <c r="A57" s="516" t="s">
        <v>184</v>
      </c>
      <c r="B57" s="516" t="s">
        <v>62</v>
      </c>
      <c r="C57" s="516" t="s">
        <v>314</v>
      </c>
      <c r="D57" s="516" t="s">
        <v>315</v>
      </c>
      <c r="E57" s="810" t="s">
        <v>628</v>
      </c>
      <c r="F57" s="533">
        <v>0.02</v>
      </c>
      <c r="G57" s="498" t="s">
        <v>629</v>
      </c>
      <c r="H57" s="531">
        <v>2</v>
      </c>
      <c r="I57" s="498" t="s">
        <v>353</v>
      </c>
      <c r="J57" s="531">
        <v>5</v>
      </c>
      <c r="K57" s="531">
        <v>4</v>
      </c>
      <c r="L57" s="531">
        <v>2</v>
      </c>
      <c r="M57" s="531">
        <v>2</v>
      </c>
      <c r="N57" s="516" t="s">
        <v>639</v>
      </c>
      <c r="O57" s="516"/>
      <c r="P57" s="47">
        <v>0.3</v>
      </c>
      <c r="Q57" s="133" t="s">
        <v>630</v>
      </c>
      <c r="R57" s="48">
        <v>42737</v>
      </c>
      <c r="S57" s="48">
        <v>42822</v>
      </c>
      <c r="T57" s="542">
        <v>0</v>
      </c>
      <c r="U57" s="542">
        <v>0</v>
      </c>
      <c r="V57" s="542">
        <v>0</v>
      </c>
      <c r="W57" s="542">
        <v>0</v>
      </c>
      <c r="X57" s="865" t="s">
        <v>631</v>
      </c>
      <c r="Y57" s="787">
        <v>5</v>
      </c>
      <c r="Z57" s="766">
        <v>4</v>
      </c>
      <c r="AA57" s="766">
        <v>2</v>
      </c>
      <c r="AB57" s="274"/>
      <c r="AC57" s="584" t="s">
        <v>753</v>
      </c>
      <c r="AD57" s="222" t="s">
        <v>908</v>
      </c>
      <c r="AE57" s="122"/>
    </row>
    <row r="58" spans="1:31" s="17" customFormat="1" ht="54" customHeight="1" x14ac:dyDescent="0.2">
      <c r="A58" s="516"/>
      <c r="B58" s="516"/>
      <c r="C58" s="516"/>
      <c r="D58" s="516"/>
      <c r="E58" s="811"/>
      <c r="F58" s="538"/>
      <c r="G58" s="545"/>
      <c r="H58" s="728"/>
      <c r="I58" s="545"/>
      <c r="J58" s="728"/>
      <c r="K58" s="728"/>
      <c r="L58" s="728"/>
      <c r="M58" s="728"/>
      <c r="N58" s="516" t="s">
        <v>638</v>
      </c>
      <c r="O58" s="516"/>
      <c r="P58" s="47">
        <v>0.1</v>
      </c>
      <c r="Q58" s="133" t="s">
        <v>632</v>
      </c>
      <c r="R58" s="48">
        <v>42826</v>
      </c>
      <c r="S58" s="48">
        <v>42855</v>
      </c>
      <c r="T58" s="543"/>
      <c r="U58" s="543"/>
      <c r="V58" s="543"/>
      <c r="W58" s="543"/>
      <c r="X58" s="866"/>
      <c r="Y58" s="788"/>
      <c r="Z58" s="780"/>
      <c r="AA58" s="780"/>
      <c r="AB58" s="274"/>
      <c r="AC58" s="585"/>
      <c r="AD58" s="218" t="s">
        <v>909</v>
      </c>
      <c r="AE58" s="123"/>
    </row>
    <row r="59" spans="1:31" s="17" customFormat="1" ht="44.25" customHeight="1" x14ac:dyDescent="0.2">
      <c r="A59" s="516"/>
      <c r="B59" s="516"/>
      <c r="C59" s="516"/>
      <c r="D59" s="516"/>
      <c r="E59" s="811"/>
      <c r="F59" s="538"/>
      <c r="G59" s="545"/>
      <c r="H59" s="728"/>
      <c r="I59" s="545"/>
      <c r="J59" s="728"/>
      <c r="K59" s="728"/>
      <c r="L59" s="728"/>
      <c r="M59" s="728"/>
      <c r="N59" s="516" t="s">
        <v>640</v>
      </c>
      <c r="O59" s="516"/>
      <c r="P59" s="47">
        <v>0.3</v>
      </c>
      <c r="Q59" s="133" t="s">
        <v>633</v>
      </c>
      <c r="R59" s="48">
        <v>42826</v>
      </c>
      <c r="S59" s="48" t="s">
        <v>634</v>
      </c>
      <c r="T59" s="543"/>
      <c r="U59" s="543"/>
      <c r="V59" s="543"/>
      <c r="W59" s="543"/>
      <c r="X59" s="866"/>
      <c r="Y59" s="788"/>
      <c r="Z59" s="780"/>
      <c r="AA59" s="780"/>
      <c r="AB59" s="274"/>
      <c r="AC59" s="585"/>
      <c r="AD59" s="218" t="s">
        <v>910</v>
      </c>
      <c r="AE59" s="123"/>
    </row>
    <row r="60" spans="1:31" s="17" customFormat="1" ht="95.25" customHeight="1" x14ac:dyDescent="0.2">
      <c r="A60" s="516"/>
      <c r="B60" s="516"/>
      <c r="C60" s="516"/>
      <c r="D60" s="516"/>
      <c r="E60" s="812"/>
      <c r="F60" s="534"/>
      <c r="G60" s="499"/>
      <c r="H60" s="532"/>
      <c r="I60" s="499"/>
      <c r="J60" s="532"/>
      <c r="K60" s="532"/>
      <c r="L60" s="532"/>
      <c r="M60" s="532"/>
      <c r="N60" s="516" t="s">
        <v>635</v>
      </c>
      <c r="O60" s="516"/>
      <c r="P60" s="47">
        <v>0.3</v>
      </c>
      <c r="Q60" s="133" t="s">
        <v>636</v>
      </c>
      <c r="R60" s="48">
        <v>42795</v>
      </c>
      <c r="S60" s="48">
        <v>43038</v>
      </c>
      <c r="T60" s="544"/>
      <c r="U60" s="544"/>
      <c r="V60" s="544"/>
      <c r="W60" s="544"/>
      <c r="X60" s="863"/>
      <c r="Y60" s="789"/>
      <c r="Z60" s="767"/>
      <c r="AA60" s="767"/>
      <c r="AB60" s="274"/>
      <c r="AC60" s="586"/>
      <c r="AD60" s="218" t="s">
        <v>911</v>
      </c>
      <c r="AE60" s="122" t="s">
        <v>996</v>
      </c>
    </row>
    <row r="61" spans="1:31" s="51" customFormat="1" ht="12.75" customHeight="1" thickBot="1" x14ac:dyDescent="0.25">
      <c r="A61" s="4"/>
      <c r="B61" s="5"/>
      <c r="C61" s="5"/>
      <c r="D61" s="5"/>
      <c r="E61" s="5"/>
      <c r="F61" s="5"/>
      <c r="G61" s="6"/>
      <c r="H61" s="6"/>
      <c r="I61" s="6"/>
      <c r="J61" s="6"/>
      <c r="K61" s="6"/>
      <c r="L61" s="6"/>
      <c r="M61" s="6"/>
      <c r="N61" s="6"/>
      <c r="O61" s="6"/>
      <c r="P61" s="6"/>
      <c r="Q61" s="6"/>
      <c r="R61" s="7"/>
      <c r="S61" s="7"/>
      <c r="T61" s="7"/>
      <c r="U61" s="7"/>
      <c r="V61" s="7"/>
      <c r="W61" s="7"/>
      <c r="X61" s="8"/>
      <c r="Y61" s="9"/>
      <c r="Z61" s="9"/>
      <c r="AD61" s="67"/>
    </row>
    <row r="62" spans="1:31" s="52" customFormat="1" ht="30.75" customHeight="1" thickBot="1" x14ac:dyDescent="0.25">
      <c r="A62" s="211" t="s">
        <v>141</v>
      </c>
      <c r="B62" s="481" t="s">
        <v>549</v>
      </c>
      <c r="C62" s="482"/>
      <c r="D62" s="482"/>
      <c r="E62" s="482"/>
      <c r="F62" s="482"/>
      <c r="G62" s="482"/>
      <c r="H62" s="482"/>
      <c r="I62" s="482"/>
      <c r="J62" s="482"/>
      <c r="K62" s="482"/>
      <c r="L62" s="482"/>
      <c r="M62" s="482"/>
      <c r="N62" s="482"/>
      <c r="O62" s="482"/>
      <c r="P62" s="482"/>
      <c r="Q62" s="482"/>
      <c r="R62" s="482"/>
      <c r="S62" s="482"/>
      <c r="T62" s="482"/>
      <c r="U62" s="482"/>
      <c r="V62" s="482"/>
      <c r="W62" s="482"/>
      <c r="X62" s="482"/>
      <c r="Y62" s="482"/>
      <c r="Z62" s="482"/>
      <c r="AA62" s="482"/>
      <c r="AB62" s="482"/>
      <c r="AC62" s="482"/>
      <c r="AD62" s="482"/>
      <c r="AE62" s="483"/>
    </row>
    <row r="63" spans="1:31" s="51" customFormat="1" ht="12.75" customHeight="1" x14ac:dyDescent="0.2">
      <c r="A63" s="4"/>
      <c r="B63" s="5"/>
      <c r="C63" s="5"/>
      <c r="D63" s="5"/>
      <c r="E63" s="5"/>
      <c r="F63" s="5"/>
      <c r="G63" s="6"/>
      <c r="H63" s="6"/>
      <c r="I63" s="6"/>
      <c r="J63" s="6"/>
      <c r="K63" s="6"/>
      <c r="L63" s="6"/>
      <c r="M63" s="6"/>
      <c r="N63" s="6"/>
      <c r="O63" s="6"/>
      <c r="P63" s="6"/>
      <c r="Q63" s="6"/>
      <c r="R63" s="7"/>
      <c r="S63" s="7"/>
      <c r="T63" s="7"/>
      <c r="U63" s="7"/>
      <c r="V63" s="7"/>
      <c r="W63" s="7"/>
      <c r="X63" s="8"/>
      <c r="Y63" s="9"/>
      <c r="Z63" s="9"/>
      <c r="AD63" s="67"/>
    </row>
    <row r="64" spans="1:31" s="51" customFormat="1" ht="30" customHeight="1" x14ac:dyDescent="0.2">
      <c r="A64" s="669" t="s">
        <v>3</v>
      </c>
      <c r="B64" s="669" t="s">
        <v>4</v>
      </c>
      <c r="C64" s="669" t="s">
        <v>5</v>
      </c>
      <c r="D64" s="671" t="s">
        <v>6</v>
      </c>
      <c r="E64" s="671" t="s">
        <v>7</v>
      </c>
      <c r="F64" s="669" t="s">
        <v>8</v>
      </c>
      <c r="G64" s="669" t="s">
        <v>9</v>
      </c>
      <c r="H64" s="669" t="s">
        <v>10</v>
      </c>
      <c r="I64" s="669" t="s">
        <v>11</v>
      </c>
      <c r="J64" s="673" t="s">
        <v>12</v>
      </c>
      <c r="K64" s="792"/>
      <c r="L64" s="792"/>
      <c r="M64" s="793"/>
      <c r="N64" s="676" t="s">
        <v>13</v>
      </c>
      <c r="O64" s="794"/>
      <c r="P64" s="669" t="s">
        <v>14</v>
      </c>
      <c r="Q64" s="669" t="s">
        <v>15</v>
      </c>
      <c r="R64" s="680" t="s">
        <v>16</v>
      </c>
      <c r="S64" s="793"/>
      <c r="T64" s="680" t="s">
        <v>17</v>
      </c>
      <c r="U64" s="792"/>
      <c r="V64" s="792"/>
      <c r="W64" s="792"/>
      <c r="X64" s="792"/>
      <c r="Y64" s="768" t="s">
        <v>642</v>
      </c>
      <c r="Z64" s="768"/>
      <c r="AA64" s="768"/>
      <c r="AB64" s="768"/>
      <c r="AC64" s="768"/>
      <c r="AD64" s="768"/>
      <c r="AE64" s="768"/>
    </row>
    <row r="65" spans="1:31" s="51" customFormat="1" ht="75.75" customHeight="1" x14ac:dyDescent="0.2">
      <c r="A65" s="821"/>
      <c r="B65" s="821"/>
      <c r="C65" s="791"/>
      <c r="D65" s="791"/>
      <c r="E65" s="791"/>
      <c r="F65" s="791"/>
      <c r="G65" s="791"/>
      <c r="H65" s="791"/>
      <c r="I65" s="791"/>
      <c r="J65" s="10" t="s">
        <v>18</v>
      </c>
      <c r="K65" s="10" t="s">
        <v>19</v>
      </c>
      <c r="L65" s="10" t="s">
        <v>20</v>
      </c>
      <c r="M65" s="10" t="s">
        <v>21</v>
      </c>
      <c r="N65" s="795"/>
      <c r="O65" s="796"/>
      <c r="P65" s="791"/>
      <c r="Q65" s="791"/>
      <c r="R65" s="10" t="s">
        <v>22</v>
      </c>
      <c r="S65" s="10" t="s">
        <v>23</v>
      </c>
      <c r="T65" s="11" t="s">
        <v>24</v>
      </c>
      <c r="U65" s="11" t="s">
        <v>25</v>
      </c>
      <c r="V65" s="12" t="s">
        <v>26</v>
      </c>
      <c r="W65" s="11" t="s">
        <v>27</v>
      </c>
      <c r="X65" s="10" t="s">
        <v>28</v>
      </c>
      <c r="Y65" s="90" t="s">
        <v>18</v>
      </c>
      <c r="Z65" s="91" t="s">
        <v>19</v>
      </c>
      <c r="AA65" s="91" t="s">
        <v>20</v>
      </c>
      <c r="AB65" s="91" t="s">
        <v>21</v>
      </c>
      <c r="AC65" s="90" t="s">
        <v>644</v>
      </c>
      <c r="AD65" s="109" t="s">
        <v>775</v>
      </c>
      <c r="AE65" s="190" t="s">
        <v>923</v>
      </c>
    </row>
    <row r="66" spans="1:31" s="51" customFormat="1" ht="84" customHeight="1" x14ac:dyDescent="0.2">
      <c r="A66" s="516" t="s">
        <v>40</v>
      </c>
      <c r="B66" s="516" t="s">
        <v>62</v>
      </c>
      <c r="C66" s="516" t="s">
        <v>385</v>
      </c>
      <c r="D66" s="516" t="s">
        <v>836</v>
      </c>
      <c r="E66" s="516" t="s">
        <v>850</v>
      </c>
      <c r="F66" s="819">
        <v>0.05</v>
      </c>
      <c r="G66" s="516" t="s">
        <v>851</v>
      </c>
      <c r="H66" s="516">
        <v>5</v>
      </c>
      <c r="I66" s="516" t="s">
        <v>68</v>
      </c>
      <c r="J66" s="516"/>
      <c r="K66" s="516"/>
      <c r="L66" s="516">
        <v>0</v>
      </c>
      <c r="M66" s="516">
        <v>5</v>
      </c>
      <c r="N66" s="814" t="s">
        <v>852</v>
      </c>
      <c r="O66" s="815"/>
      <c r="P66" s="47">
        <v>0.25</v>
      </c>
      <c r="Q66" s="133" t="s">
        <v>386</v>
      </c>
      <c r="R66" s="41">
        <v>42906</v>
      </c>
      <c r="S66" s="41">
        <v>43069</v>
      </c>
      <c r="T66" s="129" t="s">
        <v>234</v>
      </c>
      <c r="U66" s="129" t="s">
        <v>234</v>
      </c>
      <c r="V66" s="129" t="s">
        <v>234</v>
      </c>
      <c r="W66" s="129" t="s">
        <v>234</v>
      </c>
      <c r="X66" s="277" t="s">
        <v>387</v>
      </c>
      <c r="Y66" s="808" t="s">
        <v>235</v>
      </c>
      <c r="Z66" s="808" t="s">
        <v>235</v>
      </c>
      <c r="AA66" s="790">
        <v>2</v>
      </c>
      <c r="AB66" s="223"/>
      <c r="AC66" s="225" t="s">
        <v>754</v>
      </c>
      <c r="AD66" s="254"/>
      <c r="AE66" s="254"/>
    </row>
    <row r="67" spans="1:31" s="51" customFormat="1" ht="84" customHeight="1" x14ac:dyDescent="0.2">
      <c r="A67" s="516"/>
      <c r="B67" s="516"/>
      <c r="C67" s="516"/>
      <c r="D67" s="516"/>
      <c r="E67" s="516"/>
      <c r="F67" s="819"/>
      <c r="G67" s="516"/>
      <c r="H67" s="516"/>
      <c r="I67" s="516"/>
      <c r="J67" s="516"/>
      <c r="K67" s="516"/>
      <c r="L67" s="516"/>
      <c r="M67" s="516"/>
      <c r="N67" s="814" t="s">
        <v>853</v>
      </c>
      <c r="O67" s="815"/>
      <c r="P67" s="47">
        <v>0.25</v>
      </c>
      <c r="Q67" s="133" t="s">
        <v>388</v>
      </c>
      <c r="R67" s="41">
        <v>42857</v>
      </c>
      <c r="S67" s="41">
        <v>42886</v>
      </c>
      <c r="T67" s="129"/>
      <c r="U67" s="129"/>
      <c r="V67" s="129"/>
      <c r="W67" s="129"/>
      <c r="X67" s="277"/>
      <c r="Y67" s="808"/>
      <c r="Z67" s="808"/>
      <c r="AA67" s="790"/>
      <c r="AB67" s="223"/>
      <c r="AC67" s="276"/>
      <c r="AD67" s="254"/>
      <c r="AE67" s="254"/>
    </row>
    <row r="68" spans="1:31" s="51" customFormat="1" ht="123.75" customHeight="1" x14ac:dyDescent="0.2">
      <c r="A68" s="516"/>
      <c r="B68" s="516"/>
      <c r="C68" s="516"/>
      <c r="D68" s="516"/>
      <c r="E68" s="516"/>
      <c r="F68" s="819"/>
      <c r="G68" s="516"/>
      <c r="H68" s="516"/>
      <c r="I68" s="516"/>
      <c r="J68" s="516"/>
      <c r="K68" s="516"/>
      <c r="L68" s="516"/>
      <c r="M68" s="516"/>
      <c r="N68" s="814" t="s">
        <v>854</v>
      </c>
      <c r="O68" s="815"/>
      <c r="P68" s="47">
        <v>0.25</v>
      </c>
      <c r="Q68" s="133" t="s">
        <v>389</v>
      </c>
      <c r="R68" s="41">
        <v>42906</v>
      </c>
      <c r="S68" s="41">
        <v>43069</v>
      </c>
      <c r="T68" s="129"/>
      <c r="U68" s="129"/>
      <c r="V68" s="129"/>
      <c r="W68" s="129"/>
      <c r="X68" s="277"/>
      <c r="Y68" s="808"/>
      <c r="Z68" s="808"/>
      <c r="AA68" s="790"/>
      <c r="AB68" s="223"/>
      <c r="AC68" s="276"/>
      <c r="AD68" s="278" t="s">
        <v>855</v>
      </c>
      <c r="AE68" s="217" t="s">
        <v>997</v>
      </c>
    </row>
    <row r="69" spans="1:31" s="51" customFormat="1" ht="12.75" customHeight="1" thickBot="1" x14ac:dyDescent="0.25">
      <c r="A69" s="4"/>
      <c r="B69" s="5"/>
      <c r="C69" s="5"/>
      <c r="D69" s="5"/>
      <c r="E69" s="5"/>
      <c r="F69" s="5"/>
      <c r="G69" s="6"/>
      <c r="H69" s="6"/>
      <c r="I69" s="6"/>
      <c r="J69" s="6"/>
      <c r="K69" s="6"/>
      <c r="L69" s="6"/>
      <c r="M69" s="6"/>
      <c r="N69" s="6"/>
      <c r="O69" s="6"/>
      <c r="P69" s="6"/>
      <c r="Q69" s="6"/>
      <c r="R69" s="7"/>
      <c r="S69" s="7"/>
      <c r="T69" s="7"/>
      <c r="U69" s="7"/>
      <c r="V69" s="7"/>
      <c r="W69" s="7"/>
      <c r="X69" s="8"/>
      <c r="Y69" s="9"/>
      <c r="Z69" s="9"/>
      <c r="AD69" s="67"/>
    </row>
    <row r="70" spans="1:31" s="52" customFormat="1" ht="30.75" customHeight="1" thickBot="1" x14ac:dyDescent="0.25">
      <c r="A70" s="211" t="s">
        <v>155</v>
      </c>
      <c r="B70" s="481" t="s">
        <v>550</v>
      </c>
      <c r="C70" s="482"/>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3"/>
    </row>
    <row r="71" spans="1:31" s="51" customFormat="1" ht="12.75" customHeight="1" x14ac:dyDescent="0.2">
      <c r="A71" s="4"/>
      <c r="B71" s="5"/>
      <c r="C71" s="5"/>
      <c r="D71" s="5"/>
      <c r="E71" s="5"/>
      <c r="F71" s="5"/>
      <c r="G71" s="6"/>
      <c r="H71" s="6"/>
      <c r="I71" s="6"/>
      <c r="J71" s="6"/>
      <c r="K71" s="6"/>
      <c r="L71" s="6"/>
      <c r="M71" s="6"/>
      <c r="N71" s="6"/>
      <c r="O71" s="6"/>
      <c r="P71" s="6"/>
      <c r="Q71" s="6"/>
      <c r="R71" s="7"/>
      <c r="S71" s="7"/>
      <c r="T71" s="7"/>
      <c r="U71" s="7"/>
      <c r="V71" s="7"/>
      <c r="W71" s="7"/>
      <c r="X71" s="8"/>
      <c r="Y71" s="9"/>
      <c r="Z71" s="9"/>
      <c r="AD71" s="67"/>
    </row>
    <row r="72" spans="1:31" s="51" customFormat="1" ht="30" customHeight="1" x14ac:dyDescent="0.2">
      <c r="A72" s="669" t="s">
        <v>3</v>
      </c>
      <c r="B72" s="669" t="s">
        <v>4</v>
      </c>
      <c r="C72" s="669" t="s">
        <v>5</v>
      </c>
      <c r="D72" s="671" t="s">
        <v>6</v>
      </c>
      <c r="E72" s="671" t="s">
        <v>7</v>
      </c>
      <c r="F72" s="669" t="s">
        <v>8</v>
      </c>
      <c r="G72" s="669" t="s">
        <v>9</v>
      </c>
      <c r="H72" s="669" t="s">
        <v>10</v>
      </c>
      <c r="I72" s="669" t="s">
        <v>11</v>
      </c>
      <c r="J72" s="673" t="s">
        <v>12</v>
      </c>
      <c r="K72" s="792"/>
      <c r="L72" s="792"/>
      <c r="M72" s="793"/>
      <c r="N72" s="676" t="s">
        <v>13</v>
      </c>
      <c r="O72" s="794"/>
      <c r="P72" s="669" t="s">
        <v>14</v>
      </c>
      <c r="Q72" s="669" t="s">
        <v>15</v>
      </c>
      <c r="R72" s="680" t="s">
        <v>16</v>
      </c>
      <c r="S72" s="793"/>
      <c r="T72" s="680" t="s">
        <v>17</v>
      </c>
      <c r="U72" s="792"/>
      <c r="V72" s="792"/>
      <c r="W72" s="792"/>
      <c r="X72" s="792"/>
      <c r="Y72" s="768" t="s">
        <v>642</v>
      </c>
      <c r="Z72" s="768"/>
      <c r="AA72" s="768"/>
      <c r="AB72" s="768"/>
      <c r="AC72" s="768"/>
      <c r="AD72" s="768"/>
      <c r="AE72" s="768"/>
    </row>
    <row r="73" spans="1:31" s="51" customFormat="1" ht="75.75" customHeight="1" x14ac:dyDescent="0.2">
      <c r="A73" s="791"/>
      <c r="B73" s="791"/>
      <c r="C73" s="791"/>
      <c r="D73" s="791"/>
      <c r="E73" s="791"/>
      <c r="F73" s="791"/>
      <c r="G73" s="791"/>
      <c r="H73" s="791"/>
      <c r="I73" s="791"/>
      <c r="J73" s="10" t="s">
        <v>18</v>
      </c>
      <c r="K73" s="10" t="s">
        <v>19</v>
      </c>
      <c r="L73" s="10" t="s">
        <v>20</v>
      </c>
      <c r="M73" s="10" t="s">
        <v>21</v>
      </c>
      <c r="N73" s="795"/>
      <c r="O73" s="796"/>
      <c r="P73" s="791"/>
      <c r="Q73" s="791"/>
      <c r="R73" s="10" t="s">
        <v>22</v>
      </c>
      <c r="S73" s="10" t="s">
        <v>23</v>
      </c>
      <c r="T73" s="11" t="s">
        <v>24</v>
      </c>
      <c r="U73" s="11" t="s">
        <v>25</v>
      </c>
      <c r="V73" s="12" t="s">
        <v>26</v>
      </c>
      <c r="W73" s="11" t="s">
        <v>27</v>
      </c>
      <c r="X73" s="10" t="s">
        <v>28</v>
      </c>
      <c r="Y73" s="90" t="s">
        <v>18</v>
      </c>
      <c r="Z73" s="91" t="s">
        <v>19</v>
      </c>
      <c r="AA73" s="91" t="s">
        <v>20</v>
      </c>
      <c r="AB73" s="91" t="s">
        <v>21</v>
      </c>
      <c r="AC73" s="90" t="s">
        <v>644</v>
      </c>
      <c r="AD73" s="109" t="s">
        <v>775</v>
      </c>
      <c r="AE73" s="190" t="s">
        <v>923</v>
      </c>
    </row>
    <row r="74" spans="1:31" s="9" customFormat="1" ht="50.25" customHeight="1" x14ac:dyDescent="0.2">
      <c r="A74" s="516" t="s">
        <v>40</v>
      </c>
      <c r="B74" s="516" t="s">
        <v>501</v>
      </c>
      <c r="C74" s="516" t="s">
        <v>502</v>
      </c>
      <c r="D74" s="516" t="s">
        <v>503</v>
      </c>
      <c r="E74" s="516" t="s">
        <v>504</v>
      </c>
      <c r="F74" s="813">
        <v>0.1</v>
      </c>
      <c r="G74" s="516" t="s">
        <v>505</v>
      </c>
      <c r="H74" s="834">
        <v>1</v>
      </c>
      <c r="I74" s="516" t="s">
        <v>45</v>
      </c>
      <c r="J74" s="726">
        <v>0.25</v>
      </c>
      <c r="K74" s="726">
        <v>0.75</v>
      </c>
      <c r="L74" s="726">
        <v>1</v>
      </c>
      <c r="M74" s="726"/>
      <c r="N74" s="816" t="s">
        <v>506</v>
      </c>
      <c r="O74" s="817"/>
      <c r="P74" s="279">
        <v>0.25</v>
      </c>
      <c r="Q74" s="132" t="s">
        <v>507</v>
      </c>
      <c r="R74" s="41">
        <v>42737</v>
      </c>
      <c r="S74" s="41">
        <v>42781</v>
      </c>
      <c r="T74" s="129">
        <v>0</v>
      </c>
      <c r="U74" s="797">
        <v>4163775950</v>
      </c>
      <c r="V74" s="542" t="s">
        <v>364</v>
      </c>
      <c r="W74" s="129">
        <v>0</v>
      </c>
      <c r="X74" s="277" t="s">
        <v>508</v>
      </c>
      <c r="Y74" s="630">
        <v>0.25</v>
      </c>
      <c r="Z74" s="491">
        <v>0.75</v>
      </c>
      <c r="AA74" s="491">
        <v>1</v>
      </c>
      <c r="AB74" s="249"/>
      <c r="AC74" s="104" t="s">
        <v>755</v>
      </c>
      <c r="AD74" s="212" t="s">
        <v>755</v>
      </c>
      <c r="AE74" s="212"/>
    </row>
    <row r="75" spans="1:31" s="9" customFormat="1" ht="94.5" customHeight="1" x14ac:dyDescent="0.2">
      <c r="A75" s="516"/>
      <c r="B75" s="516"/>
      <c r="C75" s="516"/>
      <c r="D75" s="516"/>
      <c r="E75" s="516"/>
      <c r="F75" s="813"/>
      <c r="G75" s="516"/>
      <c r="H75" s="516"/>
      <c r="I75" s="516"/>
      <c r="J75" s="726"/>
      <c r="K75" s="726"/>
      <c r="L75" s="726"/>
      <c r="M75" s="726"/>
      <c r="N75" s="816" t="s">
        <v>509</v>
      </c>
      <c r="O75" s="817"/>
      <c r="P75" s="279">
        <v>0.25</v>
      </c>
      <c r="Q75" s="132" t="s">
        <v>510</v>
      </c>
      <c r="R75" s="41">
        <v>42782</v>
      </c>
      <c r="S75" s="41">
        <v>42886</v>
      </c>
      <c r="T75" s="129">
        <v>0</v>
      </c>
      <c r="U75" s="798"/>
      <c r="V75" s="543"/>
      <c r="W75" s="129">
        <v>0</v>
      </c>
      <c r="X75" s="277" t="s">
        <v>511</v>
      </c>
      <c r="Y75" s="631"/>
      <c r="Z75" s="493"/>
      <c r="AA75" s="493"/>
      <c r="AB75" s="249"/>
      <c r="AC75" s="104" t="s">
        <v>756</v>
      </c>
      <c r="AD75" s="212" t="s">
        <v>856</v>
      </c>
      <c r="AE75" s="303" t="s">
        <v>856</v>
      </c>
    </row>
    <row r="76" spans="1:31" s="9" customFormat="1" ht="63" customHeight="1" x14ac:dyDescent="0.2">
      <c r="A76" s="516"/>
      <c r="B76" s="516"/>
      <c r="C76" s="516"/>
      <c r="D76" s="516"/>
      <c r="E76" s="516"/>
      <c r="F76" s="813"/>
      <c r="G76" s="516"/>
      <c r="H76" s="516"/>
      <c r="I76" s="516"/>
      <c r="J76" s="726"/>
      <c r="K76" s="726"/>
      <c r="L76" s="726"/>
      <c r="M76" s="726"/>
      <c r="N76" s="816" t="s">
        <v>512</v>
      </c>
      <c r="O76" s="817"/>
      <c r="P76" s="279">
        <v>0.25</v>
      </c>
      <c r="Q76" s="280" t="s">
        <v>513</v>
      </c>
      <c r="R76" s="41">
        <v>42870</v>
      </c>
      <c r="S76" s="41">
        <v>42916</v>
      </c>
      <c r="T76" s="129">
        <v>0</v>
      </c>
      <c r="U76" s="798"/>
      <c r="V76" s="543"/>
      <c r="W76" s="129">
        <v>0</v>
      </c>
      <c r="X76" s="277" t="s">
        <v>514</v>
      </c>
      <c r="Y76" s="631"/>
      <c r="Z76" s="493"/>
      <c r="AA76" s="493"/>
      <c r="AB76" s="249"/>
      <c r="AC76" s="104" t="s">
        <v>757</v>
      </c>
      <c r="AD76" s="212" t="s">
        <v>857</v>
      </c>
      <c r="AE76" s="303" t="s">
        <v>857</v>
      </c>
    </row>
    <row r="77" spans="1:31" s="9" customFormat="1" ht="48" customHeight="1" x14ac:dyDescent="0.2">
      <c r="A77" s="516"/>
      <c r="B77" s="516"/>
      <c r="C77" s="516"/>
      <c r="D77" s="516"/>
      <c r="E77" s="516"/>
      <c r="F77" s="813"/>
      <c r="G77" s="516"/>
      <c r="H77" s="516"/>
      <c r="I77" s="516"/>
      <c r="J77" s="726"/>
      <c r="K77" s="726"/>
      <c r="L77" s="726"/>
      <c r="M77" s="726"/>
      <c r="N77" s="816" t="s">
        <v>515</v>
      </c>
      <c r="O77" s="817"/>
      <c r="P77" s="279">
        <v>0.25</v>
      </c>
      <c r="Q77" s="132" t="s">
        <v>516</v>
      </c>
      <c r="R77" s="41">
        <v>42917</v>
      </c>
      <c r="S77" s="41">
        <v>42977</v>
      </c>
      <c r="T77" s="129">
        <v>0</v>
      </c>
      <c r="U77" s="799"/>
      <c r="V77" s="544"/>
      <c r="W77" s="129">
        <v>0</v>
      </c>
      <c r="X77" s="277" t="s">
        <v>511</v>
      </c>
      <c r="Y77" s="632"/>
      <c r="Z77" s="492"/>
      <c r="AA77" s="492"/>
      <c r="AB77" s="249"/>
      <c r="AC77" s="105" t="s">
        <v>758</v>
      </c>
      <c r="AD77" s="213" t="s">
        <v>858</v>
      </c>
      <c r="AE77" s="303" t="s">
        <v>1003</v>
      </c>
    </row>
    <row r="78" spans="1:31" s="51" customFormat="1" ht="12.75" customHeight="1" thickBot="1" x14ac:dyDescent="0.25">
      <c r="A78" s="4"/>
      <c r="B78" s="5"/>
      <c r="C78" s="5"/>
      <c r="D78" s="5"/>
      <c r="E78" s="5"/>
      <c r="F78" s="5"/>
      <c r="G78" s="6"/>
      <c r="H78" s="6"/>
      <c r="I78" s="6"/>
      <c r="J78" s="6"/>
      <c r="K78" s="6"/>
      <c r="L78" s="6"/>
      <c r="M78" s="6"/>
      <c r="N78" s="6"/>
      <c r="O78" s="6"/>
      <c r="P78" s="6"/>
      <c r="Q78" s="6"/>
      <c r="R78" s="7"/>
      <c r="S78" s="7"/>
      <c r="T78" s="7"/>
      <c r="U78" s="7"/>
      <c r="V78" s="7"/>
      <c r="W78" s="7"/>
      <c r="X78" s="8"/>
      <c r="Y78" s="9"/>
      <c r="Z78" s="9"/>
      <c r="AD78" s="67"/>
    </row>
    <row r="79" spans="1:31" s="52" customFormat="1" ht="30.75" customHeight="1" thickBot="1" x14ac:dyDescent="0.25">
      <c r="A79" s="211" t="s">
        <v>428</v>
      </c>
      <c r="B79" s="481" t="s">
        <v>551</v>
      </c>
      <c r="C79" s="482"/>
      <c r="D79" s="482"/>
      <c r="E79" s="482"/>
      <c r="F79" s="482"/>
      <c r="G79" s="482"/>
      <c r="H79" s="482"/>
      <c r="I79" s="482"/>
      <c r="J79" s="482"/>
      <c r="K79" s="482"/>
      <c r="L79" s="482"/>
      <c r="M79" s="482"/>
      <c r="N79" s="482"/>
      <c r="O79" s="482"/>
      <c r="P79" s="482"/>
      <c r="Q79" s="482"/>
      <c r="R79" s="482"/>
      <c r="S79" s="482"/>
      <c r="T79" s="482"/>
      <c r="U79" s="482"/>
      <c r="V79" s="482"/>
      <c r="W79" s="482"/>
      <c r="X79" s="482"/>
      <c r="Y79" s="482"/>
      <c r="Z79" s="482"/>
      <c r="AA79" s="482"/>
      <c r="AB79" s="482"/>
      <c r="AC79" s="482"/>
      <c r="AD79" s="482"/>
      <c r="AE79" s="483"/>
    </row>
    <row r="80" spans="1:31" s="51" customFormat="1" ht="12.75" customHeight="1" x14ac:dyDescent="0.2">
      <c r="A80" s="4"/>
      <c r="B80" s="5"/>
      <c r="C80" s="5"/>
      <c r="D80" s="5"/>
      <c r="E80" s="5"/>
      <c r="F80" s="5"/>
      <c r="G80" s="6"/>
      <c r="H80" s="6"/>
      <c r="I80" s="6"/>
      <c r="J80" s="6"/>
      <c r="K80" s="6"/>
      <c r="L80" s="6"/>
      <c r="M80" s="6"/>
      <c r="N80" s="6"/>
      <c r="O80" s="6"/>
      <c r="P80" s="6"/>
      <c r="Q80" s="6"/>
      <c r="R80" s="7"/>
      <c r="S80" s="7"/>
      <c r="T80" s="7"/>
      <c r="U80" s="7"/>
      <c r="V80" s="7"/>
      <c r="W80" s="7"/>
      <c r="X80" s="8"/>
      <c r="Y80" s="9"/>
      <c r="Z80" s="9"/>
      <c r="AD80" s="67"/>
    </row>
    <row r="81" spans="1:31" s="51" customFormat="1" ht="30" customHeight="1" x14ac:dyDescent="0.2">
      <c r="A81" s="669" t="s">
        <v>3</v>
      </c>
      <c r="B81" s="669" t="s">
        <v>4</v>
      </c>
      <c r="C81" s="669" t="s">
        <v>5</v>
      </c>
      <c r="D81" s="671" t="s">
        <v>6</v>
      </c>
      <c r="E81" s="671" t="s">
        <v>7</v>
      </c>
      <c r="F81" s="669" t="s">
        <v>8</v>
      </c>
      <c r="G81" s="669" t="s">
        <v>9</v>
      </c>
      <c r="H81" s="669" t="s">
        <v>10</v>
      </c>
      <c r="I81" s="669" t="s">
        <v>11</v>
      </c>
      <c r="J81" s="673" t="s">
        <v>12</v>
      </c>
      <c r="K81" s="792"/>
      <c r="L81" s="792"/>
      <c r="M81" s="793"/>
      <c r="N81" s="676" t="s">
        <v>13</v>
      </c>
      <c r="O81" s="794"/>
      <c r="P81" s="669" t="s">
        <v>14</v>
      </c>
      <c r="Q81" s="669" t="s">
        <v>15</v>
      </c>
      <c r="R81" s="680" t="s">
        <v>16</v>
      </c>
      <c r="S81" s="793"/>
      <c r="T81" s="680" t="s">
        <v>17</v>
      </c>
      <c r="U81" s="792"/>
      <c r="V81" s="792"/>
      <c r="W81" s="792"/>
      <c r="X81" s="792"/>
      <c r="Y81" s="768" t="s">
        <v>642</v>
      </c>
      <c r="Z81" s="768"/>
      <c r="AA81" s="768"/>
      <c r="AB81" s="768"/>
      <c r="AC81" s="768"/>
      <c r="AD81" s="768"/>
      <c r="AE81" s="768"/>
    </row>
    <row r="82" spans="1:31" s="51" customFormat="1" ht="89.25" customHeight="1" x14ac:dyDescent="0.2">
      <c r="A82" s="791"/>
      <c r="B82" s="791"/>
      <c r="C82" s="791"/>
      <c r="D82" s="791"/>
      <c r="E82" s="791"/>
      <c r="F82" s="791"/>
      <c r="G82" s="791"/>
      <c r="H82" s="791"/>
      <c r="I82" s="791"/>
      <c r="J82" s="10" t="s">
        <v>18</v>
      </c>
      <c r="K82" s="10" t="s">
        <v>19</v>
      </c>
      <c r="L82" s="10" t="s">
        <v>20</v>
      </c>
      <c r="M82" s="10" t="s">
        <v>21</v>
      </c>
      <c r="N82" s="795"/>
      <c r="O82" s="796"/>
      <c r="P82" s="791"/>
      <c r="Q82" s="791"/>
      <c r="R82" s="10" t="s">
        <v>22</v>
      </c>
      <c r="S82" s="10" t="s">
        <v>23</v>
      </c>
      <c r="T82" s="11" t="s">
        <v>24</v>
      </c>
      <c r="U82" s="11" t="s">
        <v>25</v>
      </c>
      <c r="V82" s="12" t="s">
        <v>26</v>
      </c>
      <c r="W82" s="11" t="s">
        <v>27</v>
      </c>
      <c r="X82" s="10" t="s">
        <v>28</v>
      </c>
      <c r="Y82" s="90" t="s">
        <v>18</v>
      </c>
      <c r="Z82" s="91" t="s">
        <v>19</v>
      </c>
      <c r="AA82" s="91" t="s">
        <v>20</v>
      </c>
      <c r="AB82" s="91" t="s">
        <v>21</v>
      </c>
      <c r="AC82" s="90" t="s">
        <v>644</v>
      </c>
      <c r="AD82" s="109" t="s">
        <v>775</v>
      </c>
      <c r="AE82" s="190" t="s">
        <v>923</v>
      </c>
    </row>
    <row r="83" spans="1:31" s="9" customFormat="1" ht="93" customHeight="1" x14ac:dyDescent="0.2">
      <c r="A83" s="281" t="s">
        <v>184</v>
      </c>
      <c r="B83" s="281" t="s">
        <v>62</v>
      </c>
      <c r="C83" s="281" t="s">
        <v>314</v>
      </c>
      <c r="D83" s="282" t="s">
        <v>315</v>
      </c>
      <c r="E83" s="283" t="s">
        <v>528</v>
      </c>
      <c r="F83" s="136">
        <v>0.1</v>
      </c>
      <c r="G83" s="284" t="s">
        <v>529</v>
      </c>
      <c r="H83" s="285">
        <v>100</v>
      </c>
      <c r="I83" s="285" t="s">
        <v>311</v>
      </c>
      <c r="J83" s="141">
        <v>0.1</v>
      </c>
      <c r="K83" s="141">
        <v>0.3</v>
      </c>
      <c r="L83" s="141">
        <v>0.7</v>
      </c>
      <c r="M83" s="141">
        <v>1</v>
      </c>
      <c r="N83" s="496" t="s">
        <v>530</v>
      </c>
      <c r="O83" s="497"/>
      <c r="P83" s="285">
        <v>20</v>
      </c>
      <c r="Q83" s="286" t="s">
        <v>531</v>
      </c>
      <c r="R83" s="41">
        <v>42768</v>
      </c>
      <c r="S83" s="41">
        <v>43099</v>
      </c>
      <c r="T83" s="287"/>
      <c r="U83" s="287"/>
      <c r="V83" s="133"/>
      <c r="W83" s="249"/>
      <c r="X83" s="133" t="s">
        <v>532</v>
      </c>
      <c r="Y83" s="288">
        <v>0.1</v>
      </c>
      <c r="Z83" s="245">
        <v>0.3</v>
      </c>
      <c r="AA83" s="245">
        <v>0.7</v>
      </c>
      <c r="AB83" s="249"/>
      <c r="AC83" s="106" t="s">
        <v>759</v>
      </c>
      <c r="AD83" s="106" t="s">
        <v>859</v>
      </c>
      <c r="AE83" s="260" t="s">
        <v>1004</v>
      </c>
    </row>
    <row r="84" spans="1:31" s="17" customFormat="1" ht="93" customHeight="1" x14ac:dyDescent="0.2">
      <c r="A84" s="281" t="s">
        <v>184</v>
      </c>
      <c r="B84" s="281" t="s">
        <v>62</v>
      </c>
      <c r="C84" s="281" t="s">
        <v>314</v>
      </c>
      <c r="D84" s="282" t="s">
        <v>315</v>
      </c>
      <c r="E84" s="283" t="s">
        <v>545</v>
      </c>
      <c r="F84" s="251">
        <v>0.05</v>
      </c>
      <c r="G84" s="284" t="s">
        <v>533</v>
      </c>
      <c r="H84" s="289">
        <v>100</v>
      </c>
      <c r="I84" s="289" t="s">
        <v>311</v>
      </c>
      <c r="J84" s="141"/>
      <c r="K84" s="141">
        <v>0.2</v>
      </c>
      <c r="L84" s="141">
        <v>0.4</v>
      </c>
      <c r="M84" s="141">
        <v>0.4</v>
      </c>
      <c r="N84" s="496" t="s">
        <v>534</v>
      </c>
      <c r="O84" s="497"/>
      <c r="P84" s="289">
        <v>20</v>
      </c>
      <c r="Q84" s="131" t="s">
        <v>535</v>
      </c>
      <c r="R84" s="41">
        <v>42826</v>
      </c>
      <c r="S84" s="41">
        <v>43084</v>
      </c>
      <c r="T84" s="287"/>
      <c r="U84" s="287"/>
      <c r="V84" s="131"/>
      <c r="W84" s="274"/>
      <c r="X84" s="133"/>
      <c r="Y84" s="245" t="s">
        <v>235</v>
      </c>
      <c r="Z84" s="245">
        <v>0.2</v>
      </c>
      <c r="AA84" s="245">
        <v>0.4</v>
      </c>
      <c r="AB84" s="274"/>
      <c r="AC84" s="107" t="s">
        <v>235</v>
      </c>
      <c r="AD84" s="106" t="s">
        <v>860</v>
      </c>
      <c r="AE84" s="304" t="s">
        <v>1005</v>
      </c>
    </row>
    <row r="85" spans="1:31" s="9" customFormat="1" ht="91.5" customHeight="1" x14ac:dyDescent="0.2">
      <c r="A85" s="281" t="s">
        <v>184</v>
      </c>
      <c r="B85" s="281" t="s">
        <v>62</v>
      </c>
      <c r="C85" s="281" t="s">
        <v>314</v>
      </c>
      <c r="D85" s="282" t="s">
        <v>315</v>
      </c>
      <c r="E85" s="133" t="s">
        <v>536</v>
      </c>
      <c r="F85" s="290">
        <v>2.5000000000000001E-2</v>
      </c>
      <c r="G85" s="284" t="s">
        <v>537</v>
      </c>
      <c r="H85" s="285">
        <v>100</v>
      </c>
      <c r="I85" s="285" t="s">
        <v>311</v>
      </c>
      <c r="J85" s="141">
        <v>0.1</v>
      </c>
      <c r="K85" s="141">
        <v>0.2</v>
      </c>
      <c r="L85" s="141">
        <v>0.3</v>
      </c>
      <c r="M85" s="141">
        <v>1</v>
      </c>
      <c r="N85" s="496" t="s">
        <v>538</v>
      </c>
      <c r="O85" s="497"/>
      <c r="P85" s="285">
        <v>30</v>
      </c>
      <c r="Q85" s="131" t="s">
        <v>539</v>
      </c>
      <c r="R85" s="41">
        <v>42826</v>
      </c>
      <c r="S85" s="41">
        <v>43084</v>
      </c>
      <c r="T85" s="129"/>
      <c r="U85" s="129">
        <v>200000000</v>
      </c>
      <c r="V85" s="131" t="s">
        <v>540</v>
      </c>
      <c r="W85" s="249"/>
      <c r="X85" s="133"/>
      <c r="Y85" s="245">
        <v>0.1</v>
      </c>
      <c r="Z85" s="245">
        <v>0.2</v>
      </c>
      <c r="AA85" s="245">
        <v>0.71</v>
      </c>
      <c r="AB85" s="274"/>
      <c r="AC85" s="106" t="s">
        <v>760</v>
      </c>
      <c r="AD85" s="106" t="s">
        <v>861</v>
      </c>
      <c r="AE85" s="116" t="s">
        <v>1006</v>
      </c>
    </row>
    <row r="86" spans="1:31" s="9" customFormat="1" ht="83.25" customHeight="1" x14ac:dyDescent="0.2">
      <c r="A86" s="291" t="s">
        <v>184</v>
      </c>
      <c r="B86" s="291" t="s">
        <v>62</v>
      </c>
      <c r="C86" s="291" t="s">
        <v>314</v>
      </c>
      <c r="D86" s="292" t="s">
        <v>315</v>
      </c>
      <c r="E86" s="133" t="s">
        <v>541</v>
      </c>
      <c r="F86" s="290">
        <v>2.5000000000000001E-2</v>
      </c>
      <c r="G86" s="284" t="s">
        <v>542</v>
      </c>
      <c r="H86" s="285">
        <v>100</v>
      </c>
      <c r="I86" s="293" t="s">
        <v>311</v>
      </c>
      <c r="J86" s="294">
        <v>0.1</v>
      </c>
      <c r="K86" s="294">
        <v>0.2</v>
      </c>
      <c r="L86" s="294">
        <v>0.3</v>
      </c>
      <c r="M86" s="294">
        <v>1</v>
      </c>
      <c r="N86" s="496" t="s">
        <v>538</v>
      </c>
      <c r="O86" s="497"/>
      <c r="P86" s="285">
        <v>30</v>
      </c>
      <c r="Q86" s="131" t="s">
        <v>543</v>
      </c>
      <c r="R86" s="142">
        <v>42826</v>
      </c>
      <c r="S86" s="142">
        <v>43084</v>
      </c>
      <c r="T86" s="128"/>
      <c r="U86" s="295">
        <v>111302456</v>
      </c>
      <c r="V86" s="131" t="s">
        <v>540</v>
      </c>
      <c r="W86" s="249"/>
      <c r="X86" s="139" t="s">
        <v>544</v>
      </c>
      <c r="Y86" s="288">
        <v>0.1</v>
      </c>
      <c r="Z86" s="245">
        <v>0.2</v>
      </c>
      <c r="AA86" s="245">
        <v>0.71</v>
      </c>
      <c r="AB86" s="249"/>
      <c r="AC86" s="106" t="s">
        <v>761</v>
      </c>
      <c r="AD86" s="106" t="s">
        <v>862</v>
      </c>
      <c r="AE86" s="214" t="s">
        <v>1007</v>
      </c>
    </row>
    <row r="87" spans="1:31" s="51" customFormat="1" ht="12.75" customHeight="1" thickBot="1" x14ac:dyDescent="0.25">
      <c r="A87" s="4"/>
      <c r="B87" s="5"/>
      <c r="C87" s="5"/>
      <c r="D87" s="5"/>
      <c r="E87" s="5"/>
      <c r="F87" s="5"/>
      <c r="G87" s="6"/>
      <c r="H87" s="6"/>
      <c r="I87" s="6"/>
      <c r="J87" s="6"/>
      <c r="K87" s="6"/>
      <c r="L87" s="6"/>
      <c r="M87" s="6"/>
      <c r="N87" s="6"/>
      <c r="O87" s="6"/>
      <c r="P87" s="6"/>
      <c r="Q87" s="6"/>
      <c r="R87" s="7"/>
      <c r="S87" s="7"/>
      <c r="T87" s="7"/>
      <c r="U87" s="7"/>
      <c r="V87" s="7"/>
      <c r="W87" s="7"/>
      <c r="X87" s="8"/>
      <c r="Y87" s="9"/>
      <c r="Z87" s="9"/>
      <c r="AD87" s="67"/>
    </row>
    <row r="88" spans="1:31" s="52" customFormat="1" ht="30.75" customHeight="1" thickBot="1" x14ac:dyDescent="0.25">
      <c r="A88" s="211" t="s">
        <v>429</v>
      </c>
      <c r="B88" s="481" t="s">
        <v>552</v>
      </c>
      <c r="C88" s="482"/>
      <c r="D88" s="482"/>
      <c r="E88" s="482"/>
      <c r="F88" s="482"/>
      <c r="G88" s="482"/>
      <c r="H88" s="482"/>
      <c r="I88" s="482"/>
      <c r="J88" s="482"/>
      <c r="K88" s="482"/>
      <c r="L88" s="482"/>
      <c r="M88" s="482"/>
      <c r="N88" s="482"/>
      <c r="O88" s="482"/>
      <c r="P88" s="482"/>
      <c r="Q88" s="482"/>
      <c r="R88" s="482"/>
      <c r="S88" s="482"/>
      <c r="T88" s="482"/>
      <c r="U88" s="482"/>
      <c r="V88" s="482"/>
      <c r="W88" s="482"/>
      <c r="X88" s="482"/>
      <c r="Y88" s="482"/>
      <c r="Z88" s="482"/>
      <c r="AA88" s="482"/>
      <c r="AB88" s="482"/>
      <c r="AC88" s="482"/>
      <c r="AD88" s="482"/>
      <c r="AE88" s="483"/>
    </row>
    <row r="89" spans="1:31" s="51" customFormat="1" ht="12.75" customHeight="1" x14ac:dyDescent="0.2">
      <c r="A89" s="4"/>
      <c r="B89" s="5"/>
      <c r="C89" s="5"/>
      <c r="D89" s="5"/>
      <c r="E89" s="5"/>
      <c r="F89" s="5"/>
      <c r="G89" s="6"/>
      <c r="H89" s="6"/>
      <c r="I89" s="6"/>
      <c r="J89" s="6"/>
      <c r="K89" s="6"/>
      <c r="L89" s="6"/>
      <c r="M89" s="6"/>
      <c r="N89" s="6"/>
      <c r="O89" s="6"/>
      <c r="P89" s="6"/>
      <c r="Q89" s="6"/>
      <c r="R89" s="7"/>
      <c r="S89" s="7"/>
      <c r="T89" s="7"/>
      <c r="U89" s="7"/>
      <c r="V89" s="7"/>
      <c r="W89" s="7"/>
      <c r="X89" s="8"/>
      <c r="Y89" s="9"/>
      <c r="Z89" s="9"/>
      <c r="AD89" s="67"/>
    </row>
    <row r="90" spans="1:31" s="51" customFormat="1" ht="30" customHeight="1" x14ac:dyDescent="0.2">
      <c r="A90" s="669" t="s">
        <v>3</v>
      </c>
      <c r="B90" s="669" t="s">
        <v>4</v>
      </c>
      <c r="C90" s="669" t="s">
        <v>5</v>
      </c>
      <c r="D90" s="671" t="s">
        <v>6</v>
      </c>
      <c r="E90" s="671" t="s">
        <v>7</v>
      </c>
      <c r="F90" s="669" t="s">
        <v>8</v>
      </c>
      <c r="G90" s="669" t="s">
        <v>9</v>
      </c>
      <c r="H90" s="669" t="s">
        <v>10</v>
      </c>
      <c r="I90" s="669" t="s">
        <v>11</v>
      </c>
      <c r="J90" s="673" t="s">
        <v>12</v>
      </c>
      <c r="K90" s="792"/>
      <c r="L90" s="792"/>
      <c r="M90" s="793"/>
      <c r="N90" s="676" t="s">
        <v>13</v>
      </c>
      <c r="O90" s="794"/>
      <c r="P90" s="669" t="s">
        <v>14</v>
      </c>
      <c r="Q90" s="669" t="s">
        <v>15</v>
      </c>
      <c r="R90" s="680" t="s">
        <v>16</v>
      </c>
      <c r="S90" s="793"/>
      <c r="T90" s="680" t="s">
        <v>17</v>
      </c>
      <c r="U90" s="792"/>
      <c r="V90" s="792"/>
      <c r="W90" s="792"/>
      <c r="X90" s="792"/>
      <c r="Y90" s="768" t="s">
        <v>642</v>
      </c>
      <c r="Z90" s="768"/>
      <c r="AA90" s="768"/>
      <c r="AB90" s="768"/>
      <c r="AC90" s="768"/>
      <c r="AD90" s="768"/>
      <c r="AE90" s="768"/>
    </row>
    <row r="91" spans="1:31" s="51" customFormat="1" ht="84.75" customHeight="1" x14ac:dyDescent="0.2">
      <c r="A91" s="791"/>
      <c r="B91" s="791"/>
      <c r="C91" s="791"/>
      <c r="D91" s="791"/>
      <c r="E91" s="791"/>
      <c r="F91" s="791"/>
      <c r="G91" s="791"/>
      <c r="H91" s="791"/>
      <c r="I91" s="791"/>
      <c r="J91" s="10" t="s">
        <v>18</v>
      </c>
      <c r="K91" s="10" t="s">
        <v>19</v>
      </c>
      <c r="L91" s="10" t="s">
        <v>20</v>
      </c>
      <c r="M91" s="10" t="s">
        <v>21</v>
      </c>
      <c r="N91" s="795"/>
      <c r="O91" s="796"/>
      <c r="P91" s="791"/>
      <c r="Q91" s="791"/>
      <c r="R91" s="10" t="s">
        <v>22</v>
      </c>
      <c r="S91" s="10" t="s">
        <v>23</v>
      </c>
      <c r="T91" s="11" t="s">
        <v>24</v>
      </c>
      <c r="U91" s="11" t="s">
        <v>25</v>
      </c>
      <c r="V91" s="12" t="s">
        <v>26</v>
      </c>
      <c r="W91" s="11" t="s">
        <v>27</v>
      </c>
      <c r="X91" s="10" t="s">
        <v>28</v>
      </c>
      <c r="Y91" s="90" t="s">
        <v>18</v>
      </c>
      <c r="Z91" s="91" t="s">
        <v>19</v>
      </c>
      <c r="AA91" s="91" t="s">
        <v>20</v>
      </c>
      <c r="AB91" s="91" t="s">
        <v>21</v>
      </c>
      <c r="AC91" s="90" t="s">
        <v>644</v>
      </c>
      <c r="AD91" s="109" t="s">
        <v>775</v>
      </c>
      <c r="AE91" s="190" t="s">
        <v>923</v>
      </c>
    </row>
    <row r="92" spans="1:31" s="52" customFormat="1" ht="139.5" customHeight="1" x14ac:dyDescent="0.2">
      <c r="A92" s="846" t="s">
        <v>40</v>
      </c>
      <c r="B92" s="516" t="s">
        <v>237</v>
      </c>
      <c r="C92" s="516" t="s">
        <v>238</v>
      </c>
      <c r="D92" s="516" t="s">
        <v>836</v>
      </c>
      <c r="E92" s="516" t="s">
        <v>863</v>
      </c>
      <c r="F92" s="819">
        <v>0.05</v>
      </c>
      <c r="G92" s="546" t="s">
        <v>239</v>
      </c>
      <c r="H92" s="546">
        <v>3</v>
      </c>
      <c r="I92" s="546" t="s">
        <v>68</v>
      </c>
      <c r="J92" s="546"/>
      <c r="K92" s="546"/>
      <c r="L92" s="546">
        <v>1</v>
      </c>
      <c r="M92" s="546">
        <f>+L92+2</f>
        <v>3</v>
      </c>
      <c r="N92" s="814" t="s">
        <v>240</v>
      </c>
      <c r="O92" s="815"/>
      <c r="P92" s="47">
        <v>0.3</v>
      </c>
      <c r="Q92" s="133" t="s">
        <v>241</v>
      </c>
      <c r="R92" s="41">
        <v>42767</v>
      </c>
      <c r="S92" s="41">
        <v>42977</v>
      </c>
      <c r="T92" s="129" t="s">
        <v>234</v>
      </c>
      <c r="U92" s="252">
        <v>739654022</v>
      </c>
      <c r="V92" s="129" t="s">
        <v>242</v>
      </c>
      <c r="W92" s="129"/>
      <c r="X92" s="129" t="s">
        <v>243</v>
      </c>
      <c r="Y92" s="766" t="s">
        <v>235</v>
      </c>
      <c r="Z92" s="766" t="s">
        <v>235</v>
      </c>
      <c r="AA92" s="766">
        <v>1</v>
      </c>
      <c r="AB92" s="240"/>
      <c r="AC92" s="225" t="s">
        <v>762</v>
      </c>
      <c r="AD92" s="239" t="s">
        <v>867</v>
      </c>
      <c r="AE92" s="119" t="s">
        <v>1008</v>
      </c>
    </row>
    <row r="93" spans="1:31" s="52" customFormat="1" ht="409.6" customHeight="1" x14ac:dyDescent="0.2">
      <c r="A93" s="847"/>
      <c r="B93" s="516"/>
      <c r="C93" s="516"/>
      <c r="D93" s="516"/>
      <c r="E93" s="516"/>
      <c r="F93" s="819"/>
      <c r="G93" s="545"/>
      <c r="H93" s="545"/>
      <c r="I93" s="545"/>
      <c r="J93" s="545"/>
      <c r="K93" s="545"/>
      <c r="L93" s="545"/>
      <c r="M93" s="545"/>
      <c r="N93" s="814" t="s">
        <v>864</v>
      </c>
      <c r="O93" s="815"/>
      <c r="P93" s="47">
        <v>0.35</v>
      </c>
      <c r="Q93" s="133" t="s">
        <v>244</v>
      </c>
      <c r="R93" s="41">
        <v>42917</v>
      </c>
      <c r="S93" s="41">
        <v>43100</v>
      </c>
      <c r="T93" s="129"/>
      <c r="U93" s="252"/>
      <c r="V93" s="129"/>
      <c r="W93" s="129"/>
      <c r="X93" s="129"/>
      <c r="Y93" s="780"/>
      <c r="Z93" s="780"/>
      <c r="AA93" s="780"/>
      <c r="AB93" s="240"/>
      <c r="AC93" s="273" t="s">
        <v>235</v>
      </c>
      <c r="AD93" s="239" t="s">
        <v>998</v>
      </c>
      <c r="AE93" s="119" t="s">
        <v>1009</v>
      </c>
    </row>
    <row r="94" spans="1:31" s="52" customFormat="1" ht="40.5" customHeight="1" x14ac:dyDescent="0.2">
      <c r="A94" s="847"/>
      <c r="B94" s="516"/>
      <c r="C94" s="516"/>
      <c r="D94" s="516"/>
      <c r="E94" s="516"/>
      <c r="F94" s="819"/>
      <c r="G94" s="545"/>
      <c r="H94" s="545"/>
      <c r="I94" s="545"/>
      <c r="J94" s="545"/>
      <c r="K94" s="545"/>
      <c r="L94" s="545"/>
      <c r="M94" s="545"/>
      <c r="N94" s="814" t="s">
        <v>865</v>
      </c>
      <c r="O94" s="815"/>
      <c r="P94" s="47">
        <v>0.2</v>
      </c>
      <c r="Q94" s="133" t="s">
        <v>245</v>
      </c>
      <c r="R94" s="41">
        <v>43009</v>
      </c>
      <c r="S94" s="41">
        <v>43100</v>
      </c>
      <c r="T94" s="129"/>
      <c r="U94" s="252"/>
      <c r="V94" s="129"/>
      <c r="W94" s="129"/>
      <c r="X94" s="129"/>
      <c r="Y94" s="780"/>
      <c r="Z94" s="780"/>
      <c r="AA94" s="780"/>
      <c r="AB94" s="240"/>
      <c r="AC94" s="242" t="s">
        <v>235</v>
      </c>
      <c r="AD94" s="217"/>
      <c r="AE94" s="116"/>
    </row>
    <row r="95" spans="1:31" s="52" customFormat="1" ht="409.5" customHeight="1" x14ac:dyDescent="0.2">
      <c r="A95" s="848"/>
      <c r="B95" s="516"/>
      <c r="C95" s="516"/>
      <c r="D95" s="516"/>
      <c r="E95" s="516"/>
      <c r="F95" s="819"/>
      <c r="G95" s="856"/>
      <c r="H95" s="856"/>
      <c r="I95" s="856"/>
      <c r="J95" s="856"/>
      <c r="K95" s="856"/>
      <c r="L95" s="856"/>
      <c r="M95" s="856"/>
      <c r="N95" s="814" t="s">
        <v>866</v>
      </c>
      <c r="O95" s="815"/>
      <c r="P95" s="47">
        <v>0.15</v>
      </c>
      <c r="Q95" s="133" t="s">
        <v>246</v>
      </c>
      <c r="R95" s="41">
        <v>42767</v>
      </c>
      <c r="S95" s="41">
        <v>43100</v>
      </c>
      <c r="T95" s="129"/>
      <c r="U95" s="252"/>
      <c r="V95" s="129"/>
      <c r="W95" s="129"/>
      <c r="X95" s="129"/>
      <c r="Y95" s="767"/>
      <c r="Z95" s="767"/>
      <c r="AA95" s="767"/>
      <c r="AB95" s="240"/>
      <c r="AC95" s="225" t="s">
        <v>763</v>
      </c>
      <c r="AD95" s="217" t="s">
        <v>868</v>
      </c>
      <c r="AE95" s="121" t="s">
        <v>1010</v>
      </c>
    </row>
    <row r="96" spans="1:31" s="52" customFormat="1" ht="30" hidden="1" customHeight="1" x14ac:dyDescent="0.2">
      <c r="A96" s="712"/>
      <c r="B96" s="712"/>
      <c r="C96" s="712"/>
      <c r="D96" s="712"/>
      <c r="E96" s="712"/>
      <c r="F96" s="708"/>
      <c r="G96" s="712"/>
      <c r="H96" s="715"/>
      <c r="I96" s="712"/>
      <c r="J96" s="709"/>
      <c r="K96" s="709"/>
      <c r="L96" s="709"/>
      <c r="M96" s="709"/>
      <c r="N96" s="857"/>
      <c r="O96" s="858"/>
      <c r="P96" s="13"/>
      <c r="Q96" s="14"/>
      <c r="R96" s="15"/>
      <c r="S96" s="15"/>
      <c r="T96" s="16"/>
      <c r="U96" s="16"/>
      <c r="V96" s="16"/>
      <c r="W96" s="16"/>
      <c r="X96" s="712"/>
      <c r="Y96" s="17"/>
      <c r="Z96" s="17"/>
      <c r="AD96" s="67"/>
    </row>
    <row r="97" spans="1:30" s="52" customFormat="1" ht="40.5" hidden="1" customHeight="1" x14ac:dyDescent="0.2">
      <c r="A97" s="841"/>
      <c r="B97" s="841"/>
      <c r="C97" s="841"/>
      <c r="D97" s="841"/>
      <c r="E97" s="841"/>
      <c r="F97" s="841"/>
      <c r="G97" s="841"/>
      <c r="H97" s="841"/>
      <c r="I97" s="841"/>
      <c r="J97" s="844"/>
      <c r="K97" s="844"/>
      <c r="L97" s="844"/>
      <c r="M97" s="844"/>
      <c r="N97" s="706"/>
      <c r="O97" s="859"/>
      <c r="P97" s="13"/>
      <c r="Q97" s="14"/>
      <c r="R97" s="15"/>
      <c r="S97" s="15"/>
      <c r="T97" s="16"/>
      <c r="U97" s="16"/>
      <c r="V97" s="16"/>
      <c r="W97" s="16"/>
      <c r="X97" s="841"/>
      <c r="Y97" s="17"/>
      <c r="Z97" s="17"/>
      <c r="AD97" s="67"/>
    </row>
    <row r="98" spans="1:30" s="52" customFormat="1" ht="30" hidden="1" customHeight="1" x14ac:dyDescent="0.2">
      <c r="A98" s="841"/>
      <c r="B98" s="841"/>
      <c r="C98" s="841"/>
      <c r="D98" s="841"/>
      <c r="E98" s="841"/>
      <c r="F98" s="841"/>
      <c r="G98" s="841"/>
      <c r="H98" s="841"/>
      <c r="I98" s="841"/>
      <c r="J98" s="844"/>
      <c r="K98" s="844"/>
      <c r="L98" s="844"/>
      <c r="M98" s="844"/>
      <c r="N98" s="706"/>
      <c r="O98" s="859"/>
      <c r="P98" s="13"/>
      <c r="Q98" s="14"/>
      <c r="R98" s="15"/>
      <c r="S98" s="15"/>
      <c r="T98" s="16"/>
      <c r="U98" s="16"/>
      <c r="V98" s="16"/>
      <c r="W98" s="16"/>
      <c r="X98" s="841"/>
      <c r="Y98" s="17"/>
      <c r="Z98" s="17"/>
      <c r="AD98" s="67"/>
    </row>
    <row r="99" spans="1:30" s="52" customFormat="1" ht="30" hidden="1" customHeight="1" x14ac:dyDescent="0.2">
      <c r="A99" s="841"/>
      <c r="B99" s="841"/>
      <c r="C99" s="841"/>
      <c r="D99" s="841"/>
      <c r="E99" s="841"/>
      <c r="F99" s="841"/>
      <c r="G99" s="841"/>
      <c r="H99" s="841"/>
      <c r="I99" s="841"/>
      <c r="J99" s="844"/>
      <c r="K99" s="844"/>
      <c r="L99" s="844"/>
      <c r="M99" s="844"/>
      <c r="N99" s="713"/>
      <c r="O99" s="860"/>
      <c r="P99" s="18"/>
      <c r="Q99" s="23"/>
      <c r="R99" s="15"/>
      <c r="S99" s="15"/>
      <c r="T99" s="16"/>
      <c r="U99" s="16"/>
      <c r="V99" s="16"/>
      <c r="W99" s="16"/>
      <c r="X99" s="841"/>
      <c r="Y99" s="17"/>
      <c r="Z99" s="17"/>
      <c r="AD99" s="67"/>
    </row>
    <row r="100" spans="1:30" s="52" customFormat="1" ht="30" hidden="1" customHeight="1" x14ac:dyDescent="0.2">
      <c r="A100" s="841"/>
      <c r="B100" s="841"/>
      <c r="C100" s="841"/>
      <c r="D100" s="841"/>
      <c r="E100" s="841"/>
      <c r="F100" s="841"/>
      <c r="G100" s="841"/>
      <c r="H100" s="841"/>
      <c r="I100" s="841"/>
      <c r="J100" s="844"/>
      <c r="K100" s="844"/>
      <c r="L100" s="844"/>
      <c r="M100" s="844"/>
      <c r="N100" s="706"/>
      <c r="O100" s="859"/>
      <c r="P100" s="13"/>
      <c r="Q100" s="14"/>
      <c r="R100" s="15"/>
      <c r="S100" s="15"/>
      <c r="T100" s="16"/>
      <c r="U100" s="16"/>
      <c r="V100" s="16"/>
      <c r="W100" s="16"/>
      <c r="X100" s="841"/>
      <c r="Y100" s="17"/>
      <c r="Z100" s="17"/>
      <c r="AD100" s="67"/>
    </row>
    <row r="101" spans="1:30" s="52" customFormat="1" ht="30" hidden="1" customHeight="1" x14ac:dyDescent="0.2">
      <c r="A101" s="842"/>
      <c r="B101" s="842"/>
      <c r="C101" s="842"/>
      <c r="D101" s="842"/>
      <c r="E101" s="842"/>
      <c r="F101" s="842"/>
      <c r="G101" s="842"/>
      <c r="H101" s="842"/>
      <c r="I101" s="842"/>
      <c r="J101" s="845"/>
      <c r="K101" s="845"/>
      <c r="L101" s="845"/>
      <c r="M101" s="845"/>
      <c r="N101" s="706"/>
      <c r="O101" s="859"/>
      <c r="P101" s="13"/>
      <c r="Q101" s="14"/>
      <c r="R101" s="15"/>
      <c r="S101" s="15"/>
      <c r="T101" s="16"/>
      <c r="U101" s="16"/>
      <c r="V101" s="16"/>
      <c r="W101" s="16"/>
      <c r="X101" s="842"/>
      <c r="Y101" s="17"/>
      <c r="Z101" s="17"/>
      <c r="AD101" s="67"/>
    </row>
    <row r="102" spans="1:30" s="52" customFormat="1" ht="44.25" hidden="1" customHeight="1" x14ac:dyDescent="0.2">
      <c r="A102" s="712"/>
      <c r="B102" s="712"/>
      <c r="C102" s="712"/>
      <c r="D102" s="712"/>
      <c r="E102" s="712"/>
      <c r="F102" s="708"/>
      <c r="G102" s="712"/>
      <c r="H102" s="715"/>
      <c r="I102" s="712"/>
      <c r="J102" s="709"/>
      <c r="K102" s="709"/>
      <c r="L102" s="709"/>
      <c r="M102" s="709"/>
      <c r="N102" s="706"/>
      <c r="O102" s="859"/>
      <c r="P102" s="13"/>
      <c r="Q102" s="14"/>
      <c r="R102" s="15"/>
      <c r="S102" s="15"/>
      <c r="T102" s="16"/>
      <c r="U102" s="19"/>
      <c r="V102" s="16"/>
      <c r="W102" s="16"/>
      <c r="X102" s="703"/>
      <c r="Y102" s="17"/>
      <c r="Z102" s="17"/>
      <c r="AD102" s="67"/>
    </row>
    <row r="103" spans="1:30" s="52" customFormat="1" ht="30" hidden="1" customHeight="1" x14ac:dyDescent="0.2">
      <c r="A103" s="841"/>
      <c r="B103" s="841"/>
      <c r="C103" s="841"/>
      <c r="D103" s="841"/>
      <c r="E103" s="841"/>
      <c r="F103" s="841"/>
      <c r="G103" s="841"/>
      <c r="H103" s="841"/>
      <c r="I103" s="841"/>
      <c r="J103" s="844"/>
      <c r="K103" s="844"/>
      <c r="L103" s="844"/>
      <c r="M103" s="844"/>
      <c r="N103" s="706"/>
      <c r="O103" s="859"/>
      <c r="P103" s="13"/>
      <c r="Q103" s="14"/>
      <c r="R103" s="15"/>
      <c r="S103" s="15"/>
      <c r="T103" s="16"/>
      <c r="U103" s="16"/>
      <c r="V103" s="16"/>
      <c r="W103" s="16"/>
      <c r="X103" s="841"/>
      <c r="Y103" s="17"/>
      <c r="Z103" s="17"/>
      <c r="AD103" s="67"/>
    </row>
    <row r="104" spans="1:30" s="52" customFormat="1" ht="30" hidden="1" customHeight="1" x14ac:dyDescent="0.2">
      <c r="A104" s="842"/>
      <c r="B104" s="842"/>
      <c r="C104" s="842"/>
      <c r="D104" s="842"/>
      <c r="E104" s="842"/>
      <c r="F104" s="842"/>
      <c r="G104" s="842"/>
      <c r="H104" s="842"/>
      <c r="I104" s="842"/>
      <c r="J104" s="845"/>
      <c r="K104" s="845"/>
      <c r="L104" s="845"/>
      <c r="M104" s="845"/>
      <c r="N104" s="706"/>
      <c r="O104" s="859"/>
      <c r="P104" s="13"/>
      <c r="Q104" s="14"/>
      <c r="R104" s="15"/>
      <c r="S104" s="15"/>
      <c r="T104" s="16"/>
      <c r="U104" s="16"/>
      <c r="V104" s="16"/>
      <c r="W104" s="16"/>
      <c r="X104" s="842"/>
      <c r="Y104" s="20"/>
      <c r="Z104" s="21"/>
      <c r="AD104" s="67"/>
    </row>
    <row r="105" spans="1:30" s="51" customFormat="1" ht="10.5" hidden="1"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D105" s="67"/>
    </row>
    <row r="106" spans="1:30" s="51" customFormat="1" ht="10.5" hidden="1"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D106" s="67"/>
    </row>
    <row r="107" spans="1:30" s="51" customFormat="1" ht="10.5" hidden="1"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D107" s="67"/>
    </row>
    <row r="108" spans="1:30" s="51" customFormat="1" ht="10.5" hidden="1"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D108" s="67"/>
    </row>
    <row r="109" spans="1:30" s="51" customFormat="1" ht="10.5" hidden="1"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D109" s="67"/>
    </row>
    <row r="110" spans="1:30" s="51" customFormat="1" ht="10.5" hidden="1"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D110" s="67"/>
    </row>
    <row r="111" spans="1:30" s="51" customFormat="1" ht="10.5" hidden="1"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D111" s="67"/>
    </row>
    <row r="112" spans="1:30" s="51" customFormat="1" ht="10.5" hidden="1"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D112" s="67"/>
    </row>
    <row r="113" spans="1:30" s="51" customFormat="1" ht="10.5" hidden="1"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D113" s="67"/>
    </row>
    <row r="114" spans="1:30" s="51" customFormat="1" ht="10.5" hidden="1"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D114" s="67"/>
    </row>
    <row r="115" spans="1:30" s="51" customFormat="1" ht="10.5" hidden="1"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D115" s="67"/>
    </row>
    <row r="116" spans="1:30" s="51" customFormat="1" ht="10.5" hidden="1"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D116" s="67"/>
    </row>
    <row r="117" spans="1:30" s="51" customFormat="1" ht="10.5" hidden="1"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D117" s="67"/>
    </row>
    <row r="118" spans="1:30" s="51" customFormat="1" ht="10.5" hidden="1"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D118" s="67"/>
    </row>
    <row r="119" spans="1:30" s="51" customFormat="1" ht="10.5" hidden="1"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D119" s="67"/>
    </row>
    <row r="120" spans="1:30" s="51" customFormat="1" ht="10.5" hidden="1"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D120" s="67"/>
    </row>
    <row r="121" spans="1:30" s="51" customFormat="1" ht="10.5" hidden="1"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D121" s="67"/>
    </row>
    <row r="122" spans="1:30" s="51" customFormat="1" ht="10.5" hidden="1"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D122" s="67"/>
    </row>
    <row r="123" spans="1:30" s="51" customFormat="1" ht="10.5" hidden="1"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D123" s="67"/>
    </row>
    <row r="124" spans="1:30" s="51" customFormat="1" ht="10.5" hidden="1"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D124" s="67"/>
    </row>
    <row r="125" spans="1:30" s="51" customFormat="1" ht="10.5" hidden="1"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D125" s="67"/>
    </row>
    <row r="126" spans="1:30" s="51" customFormat="1" ht="10.5" hidden="1"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D126" s="67"/>
    </row>
    <row r="127" spans="1:30" s="51" customFormat="1" ht="10.5" hidden="1"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D127" s="67"/>
    </row>
    <row r="128" spans="1:30" s="51" customFormat="1" ht="10.5" hidden="1"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D128" s="67"/>
    </row>
    <row r="129" spans="1:31" s="51" customFormat="1" ht="10.5" hidden="1"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D129" s="67"/>
    </row>
    <row r="130" spans="1:31" s="51" customFormat="1" ht="10.5" hidden="1"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D130" s="67"/>
    </row>
    <row r="131" spans="1:31" s="51" customFormat="1" ht="10.5" hidden="1"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D131" s="67"/>
    </row>
    <row r="132" spans="1:31" s="51" customFormat="1" ht="10.5" hidden="1"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D132" s="67"/>
    </row>
    <row r="133" spans="1:31" s="51" customFormat="1" ht="10.5" hidden="1"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D133" s="67"/>
    </row>
    <row r="134" spans="1:31" s="51" customFormat="1" ht="10.5" hidden="1"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D134" s="67"/>
    </row>
    <row r="135" spans="1:31" s="51" customFormat="1" ht="10.5" hidden="1"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D135" s="67"/>
    </row>
    <row r="136" spans="1:31" s="51" customFormat="1" ht="197.25" hidden="1"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D136" s="67"/>
    </row>
    <row r="137" spans="1:31" s="51" customFormat="1" ht="7.5" customHeight="1" thickBo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D137" s="67"/>
    </row>
    <row r="138" spans="1:31" s="51" customFormat="1" ht="39.75" customHeight="1" thickBot="1" x14ac:dyDescent="0.25">
      <c r="A138" s="211" t="s">
        <v>553</v>
      </c>
      <c r="B138" s="481" t="s">
        <v>554</v>
      </c>
      <c r="C138" s="482"/>
      <c r="D138" s="482"/>
      <c r="E138" s="482"/>
      <c r="F138" s="482"/>
      <c r="G138" s="482"/>
      <c r="H138" s="482"/>
      <c r="I138" s="482"/>
      <c r="J138" s="482"/>
      <c r="K138" s="482"/>
      <c r="L138" s="482"/>
      <c r="M138" s="482"/>
      <c r="N138" s="482"/>
      <c r="O138" s="482"/>
      <c r="P138" s="482"/>
      <c r="Q138" s="482"/>
      <c r="R138" s="482"/>
      <c r="S138" s="482"/>
      <c r="T138" s="482"/>
      <c r="U138" s="482"/>
      <c r="V138" s="482"/>
      <c r="W138" s="482"/>
      <c r="X138" s="482"/>
      <c r="Y138" s="482"/>
      <c r="Z138" s="482"/>
      <c r="AA138" s="482"/>
      <c r="AB138" s="482"/>
      <c r="AC138" s="482"/>
      <c r="AD138" s="482"/>
      <c r="AE138" s="483"/>
    </row>
    <row r="139" spans="1:31" s="51" customFormat="1"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D139" s="67"/>
    </row>
    <row r="140" spans="1:31" s="51" customFormat="1" ht="31.5" customHeight="1" x14ac:dyDescent="0.2">
      <c r="A140" s="669" t="s">
        <v>3</v>
      </c>
      <c r="B140" s="669" t="s">
        <v>4</v>
      </c>
      <c r="C140" s="669" t="s">
        <v>5</v>
      </c>
      <c r="D140" s="671" t="s">
        <v>6</v>
      </c>
      <c r="E140" s="671" t="s">
        <v>7</v>
      </c>
      <c r="F140" s="669" t="s">
        <v>8</v>
      </c>
      <c r="G140" s="669" t="s">
        <v>9</v>
      </c>
      <c r="H140" s="669" t="s">
        <v>10</v>
      </c>
      <c r="I140" s="669" t="s">
        <v>11</v>
      </c>
      <c r="J140" s="673" t="s">
        <v>12</v>
      </c>
      <c r="K140" s="792"/>
      <c r="L140" s="792"/>
      <c r="M140" s="793"/>
      <c r="N140" s="676" t="s">
        <v>13</v>
      </c>
      <c r="O140" s="794"/>
      <c r="P140" s="669" t="s">
        <v>14</v>
      </c>
      <c r="Q140" s="669" t="s">
        <v>15</v>
      </c>
      <c r="R140" s="680" t="s">
        <v>16</v>
      </c>
      <c r="S140" s="793"/>
      <c r="T140" s="680" t="s">
        <v>17</v>
      </c>
      <c r="U140" s="792"/>
      <c r="V140" s="792"/>
      <c r="W140" s="792"/>
      <c r="X140" s="792"/>
      <c r="Y140" s="768" t="s">
        <v>642</v>
      </c>
      <c r="Z140" s="768"/>
      <c r="AA140" s="768"/>
      <c r="AB140" s="768"/>
      <c r="AC140" s="768"/>
      <c r="AD140" s="768"/>
      <c r="AE140" s="768"/>
    </row>
    <row r="141" spans="1:31" s="51" customFormat="1" ht="63.75" customHeight="1" x14ac:dyDescent="0.2">
      <c r="A141" s="821"/>
      <c r="B141" s="821"/>
      <c r="C141" s="821"/>
      <c r="D141" s="821"/>
      <c r="E141" s="821"/>
      <c r="F141" s="821"/>
      <c r="G141" s="821"/>
      <c r="H141" s="821"/>
      <c r="I141" s="821"/>
      <c r="J141" s="25" t="s">
        <v>18</v>
      </c>
      <c r="K141" s="25" t="s">
        <v>19</v>
      </c>
      <c r="L141" s="25" t="s">
        <v>20</v>
      </c>
      <c r="M141" s="25" t="s">
        <v>21</v>
      </c>
      <c r="N141" s="839"/>
      <c r="O141" s="840"/>
      <c r="P141" s="821"/>
      <c r="Q141" s="821"/>
      <c r="R141" s="25" t="s">
        <v>22</v>
      </c>
      <c r="S141" s="25" t="s">
        <v>23</v>
      </c>
      <c r="T141" s="45" t="s">
        <v>24</v>
      </c>
      <c r="U141" s="45" t="s">
        <v>25</v>
      </c>
      <c r="V141" s="12" t="s">
        <v>26</v>
      </c>
      <c r="W141" s="45" t="s">
        <v>27</v>
      </c>
      <c r="X141" s="25" t="s">
        <v>28</v>
      </c>
      <c r="Y141" s="90" t="s">
        <v>18</v>
      </c>
      <c r="Z141" s="91" t="s">
        <v>19</v>
      </c>
      <c r="AA141" s="91" t="s">
        <v>20</v>
      </c>
      <c r="AB141" s="91" t="s">
        <v>21</v>
      </c>
      <c r="AC141" s="90" t="s">
        <v>644</v>
      </c>
      <c r="AD141" s="109" t="s">
        <v>775</v>
      </c>
      <c r="AE141" s="190" t="s">
        <v>923</v>
      </c>
    </row>
    <row r="142" spans="1:31" s="51" customFormat="1" ht="38.25" customHeight="1" x14ac:dyDescent="0.2">
      <c r="A142" s="498" t="s">
        <v>40</v>
      </c>
      <c r="B142" s="498" t="s">
        <v>365</v>
      </c>
      <c r="C142" s="516" t="s">
        <v>366</v>
      </c>
      <c r="D142" s="516" t="s">
        <v>913</v>
      </c>
      <c r="E142" s="516" t="s">
        <v>367</v>
      </c>
      <c r="F142" s="588">
        <v>2.5000000000000001E-2</v>
      </c>
      <c r="G142" s="516" t="s">
        <v>368</v>
      </c>
      <c r="H142" s="516">
        <v>11</v>
      </c>
      <c r="I142" s="516" t="s">
        <v>68</v>
      </c>
      <c r="J142" s="694">
        <v>2</v>
      </c>
      <c r="K142" s="694">
        <f>3+J142</f>
        <v>5</v>
      </c>
      <c r="L142" s="694">
        <f>3+K142</f>
        <v>8</v>
      </c>
      <c r="M142" s="694">
        <v>11</v>
      </c>
      <c r="N142" s="701" t="s">
        <v>999</v>
      </c>
      <c r="O142" s="701"/>
      <c r="P142" s="47">
        <v>0.1</v>
      </c>
      <c r="Q142" s="133" t="s">
        <v>369</v>
      </c>
      <c r="R142" s="41">
        <v>42753</v>
      </c>
      <c r="S142" s="41">
        <v>42780</v>
      </c>
      <c r="T142" s="129" t="s">
        <v>234</v>
      </c>
      <c r="U142" s="252">
        <v>630000000</v>
      </c>
      <c r="V142" s="129" t="s">
        <v>242</v>
      </c>
      <c r="W142" s="129"/>
      <c r="X142" s="129" t="s">
        <v>370</v>
      </c>
      <c r="Y142" s="804">
        <v>1</v>
      </c>
      <c r="Z142" s="804">
        <v>1</v>
      </c>
      <c r="AA142" s="766">
        <v>8</v>
      </c>
      <c r="AB142" s="307"/>
      <c r="AC142" s="771" t="s">
        <v>765</v>
      </c>
      <c r="AD142" s="771" t="s">
        <v>912</v>
      </c>
      <c r="AE142" s="979" t="s">
        <v>1049</v>
      </c>
    </row>
    <row r="143" spans="1:31" s="51" customFormat="1" ht="51" customHeight="1" x14ac:dyDescent="0.2">
      <c r="A143" s="545"/>
      <c r="B143" s="545"/>
      <c r="C143" s="516"/>
      <c r="D143" s="843"/>
      <c r="E143" s="516"/>
      <c r="F143" s="588"/>
      <c r="G143" s="516"/>
      <c r="H143" s="516"/>
      <c r="I143" s="516"/>
      <c r="J143" s="694"/>
      <c r="K143" s="694"/>
      <c r="L143" s="694"/>
      <c r="M143" s="694"/>
      <c r="N143" s="701" t="s">
        <v>1000</v>
      </c>
      <c r="O143" s="701"/>
      <c r="P143" s="47">
        <v>0.6</v>
      </c>
      <c r="Q143" s="133" t="s">
        <v>371</v>
      </c>
      <c r="R143" s="41">
        <v>42781</v>
      </c>
      <c r="S143" s="41">
        <v>43099</v>
      </c>
      <c r="T143" s="129"/>
      <c r="U143" s="252"/>
      <c r="V143" s="129"/>
      <c r="W143" s="129"/>
      <c r="X143" s="129"/>
      <c r="Y143" s="805"/>
      <c r="Z143" s="805"/>
      <c r="AA143" s="780"/>
      <c r="AB143" s="307"/>
      <c r="AC143" s="772"/>
      <c r="AD143" s="772"/>
      <c r="AE143" s="485"/>
    </row>
    <row r="144" spans="1:31" s="51" customFormat="1" ht="36" customHeight="1" x14ac:dyDescent="0.2">
      <c r="A144" s="545"/>
      <c r="B144" s="545"/>
      <c r="C144" s="516"/>
      <c r="D144" s="843"/>
      <c r="E144" s="516"/>
      <c r="F144" s="588"/>
      <c r="G144" s="516"/>
      <c r="H144" s="516"/>
      <c r="I144" s="516"/>
      <c r="J144" s="694"/>
      <c r="K144" s="694"/>
      <c r="L144" s="694"/>
      <c r="M144" s="694"/>
      <c r="N144" s="701" t="s">
        <v>592</v>
      </c>
      <c r="O144" s="701"/>
      <c r="P144" s="47">
        <v>0.15</v>
      </c>
      <c r="Q144" s="133" t="s">
        <v>372</v>
      </c>
      <c r="R144" s="41">
        <v>42781</v>
      </c>
      <c r="S144" s="41">
        <v>43099</v>
      </c>
      <c r="T144" s="129"/>
      <c r="U144" s="252"/>
      <c r="V144" s="129"/>
      <c r="W144" s="129"/>
      <c r="X144" s="129"/>
      <c r="Y144" s="805"/>
      <c r="Z144" s="805"/>
      <c r="AA144" s="780"/>
      <c r="AB144" s="307"/>
      <c r="AC144" s="772"/>
      <c r="AD144" s="772"/>
      <c r="AE144" s="485"/>
    </row>
    <row r="145" spans="1:31" s="51" customFormat="1" ht="35.25" customHeight="1" x14ac:dyDescent="0.2">
      <c r="A145" s="545"/>
      <c r="B145" s="545"/>
      <c r="C145" s="516"/>
      <c r="D145" s="843"/>
      <c r="E145" s="516"/>
      <c r="F145" s="588"/>
      <c r="G145" s="516"/>
      <c r="H145" s="516"/>
      <c r="I145" s="516"/>
      <c r="J145" s="694"/>
      <c r="K145" s="694"/>
      <c r="L145" s="694"/>
      <c r="M145" s="694"/>
      <c r="N145" s="701" t="s">
        <v>593</v>
      </c>
      <c r="O145" s="701"/>
      <c r="P145" s="47">
        <v>0.15</v>
      </c>
      <c r="Q145" s="133" t="s">
        <v>373</v>
      </c>
      <c r="R145" s="41">
        <v>42781</v>
      </c>
      <c r="S145" s="41">
        <v>43099</v>
      </c>
      <c r="T145" s="129"/>
      <c r="U145" s="252"/>
      <c r="V145" s="129"/>
      <c r="W145" s="129"/>
      <c r="X145" s="129"/>
      <c r="Y145" s="855"/>
      <c r="Z145" s="855"/>
      <c r="AA145" s="767"/>
      <c r="AB145" s="307"/>
      <c r="AC145" s="773"/>
      <c r="AD145" s="773"/>
      <c r="AE145" s="486"/>
    </row>
    <row r="146" spans="1:31" s="51" customFormat="1" ht="66.75" customHeight="1" x14ac:dyDescent="0.2">
      <c r="A146" s="545"/>
      <c r="B146" s="545"/>
      <c r="C146" s="516" t="s">
        <v>377</v>
      </c>
      <c r="D146" s="516" t="s">
        <v>836</v>
      </c>
      <c r="E146" s="516" t="s">
        <v>871</v>
      </c>
      <c r="F146" s="588">
        <v>0.05</v>
      </c>
      <c r="G146" s="516" t="s">
        <v>378</v>
      </c>
      <c r="H146" s="516">
        <v>25</v>
      </c>
      <c r="I146" s="516" t="s">
        <v>68</v>
      </c>
      <c r="J146" s="725"/>
      <c r="K146" s="725">
        <v>25</v>
      </c>
      <c r="L146" s="725">
        <v>25</v>
      </c>
      <c r="M146" s="725">
        <v>25</v>
      </c>
      <c r="N146" s="496" t="s">
        <v>920</v>
      </c>
      <c r="O146" s="497"/>
      <c r="P146" s="47">
        <v>0.1</v>
      </c>
      <c r="Q146" s="133" t="s">
        <v>379</v>
      </c>
      <c r="R146" s="41">
        <v>42810</v>
      </c>
      <c r="S146" s="41">
        <v>42916</v>
      </c>
      <c r="T146" s="129"/>
      <c r="U146" s="252"/>
      <c r="V146" s="129"/>
      <c r="W146" s="129"/>
      <c r="X146" s="129"/>
      <c r="Y146" s="804">
        <v>0</v>
      </c>
      <c r="Z146" s="766">
        <v>25</v>
      </c>
      <c r="AA146" s="766">
        <v>25</v>
      </c>
      <c r="AB146" s="223"/>
      <c r="AC146" s="225" t="s">
        <v>1001</v>
      </c>
      <c r="AD146" s="217" t="s">
        <v>1002</v>
      </c>
      <c r="AE146" s="311"/>
    </row>
    <row r="147" spans="1:31" s="51" customFormat="1" ht="395.25" customHeight="1" x14ac:dyDescent="0.2">
      <c r="A147" s="545"/>
      <c r="B147" s="545"/>
      <c r="C147" s="516"/>
      <c r="D147" s="843"/>
      <c r="E147" s="516"/>
      <c r="F147" s="588"/>
      <c r="G147" s="516"/>
      <c r="H147" s="516"/>
      <c r="I147" s="516"/>
      <c r="J147" s="725"/>
      <c r="K147" s="725"/>
      <c r="L147" s="725"/>
      <c r="M147" s="725"/>
      <c r="N147" s="496" t="s">
        <v>380</v>
      </c>
      <c r="O147" s="497"/>
      <c r="P147" s="47">
        <v>0.5</v>
      </c>
      <c r="Q147" s="133" t="s">
        <v>381</v>
      </c>
      <c r="R147" s="41">
        <v>42828</v>
      </c>
      <c r="S147" s="41">
        <v>43100</v>
      </c>
      <c r="T147" s="129"/>
      <c r="U147" s="252"/>
      <c r="V147" s="129"/>
      <c r="W147" s="129"/>
      <c r="X147" s="129"/>
      <c r="Y147" s="805"/>
      <c r="Z147" s="780"/>
      <c r="AA147" s="780"/>
      <c r="AB147" s="223"/>
      <c r="AC147" s="276"/>
      <c r="AD147" s="217" t="s">
        <v>873</v>
      </c>
      <c r="AE147" s="308" t="s">
        <v>1011</v>
      </c>
    </row>
    <row r="148" spans="1:31" s="51" customFormat="1" ht="57.75" customHeight="1" x14ac:dyDescent="0.2">
      <c r="A148" s="545"/>
      <c r="B148" s="545"/>
      <c r="C148" s="516"/>
      <c r="D148" s="843"/>
      <c r="E148" s="516"/>
      <c r="F148" s="588"/>
      <c r="G148" s="516"/>
      <c r="H148" s="516"/>
      <c r="I148" s="516"/>
      <c r="J148" s="725"/>
      <c r="K148" s="725"/>
      <c r="L148" s="725"/>
      <c r="M148" s="725"/>
      <c r="N148" s="496" t="s">
        <v>872</v>
      </c>
      <c r="O148" s="497"/>
      <c r="P148" s="47">
        <v>0.1</v>
      </c>
      <c r="Q148" s="133" t="s">
        <v>382</v>
      </c>
      <c r="R148" s="41">
        <v>42856</v>
      </c>
      <c r="S148" s="41">
        <v>43100</v>
      </c>
      <c r="T148" s="129"/>
      <c r="U148" s="252"/>
      <c r="V148" s="129"/>
      <c r="W148" s="129"/>
      <c r="X148" s="129"/>
      <c r="Y148" s="805"/>
      <c r="Z148" s="780"/>
      <c r="AA148" s="780"/>
      <c r="AB148" s="223"/>
      <c r="AC148" s="297" t="s">
        <v>235</v>
      </c>
      <c r="AD148" s="275"/>
      <c r="AE148" s="308" t="s">
        <v>1012</v>
      </c>
    </row>
    <row r="149" spans="1:31" s="51" customFormat="1" ht="106.5" customHeight="1" x14ac:dyDescent="0.2">
      <c r="A149" s="545"/>
      <c r="B149" s="545"/>
      <c r="C149" s="516"/>
      <c r="D149" s="843"/>
      <c r="E149" s="516"/>
      <c r="F149" s="588"/>
      <c r="G149" s="516"/>
      <c r="H149" s="516"/>
      <c r="I149" s="516"/>
      <c r="J149" s="725"/>
      <c r="K149" s="725"/>
      <c r="L149" s="725"/>
      <c r="M149" s="725"/>
      <c r="N149" s="496" t="s">
        <v>875</v>
      </c>
      <c r="O149" s="497"/>
      <c r="P149" s="47">
        <v>0.1</v>
      </c>
      <c r="Q149" s="133" t="s">
        <v>383</v>
      </c>
      <c r="R149" s="41">
        <v>42917</v>
      </c>
      <c r="S149" s="41">
        <v>43084</v>
      </c>
      <c r="T149" s="129"/>
      <c r="U149" s="252"/>
      <c r="V149" s="129"/>
      <c r="W149" s="129"/>
      <c r="X149" s="129"/>
      <c r="Y149" s="805"/>
      <c r="Z149" s="780"/>
      <c r="AA149" s="780"/>
      <c r="AB149" s="223"/>
      <c r="AC149" s="276"/>
      <c r="AD149" s="217" t="s">
        <v>874</v>
      </c>
      <c r="AE149" s="116"/>
    </row>
    <row r="150" spans="1:31" s="51" customFormat="1" ht="188.25" customHeight="1" x14ac:dyDescent="0.2">
      <c r="A150" s="499"/>
      <c r="B150" s="499"/>
      <c r="C150" s="133"/>
      <c r="D150" s="309"/>
      <c r="E150" s="133"/>
      <c r="F150" s="310"/>
      <c r="G150" s="133"/>
      <c r="H150" s="133"/>
      <c r="I150" s="133"/>
      <c r="J150" s="140"/>
      <c r="K150" s="140"/>
      <c r="L150" s="140"/>
      <c r="M150" s="140"/>
      <c r="N150" s="516" t="s">
        <v>921</v>
      </c>
      <c r="O150" s="516"/>
      <c r="P150" s="47">
        <v>0.9</v>
      </c>
      <c r="Q150" s="133" t="s">
        <v>384</v>
      </c>
      <c r="R150" s="41">
        <v>42826</v>
      </c>
      <c r="S150" s="41">
        <v>43069</v>
      </c>
      <c r="T150" s="129"/>
      <c r="U150" s="252"/>
      <c r="V150" s="129"/>
      <c r="W150" s="129"/>
      <c r="X150" s="129"/>
      <c r="Y150" s="305"/>
      <c r="Z150" s="306"/>
      <c r="AA150" s="767"/>
      <c r="AB150" s="223"/>
      <c r="AC150" s="276"/>
      <c r="AD150" s="217" t="s">
        <v>876</v>
      </c>
      <c r="AE150" s="118" t="s">
        <v>1013</v>
      </c>
    </row>
    <row r="151" spans="1:31" s="51" customFormat="1" ht="10.5" customHeight="1" thickBo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D151" s="67"/>
    </row>
    <row r="152" spans="1:31" s="51" customFormat="1" ht="31.5" customHeight="1" thickBot="1" x14ac:dyDescent="0.25">
      <c r="A152" s="211" t="s">
        <v>555</v>
      </c>
      <c r="B152" s="481" t="s">
        <v>556</v>
      </c>
      <c r="C152" s="482"/>
      <c r="D152" s="482"/>
      <c r="E152" s="482"/>
      <c r="F152" s="482"/>
      <c r="G152" s="482"/>
      <c r="H152" s="482"/>
      <c r="I152" s="482"/>
      <c r="J152" s="482"/>
      <c r="K152" s="482"/>
      <c r="L152" s="482"/>
      <c r="M152" s="482"/>
      <c r="N152" s="482"/>
      <c r="O152" s="482"/>
      <c r="P152" s="482"/>
      <c r="Q152" s="482"/>
      <c r="R152" s="482"/>
      <c r="S152" s="482"/>
      <c r="T152" s="482"/>
      <c r="U152" s="482"/>
      <c r="V152" s="482"/>
      <c r="W152" s="482"/>
      <c r="X152" s="482"/>
      <c r="Y152" s="482"/>
      <c r="Z152" s="482"/>
      <c r="AA152" s="482"/>
      <c r="AB152" s="482"/>
      <c r="AC152" s="482"/>
      <c r="AD152" s="482"/>
      <c r="AE152" s="483"/>
    </row>
    <row r="153" spans="1:31" s="51" customFormat="1"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D153" s="67"/>
    </row>
    <row r="154" spans="1:31" s="51" customFormat="1" ht="34.5" customHeight="1" x14ac:dyDescent="0.2">
      <c r="A154" s="669" t="s">
        <v>3</v>
      </c>
      <c r="B154" s="669" t="s">
        <v>4</v>
      </c>
      <c r="C154" s="669" t="s">
        <v>5</v>
      </c>
      <c r="D154" s="671" t="s">
        <v>6</v>
      </c>
      <c r="E154" s="671" t="s">
        <v>7</v>
      </c>
      <c r="F154" s="669" t="s">
        <v>8</v>
      </c>
      <c r="G154" s="669" t="s">
        <v>9</v>
      </c>
      <c r="H154" s="669" t="s">
        <v>10</v>
      </c>
      <c r="I154" s="669" t="s">
        <v>11</v>
      </c>
      <c r="J154" s="673" t="s">
        <v>12</v>
      </c>
      <c r="K154" s="792"/>
      <c r="L154" s="792"/>
      <c r="M154" s="793"/>
      <c r="N154" s="676" t="s">
        <v>13</v>
      </c>
      <c r="O154" s="794"/>
      <c r="P154" s="669" t="s">
        <v>14</v>
      </c>
      <c r="Q154" s="669" t="s">
        <v>15</v>
      </c>
      <c r="R154" s="680" t="s">
        <v>16</v>
      </c>
      <c r="S154" s="793"/>
      <c r="T154" s="680" t="s">
        <v>17</v>
      </c>
      <c r="U154" s="792"/>
      <c r="V154" s="792"/>
      <c r="W154" s="792"/>
      <c r="X154" s="792"/>
      <c r="Y154" s="768" t="s">
        <v>642</v>
      </c>
      <c r="Z154" s="768"/>
      <c r="AA154" s="768"/>
      <c r="AB154" s="768"/>
      <c r="AC154" s="768"/>
      <c r="AD154" s="768"/>
      <c r="AE154" s="768"/>
    </row>
    <row r="155" spans="1:31" s="51" customFormat="1" ht="72.75" customHeight="1" x14ac:dyDescent="0.2">
      <c r="A155" s="821"/>
      <c r="B155" s="821"/>
      <c r="C155" s="821"/>
      <c r="D155" s="821"/>
      <c r="E155" s="821"/>
      <c r="F155" s="821"/>
      <c r="G155" s="821"/>
      <c r="H155" s="821"/>
      <c r="I155" s="821"/>
      <c r="J155" s="25" t="s">
        <v>18</v>
      </c>
      <c r="K155" s="25" t="s">
        <v>19</v>
      </c>
      <c r="L155" s="25" t="s">
        <v>20</v>
      </c>
      <c r="M155" s="25" t="s">
        <v>21</v>
      </c>
      <c r="N155" s="839"/>
      <c r="O155" s="840"/>
      <c r="P155" s="821"/>
      <c r="Q155" s="821"/>
      <c r="R155" s="25" t="s">
        <v>22</v>
      </c>
      <c r="S155" s="25" t="s">
        <v>23</v>
      </c>
      <c r="T155" s="45" t="s">
        <v>24</v>
      </c>
      <c r="U155" s="45" t="s">
        <v>25</v>
      </c>
      <c r="V155" s="12" t="s">
        <v>26</v>
      </c>
      <c r="W155" s="45" t="s">
        <v>27</v>
      </c>
      <c r="X155" s="25" t="s">
        <v>28</v>
      </c>
      <c r="Y155" s="90" t="s">
        <v>18</v>
      </c>
      <c r="Z155" s="91" t="s">
        <v>19</v>
      </c>
      <c r="AA155" s="91" t="s">
        <v>20</v>
      </c>
      <c r="AB155" s="91" t="s">
        <v>21</v>
      </c>
      <c r="AC155" s="90" t="s">
        <v>644</v>
      </c>
      <c r="AD155" s="109" t="s">
        <v>775</v>
      </c>
      <c r="AE155" s="190" t="s">
        <v>923</v>
      </c>
    </row>
    <row r="156" spans="1:31" s="51" customFormat="1" ht="161.25" customHeight="1" x14ac:dyDescent="0.2">
      <c r="A156" s="498" t="s">
        <v>40</v>
      </c>
      <c r="B156" s="498" t="s">
        <v>62</v>
      </c>
      <c r="C156" s="498" t="s">
        <v>430</v>
      </c>
      <c r="D156" s="498" t="s">
        <v>431</v>
      </c>
      <c r="E156" s="516" t="s">
        <v>432</v>
      </c>
      <c r="F156" s="838">
        <v>0.05</v>
      </c>
      <c r="G156" s="516" t="s">
        <v>433</v>
      </c>
      <c r="H156" s="498" t="s">
        <v>434</v>
      </c>
      <c r="I156" s="498" t="s">
        <v>45</v>
      </c>
      <c r="J156" s="535"/>
      <c r="K156" s="531"/>
      <c r="L156" s="531"/>
      <c r="M156" s="535">
        <v>1</v>
      </c>
      <c r="N156" s="496" t="s">
        <v>435</v>
      </c>
      <c r="O156" s="497"/>
      <c r="P156" s="47">
        <v>0.25</v>
      </c>
      <c r="Q156" s="133"/>
      <c r="R156" s="41">
        <v>42795</v>
      </c>
      <c r="S156" s="41">
        <v>42978</v>
      </c>
      <c r="T156" s="129">
        <v>0</v>
      </c>
      <c r="U156" s="129">
        <v>0</v>
      </c>
      <c r="V156" s="129">
        <v>0</v>
      </c>
      <c r="W156" s="129">
        <v>0</v>
      </c>
      <c r="X156" s="277">
        <v>3</v>
      </c>
      <c r="Y156" s="630">
        <v>1</v>
      </c>
      <c r="Z156" s="491">
        <v>1</v>
      </c>
      <c r="AA156" s="800">
        <v>1</v>
      </c>
      <c r="AB156" s="806"/>
      <c r="AC156" s="223"/>
      <c r="AD156" s="298" t="s">
        <v>877</v>
      </c>
      <c r="AE156" s="988" t="s">
        <v>1014</v>
      </c>
    </row>
    <row r="157" spans="1:31" s="51" customFormat="1" ht="73.5" customHeight="1" x14ac:dyDescent="0.2">
      <c r="A157" s="545"/>
      <c r="B157" s="545"/>
      <c r="C157" s="545"/>
      <c r="D157" s="545"/>
      <c r="E157" s="516"/>
      <c r="F157" s="838"/>
      <c r="G157" s="516"/>
      <c r="H157" s="545"/>
      <c r="I157" s="545"/>
      <c r="J157" s="536"/>
      <c r="K157" s="728"/>
      <c r="L157" s="728"/>
      <c r="M157" s="536"/>
      <c r="N157" s="496" t="s">
        <v>436</v>
      </c>
      <c r="O157" s="497"/>
      <c r="P157" s="47"/>
      <c r="Q157" s="133"/>
      <c r="R157" s="41">
        <v>42767</v>
      </c>
      <c r="S157" s="41">
        <v>42825</v>
      </c>
      <c r="T157" s="129">
        <v>0</v>
      </c>
      <c r="U157" s="129">
        <v>0</v>
      </c>
      <c r="V157" s="129">
        <v>0</v>
      </c>
      <c r="W157" s="129">
        <v>0</v>
      </c>
      <c r="X157" s="277">
        <v>8</v>
      </c>
      <c r="Y157" s="631"/>
      <c r="Z157" s="493"/>
      <c r="AA157" s="801"/>
      <c r="AB157" s="807"/>
      <c r="AC157" s="223"/>
      <c r="AD157" s="299"/>
      <c r="AE157" s="989" t="s">
        <v>1015</v>
      </c>
    </row>
    <row r="158" spans="1:31" s="51" customFormat="1" ht="54" hidden="1" customHeight="1" x14ac:dyDescent="0.2">
      <c r="A158" s="545"/>
      <c r="B158" s="545"/>
      <c r="C158" s="545"/>
      <c r="D158" s="545"/>
      <c r="E158" s="516"/>
      <c r="F158" s="838"/>
      <c r="G158" s="516"/>
      <c r="H158" s="499"/>
      <c r="I158" s="499"/>
      <c r="J158" s="537"/>
      <c r="K158" s="532"/>
      <c r="L158" s="532"/>
      <c r="M158" s="537"/>
      <c r="N158" s="496"/>
      <c r="O158" s="497"/>
      <c r="P158" s="47"/>
      <c r="Q158" s="133"/>
      <c r="R158" s="41"/>
      <c r="S158" s="41"/>
      <c r="T158" s="129">
        <v>0</v>
      </c>
      <c r="U158" s="129">
        <v>0</v>
      </c>
      <c r="V158" s="129">
        <v>0</v>
      </c>
      <c r="W158" s="129">
        <v>0</v>
      </c>
      <c r="X158" s="277">
        <v>5</v>
      </c>
      <c r="Y158" s="632"/>
      <c r="Z158" s="492"/>
      <c r="AA158" s="223"/>
      <c r="AB158" s="223"/>
      <c r="AC158" s="223"/>
      <c r="AD158" s="299"/>
      <c r="AE158" s="299"/>
    </row>
    <row r="159" spans="1:31" s="51" customFormat="1" ht="135" customHeight="1" x14ac:dyDescent="0.2">
      <c r="A159" s="545"/>
      <c r="B159" s="545"/>
      <c r="C159" s="545"/>
      <c r="D159" s="545"/>
      <c r="E159" s="516" t="s">
        <v>437</v>
      </c>
      <c r="F159" s="838">
        <v>5.5E-2</v>
      </c>
      <c r="G159" s="133" t="s">
        <v>438</v>
      </c>
      <c r="H159" s="498">
        <v>2</v>
      </c>
      <c r="I159" s="498" t="s">
        <v>439</v>
      </c>
      <c r="J159" s="531">
        <v>1</v>
      </c>
      <c r="K159" s="531">
        <v>2</v>
      </c>
      <c r="L159" s="531">
        <v>3</v>
      </c>
      <c r="M159" s="531">
        <v>4</v>
      </c>
      <c r="N159" s="496" t="s">
        <v>440</v>
      </c>
      <c r="O159" s="497"/>
      <c r="P159" s="251">
        <v>0.5</v>
      </c>
      <c r="Q159" s="133"/>
      <c r="R159" s="41">
        <v>42795</v>
      </c>
      <c r="S159" s="41">
        <v>43100</v>
      </c>
      <c r="T159" s="129">
        <v>0</v>
      </c>
      <c r="U159" s="129">
        <v>0</v>
      </c>
      <c r="V159" s="129">
        <v>0</v>
      </c>
      <c r="W159" s="129">
        <v>0</v>
      </c>
      <c r="X159" s="277">
        <v>13</v>
      </c>
      <c r="Y159" s="300"/>
      <c r="Z159" s="766">
        <v>2</v>
      </c>
      <c r="AA159" s="766">
        <v>3</v>
      </c>
      <c r="AB159" s="223"/>
      <c r="AC159" s="861" t="s">
        <v>764</v>
      </c>
      <c r="AD159" s="301" t="s">
        <v>878</v>
      </c>
      <c r="AE159" s="990" t="s">
        <v>1016</v>
      </c>
    </row>
    <row r="160" spans="1:31" s="51" customFormat="1" ht="106.5" customHeight="1" x14ac:dyDescent="0.2">
      <c r="A160" s="499"/>
      <c r="B160" s="499"/>
      <c r="C160" s="499"/>
      <c r="D160" s="499"/>
      <c r="E160" s="516"/>
      <c r="F160" s="838"/>
      <c r="G160" s="133" t="s">
        <v>441</v>
      </c>
      <c r="H160" s="499"/>
      <c r="I160" s="499"/>
      <c r="J160" s="532"/>
      <c r="K160" s="532"/>
      <c r="L160" s="532"/>
      <c r="M160" s="532"/>
      <c r="N160" s="496" t="s">
        <v>442</v>
      </c>
      <c r="O160" s="497"/>
      <c r="P160" s="251">
        <v>0.5</v>
      </c>
      <c r="Q160" s="133"/>
      <c r="R160" s="41">
        <v>42752</v>
      </c>
      <c r="S160" s="41">
        <v>42766</v>
      </c>
      <c r="T160" s="129">
        <v>0</v>
      </c>
      <c r="U160" s="129">
        <v>0</v>
      </c>
      <c r="V160" s="129">
        <v>0</v>
      </c>
      <c r="W160" s="129">
        <v>0</v>
      </c>
      <c r="X160" s="277">
        <v>13</v>
      </c>
      <c r="Y160" s="300">
        <v>1</v>
      </c>
      <c r="Z160" s="767"/>
      <c r="AA160" s="767"/>
      <c r="AB160" s="223"/>
      <c r="AC160" s="862"/>
      <c r="AD160" s="302" t="s">
        <v>879</v>
      </c>
      <c r="AE160" s="991" t="s">
        <v>1017</v>
      </c>
    </row>
    <row r="161" spans="1:26"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0.5" customHeight="1" x14ac:dyDescent="0.2">
      <c r="A164" s="9"/>
      <c r="B164" s="9"/>
      <c r="C164" s="9"/>
      <c r="D164" s="9"/>
      <c r="E164" s="9"/>
      <c r="F164" s="56"/>
      <c r="G164" s="9"/>
      <c r="H164" s="9"/>
      <c r="I164" s="9"/>
      <c r="J164" s="9"/>
      <c r="K164" s="9"/>
      <c r="L164" s="9"/>
      <c r="M164" s="9"/>
      <c r="N164" s="9"/>
      <c r="O164" s="9"/>
      <c r="P164" s="9"/>
      <c r="Q164" s="9"/>
      <c r="R164" s="9"/>
      <c r="S164" s="9"/>
      <c r="T164" s="9"/>
      <c r="U164" s="9"/>
      <c r="V164" s="9"/>
      <c r="W164" s="9"/>
      <c r="X164" s="9"/>
      <c r="Y164" s="9"/>
      <c r="Z164" s="9"/>
    </row>
    <row r="165" spans="1:26"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sheetData>
  <mergeCells count="575">
    <mergeCell ref="Y156:Y158"/>
    <mergeCell ref="AC159:AC160"/>
    <mergeCell ref="M102:M104"/>
    <mergeCell ref="N102:O102"/>
    <mergeCell ref="X102:X104"/>
    <mergeCell ref="N103:O103"/>
    <mergeCell ref="N104:O104"/>
    <mergeCell ref="V48:V51"/>
    <mergeCell ref="W48:W51"/>
    <mergeCell ref="X48:X51"/>
    <mergeCell ref="X57:X60"/>
    <mergeCell ref="W52:W56"/>
    <mergeCell ref="X52:X56"/>
    <mergeCell ref="Y48:Y51"/>
    <mergeCell ref="Y52:Y56"/>
    <mergeCell ref="Y57:Y60"/>
    <mergeCell ref="AC57:AC60"/>
    <mergeCell ref="Z74:Z77"/>
    <mergeCell ref="N94:O94"/>
    <mergeCell ref="N95:O95"/>
    <mergeCell ref="Z142:Z145"/>
    <mergeCell ref="N158:O158"/>
    <mergeCell ref="M74:M77"/>
    <mergeCell ref="Z35:Z36"/>
    <mergeCell ref="V44:V47"/>
    <mergeCell ref="W44:W47"/>
    <mergeCell ref="X44:X47"/>
    <mergeCell ref="Z92:Z95"/>
    <mergeCell ref="J90:M90"/>
    <mergeCell ref="N90:O91"/>
    <mergeCell ref="P90:P91"/>
    <mergeCell ref="Q90:Q91"/>
    <mergeCell ref="R90:S90"/>
    <mergeCell ref="J92:J95"/>
    <mergeCell ref="K92:K95"/>
    <mergeCell ref="L92:L95"/>
    <mergeCell ref="M92:M95"/>
    <mergeCell ref="N92:O92"/>
    <mergeCell ref="N93:O93"/>
    <mergeCell ref="F92:F95"/>
    <mergeCell ref="G92:G95"/>
    <mergeCell ref="H92:H95"/>
    <mergeCell ref="I92:I95"/>
    <mergeCell ref="T64:X64"/>
    <mergeCell ref="Y74:Y77"/>
    <mergeCell ref="M146:M149"/>
    <mergeCell ref="N143:O143"/>
    <mergeCell ref="N144:O144"/>
    <mergeCell ref="N145:O145"/>
    <mergeCell ref="K102:K104"/>
    <mergeCell ref="L102:L104"/>
    <mergeCell ref="Q140:Q141"/>
    <mergeCell ref="Y92:Y95"/>
    <mergeCell ref="Y142:Y145"/>
    <mergeCell ref="M96:M101"/>
    <mergeCell ref="N96:O96"/>
    <mergeCell ref="X96:X101"/>
    <mergeCell ref="N97:O97"/>
    <mergeCell ref="N98:O98"/>
    <mergeCell ref="N99:O99"/>
    <mergeCell ref="N100:O100"/>
    <mergeCell ref="N101:O101"/>
    <mergeCell ref="G3:K3"/>
    <mergeCell ref="M3:N3"/>
    <mergeCell ref="O3:S3"/>
    <mergeCell ref="U3:V3"/>
    <mergeCell ref="I142:I145"/>
    <mergeCell ref="J142:J145"/>
    <mergeCell ref="K142:K145"/>
    <mergeCell ref="L142:L145"/>
    <mergeCell ref="M142:M145"/>
    <mergeCell ref="R140:S140"/>
    <mergeCell ref="I140:I141"/>
    <mergeCell ref="J140:M140"/>
    <mergeCell ref="N140:O141"/>
    <mergeCell ref="P140:P141"/>
    <mergeCell ref="N86:O86"/>
    <mergeCell ref="N142:O142"/>
    <mergeCell ref="G140:G141"/>
    <mergeCell ref="H140:H141"/>
    <mergeCell ref="N83:O83"/>
    <mergeCell ref="N84:O84"/>
    <mergeCell ref="N85:O85"/>
    <mergeCell ref="K44:K47"/>
    <mergeCell ref="T90:X90"/>
    <mergeCell ref="I90:I91"/>
    <mergeCell ref="F2:U2"/>
    <mergeCell ref="E66:E68"/>
    <mergeCell ref="F66:F68"/>
    <mergeCell ref="I13:I16"/>
    <mergeCell ref="H13:H16"/>
    <mergeCell ref="G13:G16"/>
    <mergeCell ref="G20:G21"/>
    <mergeCell ref="H20:H21"/>
    <mergeCell ref="I20:I21"/>
    <mergeCell ref="J20:M20"/>
    <mergeCell ref="G66:G68"/>
    <mergeCell ref="H66:H68"/>
    <mergeCell ref="I66:I68"/>
    <mergeCell ref="J66:J68"/>
    <mergeCell ref="K66:K68"/>
    <mergeCell ref="F42:F43"/>
    <mergeCell ref="H22:H23"/>
    <mergeCell ref="T13:T16"/>
    <mergeCell ref="E11:E12"/>
    <mergeCell ref="I30:I34"/>
    <mergeCell ref="J30:J34"/>
    <mergeCell ref="L30:L34"/>
    <mergeCell ref="G35:G36"/>
    <mergeCell ref="I35:I36"/>
    <mergeCell ref="B4:E4"/>
    <mergeCell ref="U4:V4"/>
    <mergeCell ref="W4:X4"/>
    <mergeCell ref="V24:V29"/>
    <mergeCell ref="D11:D12"/>
    <mergeCell ref="L44:L47"/>
    <mergeCell ref="M44:M47"/>
    <mergeCell ref="N44:O44"/>
    <mergeCell ref="D30:D34"/>
    <mergeCell ref="G42:G43"/>
    <mergeCell ref="H42:H43"/>
    <mergeCell ref="I42:I43"/>
    <mergeCell ref="J42:J43"/>
    <mergeCell ref="K30:K34"/>
    <mergeCell ref="F30:F34"/>
    <mergeCell ref="G30:G34"/>
    <mergeCell ref="H30:H34"/>
    <mergeCell ref="H35:H36"/>
    <mergeCell ref="J35:J36"/>
    <mergeCell ref="K35:K36"/>
    <mergeCell ref="H44:H47"/>
    <mergeCell ref="I44:I47"/>
    <mergeCell ref="J44:J47"/>
    <mergeCell ref="E40:E41"/>
    <mergeCell ref="A90:A91"/>
    <mergeCell ref="B90:B91"/>
    <mergeCell ref="C90:C91"/>
    <mergeCell ref="D90:D91"/>
    <mergeCell ref="E90:E91"/>
    <mergeCell ref="F90:F91"/>
    <mergeCell ref="G90:G91"/>
    <mergeCell ref="H90:H91"/>
    <mergeCell ref="A96:A101"/>
    <mergeCell ref="B96:B101"/>
    <mergeCell ref="C96:C101"/>
    <mergeCell ref="D96:D101"/>
    <mergeCell ref="A92:A95"/>
    <mergeCell ref="B92:B95"/>
    <mergeCell ref="C92:C95"/>
    <mergeCell ref="D92:D95"/>
    <mergeCell ref="E92:E95"/>
    <mergeCell ref="E96:E101"/>
    <mergeCell ref="F96:F101"/>
    <mergeCell ref="G96:G101"/>
    <mergeCell ref="H96:H101"/>
    <mergeCell ref="K96:K101"/>
    <mergeCell ref="L96:L101"/>
    <mergeCell ref="C140:C141"/>
    <mergeCell ref="D140:D141"/>
    <mergeCell ref="E140:E141"/>
    <mergeCell ref="F140:F141"/>
    <mergeCell ref="C146:C149"/>
    <mergeCell ref="D146:D149"/>
    <mergeCell ref="E146:E149"/>
    <mergeCell ref="G102:G104"/>
    <mergeCell ref="H102:H104"/>
    <mergeCell ref="I102:I104"/>
    <mergeCell ref="J102:J104"/>
    <mergeCell ref="I146:I149"/>
    <mergeCell ref="I96:I101"/>
    <mergeCell ref="J96:J101"/>
    <mergeCell ref="A102:A104"/>
    <mergeCell ref="B102:B104"/>
    <mergeCell ref="C102:C104"/>
    <mergeCell ref="D102:D104"/>
    <mergeCell ref="E102:E104"/>
    <mergeCell ref="F102:F104"/>
    <mergeCell ref="N150:O150"/>
    <mergeCell ref="N146:O146"/>
    <mergeCell ref="N147:O147"/>
    <mergeCell ref="N148:O148"/>
    <mergeCell ref="N149:O149"/>
    <mergeCell ref="C142:C145"/>
    <mergeCell ref="D142:D145"/>
    <mergeCell ref="E142:E145"/>
    <mergeCell ref="F142:F145"/>
    <mergeCell ref="G142:G145"/>
    <mergeCell ref="B138:AE138"/>
    <mergeCell ref="Y146:Y149"/>
    <mergeCell ref="Z146:Z149"/>
    <mergeCell ref="G154:G155"/>
    <mergeCell ref="L159:L160"/>
    <mergeCell ref="A13:A16"/>
    <mergeCell ref="B13:B16"/>
    <mergeCell ref="C13:C16"/>
    <mergeCell ref="D13:D16"/>
    <mergeCell ref="E13:E16"/>
    <mergeCell ref="F13:F16"/>
    <mergeCell ref="C24:C29"/>
    <mergeCell ref="D24:D29"/>
    <mergeCell ref="E24:E29"/>
    <mergeCell ref="F24:F29"/>
    <mergeCell ref="D20:D21"/>
    <mergeCell ref="E20:E21"/>
    <mergeCell ref="F20:F21"/>
    <mergeCell ref="J146:J149"/>
    <mergeCell ref="K146:K149"/>
    <mergeCell ref="L146:L149"/>
    <mergeCell ref="F146:F149"/>
    <mergeCell ref="G146:G149"/>
    <mergeCell ref="H146:H149"/>
    <mergeCell ref="H142:H145"/>
    <mergeCell ref="A140:A141"/>
    <mergeCell ref="B140:B141"/>
    <mergeCell ref="R154:S154"/>
    <mergeCell ref="T154:X154"/>
    <mergeCell ref="A156:A160"/>
    <mergeCell ref="B156:B160"/>
    <mergeCell ref="C156:C160"/>
    <mergeCell ref="D156:D160"/>
    <mergeCell ref="E156:E158"/>
    <mergeCell ref="F156:F158"/>
    <mergeCell ref="G156:G158"/>
    <mergeCell ref="H156:H158"/>
    <mergeCell ref="H154:H155"/>
    <mergeCell ref="I154:I155"/>
    <mergeCell ref="J154:M154"/>
    <mergeCell ref="N154:O155"/>
    <mergeCell ref="P154:P155"/>
    <mergeCell ref="Q154:Q155"/>
    <mergeCell ref="A154:A155"/>
    <mergeCell ref="B154:B155"/>
    <mergeCell ref="C154:C155"/>
    <mergeCell ref="D154:D155"/>
    <mergeCell ref="E154:E155"/>
    <mergeCell ref="F154:F155"/>
    <mergeCell ref="M159:M160"/>
    <mergeCell ref="N159:O159"/>
    <mergeCell ref="N160:O160"/>
    <mergeCell ref="A74:A77"/>
    <mergeCell ref="B74:B77"/>
    <mergeCell ref="C74:C77"/>
    <mergeCell ref="D74:D77"/>
    <mergeCell ref="E74:E77"/>
    <mergeCell ref="F74:F77"/>
    <mergeCell ref="E159:E160"/>
    <mergeCell ref="F159:F160"/>
    <mergeCell ref="H159:H160"/>
    <mergeCell ref="I159:I160"/>
    <mergeCell ref="J159:J160"/>
    <mergeCell ref="K159:K160"/>
    <mergeCell ref="I156:I158"/>
    <mergeCell ref="J156:J158"/>
    <mergeCell ref="K156:K158"/>
    <mergeCell ref="L156:L158"/>
    <mergeCell ref="M156:M158"/>
    <mergeCell ref="N156:O156"/>
    <mergeCell ref="A81:A82"/>
    <mergeCell ref="B81:B82"/>
    <mergeCell ref="N157:O157"/>
    <mergeCell ref="N77:O77"/>
    <mergeCell ref="B88:AE88"/>
    <mergeCell ref="A20:A21"/>
    <mergeCell ref="B20:B21"/>
    <mergeCell ref="C20:C21"/>
    <mergeCell ref="G74:G77"/>
    <mergeCell ref="H74:H77"/>
    <mergeCell ref="I74:I77"/>
    <mergeCell ref="J74:J77"/>
    <mergeCell ref="K74:K77"/>
    <mergeCell ref="L74:L77"/>
    <mergeCell ref="K22:K23"/>
    <mergeCell ref="L22:L23"/>
    <mergeCell ref="K42:K43"/>
    <mergeCell ref="L42:L43"/>
    <mergeCell ref="C42:C43"/>
    <mergeCell ref="D42:D43"/>
    <mergeCell ref="E42:E43"/>
    <mergeCell ref="C22:C23"/>
    <mergeCell ref="D22:D23"/>
    <mergeCell ref="E22:E23"/>
    <mergeCell ref="F22:F23"/>
    <mergeCell ref="G22:G23"/>
    <mergeCell ref="A64:A65"/>
    <mergeCell ref="B64:B65"/>
    <mergeCell ref="C64:C65"/>
    <mergeCell ref="N14:O14"/>
    <mergeCell ref="N15:O15"/>
    <mergeCell ref="N16:O16"/>
    <mergeCell ref="N22:O22"/>
    <mergeCell ref="N23:O23"/>
    <mergeCell ref="N20:O21"/>
    <mergeCell ref="M22:M23"/>
    <mergeCell ref="M42:M43"/>
    <mergeCell ref="K24:K29"/>
    <mergeCell ref="L24:L29"/>
    <mergeCell ref="N26:O26"/>
    <mergeCell ref="N27:O27"/>
    <mergeCell ref="N28:O28"/>
    <mergeCell ref="N29:O29"/>
    <mergeCell ref="H40:H41"/>
    <mergeCell ref="I40:I41"/>
    <mergeCell ref="G44:G47"/>
    <mergeCell ref="G40:G41"/>
    <mergeCell ref="T44:T47"/>
    <mergeCell ref="M30:M34"/>
    <mergeCell ref="N45:O45"/>
    <mergeCell ref="N46:O46"/>
    <mergeCell ref="N47:O47"/>
    <mergeCell ref="M35:M36"/>
    <mergeCell ref="N35:O35"/>
    <mergeCell ref="U44:U47"/>
    <mergeCell ref="A44:A47"/>
    <mergeCell ref="B44:B47"/>
    <mergeCell ref="P11:P12"/>
    <mergeCell ref="Q11:Q12"/>
    <mergeCell ref="R11:S11"/>
    <mergeCell ref="T11:X11"/>
    <mergeCell ref="M13:M16"/>
    <mergeCell ref="L13:L16"/>
    <mergeCell ref="K13:K16"/>
    <mergeCell ref="J13:J16"/>
    <mergeCell ref="F11:F12"/>
    <mergeCell ref="G11:G12"/>
    <mergeCell ref="H11:H12"/>
    <mergeCell ref="I11:I12"/>
    <mergeCell ref="J11:M11"/>
    <mergeCell ref="N11:O12"/>
    <mergeCell ref="N42:O42"/>
    <mergeCell ref="N43:O43"/>
    <mergeCell ref="A11:A12"/>
    <mergeCell ref="B11:B12"/>
    <mergeCell ref="C11:C12"/>
    <mergeCell ref="A22:A29"/>
    <mergeCell ref="B22:B29"/>
    <mergeCell ref="A30:A34"/>
    <mergeCell ref="B30:B34"/>
    <mergeCell ref="C30:C34"/>
    <mergeCell ref="N13:O13"/>
    <mergeCell ref="U13:U16"/>
    <mergeCell ref="M24:M29"/>
    <mergeCell ref="N24:O24"/>
    <mergeCell ref="T24:T29"/>
    <mergeCell ref="G24:G29"/>
    <mergeCell ref="H24:H29"/>
    <mergeCell ref="I24:I29"/>
    <mergeCell ref="J24:J29"/>
    <mergeCell ref="I22:I23"/>
    <mergeCell ref="J22:J23"/>
    <mergeCell ref="T20:X20"/>
    <mergeCell ref="V13:V16"/>
    <mergeCell ref="W13:W16"/>
    <mergeCell ref="X13:X16"/>
    <mergeCell ref="P20:P21"/>
    <mergeCell ref="Q20:Q21"/>
    <mergeCell ref="R20:S20"/>
    <mergeCell ref="E30:E34"/>
    <mergeCell ref="X24:X29"/>
    <mergeCell ref="N25:O25"/>
    <mergeCell ref="W24:W29"/>
    <mergeCell ref="U24:U29"/>
    <mergeCell ref="J40:M40"/>
    <mergeCell ref="N40:O41"/>
    <mergeCell ref="P40:P41"/>
    <mergeCell ref="X30:X34"/>
    <mergeCell ref="N31:O31"/>
    <mergeCell ref="N32:O32"/>
    <mergeCell ref="N33:O33"/>
    <mergeCell ref="N34:O34"/>
    <mergeCell ref="W30:W34"/>
    <mergeCell ref="U30:U34"/>
    <mergeCell ref="T30:T34"/>
    <mergeCell ref="Q40:Q41"/>
    <mergeCell ref="R40:S40"/>
    <mergeCell ref="T40:X40"/>
    <mergeCell ref="N30:O30"/>
    <mergeCell ref="V30:V34"/>
    <mergeCell ref="P30:P34"/>
    <mergeCell ref="X35:X36"/>
    <mergeCell ref="N36:O36"/>
    <mergeCell ref="L35:L36"/>
    <mergeCell ref="R64:S64"/>
    <mergeCell ref="Q64:Q65"/>
    <mergeCell ref="J64:M64"/>
    <mergeCell ref="N64:O65"/>
    <mergeCell ref="P64:P65"/>
    <mergeCell ref="G64:G65"/>
    <mergeCell ref="H64:H65"/>
    <mergeCell ref="I64:I65"/>
    <mergeCell ref="G72:G73"/>
    <mergeCell ref="H72:H73"/>
    <mergeCell ref="I72:I73"/>
    <mergeCell ref="A72:A73"/>
    <mergeCell ref="E44:E47"/>
    <mergeCell ref="F44:F47"/>
    <mergeCell ref="A42:A43"/>
    <mergeCell ref="B42:B43"/>
    <mergeCell ref="A40:A41"/>
    <mergeCell ref="B40:B41"/>
    <mergeCell ref="C40:C41"/>
    <mergeCell ref="D40:D41"/>
    <mergeCell ref="C44:C47"/>
    <mergeCell ref="B72:B73"/>
    <mergeCell ref="C72:C73"/>
    <mergeCell ref="D72:D73"/>
    <mergeCell ref="E72:E73"/>
    <mergeCell ref="C48:C51"/>
    <mergeCell ref="B48:B51"/>
    <mergeCell ref="A48:A51"/>
    <mergeCell ref="D64:D65"/>
    <mergeCell ref="E64:E65"/>
    <mergeCell ref="F64:F65"/>
    <mergeCell ref="D48:D51"/>
    <mergeCell ref="E48:E51"/>
    <mergeCell ref="F48:F51"/>
    <mergeCell ref="B62:AE62"/>
    <mergeCell ref="N48:O48"/>
    <mergeCell ref="J52:J56"/>
    <mergeCell ref="A35:A36"/>
    <mergeCell ref="B35:B36"/>
    <mergeCell ref="C35:C36"/>
    <mergeCell ref="D35:D36"/>
    <mergeCell ref="E35:E36"/>
    <mergeCell ref="F35:F36"/>
    <mergeCell ref="A66:A68"/>
    <mergeCell ref="B66:B68"/>
    <mergeCell ref="K57:K60"/>
    <mergeCell ref="L57:L60"/>
    <mergeCell ref="M57:M60"/>
    <mergeCell ref="N57:O57"/>
    <mergeCell ref="G48:G51"/>
    <mergeCell ref="H48:H51"/>
    <mergeCell ref="I48:I51"/>
    <mergeCell ref="J48:J51"/>
    <mergeCell ref="N49:O49"/>
    <mergeCell ref="N50:O50"/>
    <mergeCell ref="N51:O51"/>
    <mergeCell ref="K48:K51"/>
    <mergeCell ref="L48:L51"/>
    <mergeCell ref="M48:M51"/>
    <mergeCell ref="D81:D82"/>
    <mergeCell ref="E81:E82"/>
    <mergeCell ref="F81:F82"/>
    <mergeCell ref="M66:M68"/>
    <mergeCell ref="N66:O66"/>
    <mergeCell ref="N67:O67"/>
    <mergeCell ref="N68:O68"/>
    <mergeCell ref="F72:F73"/>
    <mergeCell ref="C66:C68"/>
    <mergeCell ref="D66:D68"/>
    <mergeCell ref="B70:AE70"/>
    <mergeCell ref="B79:AE79"/>
    <mergeCell ref="Q81:Q82"/>
    <mergeCell ref="N74:O74"/>
    <mergeCell ref="N75:O75"/>
    <mergeCell ref="N76:O76"/>
    <mergeCell ref="Y66:Y68"/>
    <mergeCell ref="A57:A60"/>
    <mergeCell ref="B57:B60"/>
    <mergeCell ref="C57:C60"/>
    <mergeCell ref="D57:D60"/>
    <mergeCell ref="V57:V60"/>
    <mergeCell ref="W57:W60"/>
    <mergeCell ref="D52:D56"/>
    <mergeCell ref="C52:C56"/>
    <mergeCell ref="B52:B56"/>
    <mergeCell ref="A52:A56"/>
    <mergeCell ref="E57:E60"/>
    <mergeCell ref="F57:F60"/>
    <mergeCell ref="G57:G60"/>
    <mergeCell ref="H57:H60"/>
    <mergeCell ref="I57:I60"/>
    <mergeCell ref="E52:E56"/>
    <mergeCell ref="F52:F56"/>
    <mergeCell ref="G52:G56"/>
    <mergeCell ref="H52:H56"/>
    <mergeCell ref="I52:I56"/>
    <mergeCell ref="T52:T56"/>
    <mergeCell ref="N60:O60"/>
    <mergeCell ref="AB156:AB157"/>
    <mergeCell ref="AD142:AD145"/>
    <mergeCell ref="AC142:AC145"/>
    <mergeCell ref="J57:J60"/>
    <mergeCell ref="Z66:Z68"/>
    <mergeCell ref="U52:U56"/>
    <mergeCell ref="N58:O58"/>
    <mergeCell ref="N59:O59"/>
    <mergeCell ref="V52:V56"/>
    <mergeCell ref="N53:O53"/>
    <mergeCell ref="N54:O54"/>
    <mergeCell ref="N55:O55"/>
    <mergeCell ref="N56:O56"/>
    <mergeCell ref="K52:K56"/>
    <mergeCell ref="L52:L56"/>
    <mergeCell ref="M52:M56"/>
    <mergeCell ref="N52:O52"/>
    <mergeCell ref="T81:X81"/>
    <mergeCell ref="J81:M81"/>
    <mergeCell ref="N81:O82"/>
    <mergeCell ref="P81:P82"/>
    <mergeCell ref="Q72:Q73"/>
    <mergeCell ref="R72:S72"/>
    <mergeCell ref="T72:X72"/>
    <mergeCell ref="Z159:Z160"/>
    <mergeCell ref="A142:A150"/>
    <mergeCell ref="B142:B150"/>
    <mergeCell ref="Z156:Z158"/>
    <mergeCell ref="AA156:AA157"/>
    <mergeCell ref="Z13:Z16"/>
    <mergeCell ref="Z22:Z23"/>
    <mergeCell ref="Z24:Z29"/>
    <mergeCell ref="Z30:Z34"/>
    <mergeCell ref="Z42:Z43"/>
    <mergeCell ref="Z44:Z47"/>
    <mergeCell ref="Z48:Z51"/>
    <mergeCell ref="Z52:Z56"/>
    <mergeCell ref="Z57:Z60"/>
    <mergeCell ref="T140:X140"/>
    <mergeCell ref="Y13:Y16"/>
    <mergeCell ref="Y22:Y23"/>
    <mergeCell ref="Y24:Y29"/>
    <mergeCell ref="Y30:Y34"/>
    <mergeCell ref="Y35:Y36"/>
    <mergeCell ref="Y42:Y43"/>
    <mergeCell ref="Y44:Y47"/>
    <mergeCell ref="T57:T60"/>
    <mergeCell ref="U57:U60"/>
    <mergeCell ref="B152:AE152"/>
    <mergeCell ref="Y11:AE11"/>
    <mergeCell ref="Y20:AE20"/>
    <mergeCell ref="Y40:AE40"/>
    <mergeCell ref="Y64:AE64"/>
    <mergeCell ref="Y72:AE72"/>
    <mergeCell ref="Y81:AE81"/>
    <mergeCell ref="Y90:AE90"/>
    <mergeCell ref="Y140:AE140"/>
    <mergeCell ref="T48:T51"/>
    <mergeCell ref="U48:U51"/>
    <mergeCell ref="G81:G82"/>
    <mergeCell ref="H81:H82"/>
    <mergeCell ref="I81:I82"/>
    <mergeCell ref="J72:M72"/>
    <mergeCell ref="N72:O73"/>
    <mergeCell ref="P72:P73"/>
    <mergeCell ref="U74:U77"/>
    <mergeCell ref="V74:V77"/>
    <mergeCell ref="D44:D47"/>
    <mergeCell ref="F40:F41"/>
    <mergeCell ref="R81:S81"/>
    <mergeCell ref="L66:L68"/>
    <mergeCell ref="C81:C82"/>
    <mergeCell ref="AA159:AA160"/>
    <mergeCell ref="Y154:AE154"/>
    <mergeCell ref="B7:AE7"/>
    <mergeCell ref="AE142:AE145"/>
    <mergeCell ref="AA13:AA16"/>
    <mergeCell ref="AA22:AA23"/>
    <mergeCell ref="AA24:AA29"/>
    <mergeCell ref="AA30:AA34"/>
    <mergeCell ref="AA35:AA36"/>
    <mergeCell ref="AE24:AE29"/>
    <mergeCell ref="AE22:AE23"/>
    <mergeCell ref="AA42:AA43"/>
    <mergeCell ref="AA44:AA47"/>
    <mergeCell ref="AA48:AA51"/>
    <mergeCell ref="AA52:AA56"/>
    <mergeCell ref="AA57:AA60"/>
    <mergeCell ref="AA66:AA68"/>
    <mergeCell ref="AA74:AA77"/>
    <mergeCell ref="AA92:AA95"/>
    <mergeCell ref="AA142:AA145"/>
    <mergeCell ref="AA146:AA150"/>
    <mergeCell ref="B9:AE9"/>
    <mergeCell ref="B18:AE18"/>
    <mergeCell ref="B38:AE38"/>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10"/>
  <sheetViews>
    <sheetView topLeftCell="F1" zoomScale="90" zoomScaleNormal="90" workbookViewId="0">
      <selection activeCell="AG71" sqref="AG71"/>
    </sheetView>
  </sheetViews>
  <sheetFormatPr baseColWidth="10" defaultColWidth="17.28515625" defaultRowHeight="15" customHeight="1" x14ac:dyDescent="0.2"/>
  <cols>
    <col min="1" max="1" width="22.7109375" style="323" customWidth="1"/>
    <col min="2" max="2" width="14.42578125" style="323" customWidth="1"/>
    <col min="3" max="3" width="14.85546875" style="323" customWidth="1"/>
    <col min="4" max="4" width="13.5703125" style="323" customWidth="1"/>
    <col min="5" max="5" width="21.85546875" style="323" customWidth="1"/>
    <col min="6" max="6" width="24.28515625" style="323" customWidth="1"/>
    <col min="7" max="7" width="16.140625" style="323" customWidth="1"/>
    <col min="8" max="8" width="12.42578125" style="323" customWidth="1"/>
    <col min="9" max="9" width="16.5703125" style="323" customWidth="1"/>
    <col min="10" max="10" width="9" style="323" hidden="1" customWidth="1"/>
    <col min="11" max="11" width="10.28515625" style="323" hidden="1" customWidth="1"/>
    <col min="12" max="12" width="11" style="323" customWidth="1"/>
    <col min="13" max="13" width="9.28515625" style="323" hidden="1" customWidth="1"/>
    <col min="14" max="15" width="15.42578125" style="323" customWidth="1"/>
    <col min="16" max="16" width="15.42578125" style="323" hidden="1" customWidth="1"/>
    <col min="17" max="17" width="19" style="323" hidden="1" customWidth="1"/>
    <col min="18" max="19" width="11.28515625" style="323" customWidth="1"/>
    <col min="20" max="20" width="20.7109375" style="323" hidden="1" customWidth="1"/>
    <col min="21" max="21" width="19.7109375" style="323" hidden="1" customWidth="1"/>
    <col min="22" max="22" width="14.7109375" style="323" hidden="1" customWidth="1"/>
    <col min="23" max="23" width="16.7109375" style="323" hidden="1" customWidth="1"/>
    <col min="24" max="24" width="20.28515625" style="323" hidden="1" customWidth="1"/>
    <col min="25" max="25" width="10.85546875" style="323" hidden="1" customWidth="1"/>
    <col min="26" max="27" width="10.85546875" style="323" customWidth="1"/>
    <col min="28" max="28" width="17.28515625" style="323" hidden="1" customWidth="1"/>
    <col min="29" max="29" width="55.42578125" style="323" hidden="1" customWidth="1"/>
    <col min="30" max="30" width="58.140625" style="322" hidden="1" customWidth="1"/>
    <col min="31" max="31" width="49.5703125" style="323" customWidth="1"/>
    <col min="32" max="16384" width="17.28515625" style="323"/>
  </cols>
  <sheetData>
    <row r="1" spans="1:31" s="318" customFormat="1" ht="36.75" customHeight="1" x14ac:dyDescent="0.2">
      <c r="A1" s="316"/>
      <c r="B1" s="316"/>
      <c r="C1" s="316"/>
      <c r="D1" s="316"/>
      <c r="E1" s="316"/>
      <c r="F1" s="316"/>
      <c r="G1" s="316"/>
      <c r="H1" s="316"/>
      <c r="I1" s="316"/>
      <c r="J1" s="316"/>
      <c r="K1" s="316"/>
      <c r="L1" s="316"/>
      <c r="M1" s="316"/>
      <c r="N1" s="316"/>
      <c r="O1" s="316"/>
      <c r="P1" s="316"/>
      <c r="Q1" s="316"/>
      <c r="R1" s="316"/>
      <c r="S1" s="316"/>
      <c r="T1" s="316"/>
      <c r="U1" s="316"/>
      <c r="V1" s="316"/>
      <c r="W1" s="316"/>
      <c r="X1" s="316"/>
      <c r="Y1" s="317"/>
      <c r="Z1" s="317"/>
      <c r="AD1" s="319"/>
    </row>
    <row r="2" spans="1:31" ht="28.5" customHeight="1" x14ac:dyDescent="0.2">
      <c r="A2" s="320"/>
      <c r="B2" s="320"/>
      <c r="C2" s="321" t="s">
        <v>643</v>
      </c>
      <c r="D2" s="321"/>
      <c r="E2" s="321"/>
      <c r="F2" s="968" t="s">
        <v>31</v>
      </c>
      <c r="G2" s="968"/>
      <c r="H2" s="968"/>
      <c r="I2" s="968"/>
      <c r="J2" s="968"/>
      <c r="K2" s="968"/>
      <c r="L2" s="968"/>
      <c r="M2" s="968"/>
      <c r="N2" s="968"/>
      <c r="O2" s="968"/>
      <c r="P2" s="968"/>
      <c r="Q2" s="968"/>
      <c r="R2" s="968"/>
      <c r="S2" s="968"/>
      <c r="T2" s="968"/>
      <c r="U2" s="968"/>
      <c r="V2" s="321"/>
      <c r="W2" s="321"/>
      <c r="X2" s="321"/>
      <c r="Y2" s="321"/>
      <c r="Z2" s="321"/>
      <c r="AA2" s="321"/>
      <c r="AB2" s="321"/>
      <c r="AC2" s="321"/>
    </row>
    <row r="3" spans="1:31" ht="37.5" customHeight="1" x14ac:dyDescent="0.2">
      <c r="A3" s="324"/>
      <c r="B3" s="325"/>
      <c r="C3" s="325"/>
      <c r="D3" s="325"/>
      <c r="E3" s="325"/>
      <c r="F3" s="325"/>
      <c r="G3" s="957"/>
      <c r="H3" s="958"/>
      <c r="I3" s="958"/>
      <c r="J3" s="958"/>
      <c r="K3" s="958"/>
      <c r="L3" s="325"/>
      <c r="M3" s="959"/>
      <c r="N3" s="958"/>
      <c r="O3" s="957"/>
      <c r="P3" s="958"/>
      <c r="Q3" s="958"/>
      <c r="R3" s="958"/>
      <c r="S3" s="958"/>
      <c r="T3" s="326"/>
      <c r="U3" s="960" t="s">
        <v>645</v>
      </c>
      <c r="V3" s="960"/>
      <c r="W3" s="327" t="s">
        <v>29</v>
      </c>
      <c r="X3" s="328"/>
      <c r="Z3" s="318"/>
      <c r="AA3" s="318"/>
      <c r="AB3" s="318"/>
      <c r="AC3" s="318"/>
    </row>
    <row r="4" spans="1:31" ht="30" customHeight="1" x14ac:dyDescent="0.2">
      <c r="A4" s="329" t="s">
        <v>0</v>
      </c>
      <c r="B4" s="961"/>
      <c r="C4" s="962"/>
      <c r="D4" s="962"/>
      <c r="E4" s="963"/>
      <c r="F4" s="326"/>
      <c r="G4" s="326"/>
      <c r="H4" s="317"/>
      <c r="I4" s="317"/>
      <c r="J4" s="317"/>
      <c r="K4" s="317"/>
      <c r="L4" s="326"/>
      <c r="N4" s="318"/>
      <c r="O4" s="330"/>
      <c r="P4" s="331"/>
      <c r="Q4" s="331"/>
      <c r="R4" s="331"/>
      <c r="S4" s="331"/>
      <c r="T4" s="331"/>
      <c r="U4" s="964" t="s">
        <v>1</v>
      </c>
      <c r="V4" s="965"/>
      <c r="W4" s="966"/>
      <c r="X4" s="967"/>
      <c r="Y4" s="332" t="s">
        <v>2</v>
      </c>
      <c r="Z4" s="333" t="s">
        <v>30</v>
      </c>
      <c r="AA4" s="334"/>
      <c r="AB4" s="334"/>
      <c r="AC4" s="318"/>
    </row>
    <row r="5" spans="1:31" ht="15.75" customHeight="1" x14ac:dyDescent="0.2">
      <c r="A5" s="335"/>
      <c r="B5" s="336"/>
      <c r="C5" s="336"/>
      <c r="D5" s="336"/>
      <c r="E5" s="326"/>
      <c r="F5" s="326"/>
      <c r="G5" s="326"/>
      <c r="H5" s="317"/>
      <c r="I5" s="317"/>
      <c r="J5" s="317"/>
      <c r="K5" s="317"/>
      <c r="L5" s="326"/>
      <c r="M5" s="337"/>
      <c r="N5" s="338"/>
      <c r="O5" s="339"/>
      <c r="P5" s="340"/>
      <c r="Q5" s="340"/>
      <c r="R5" s="340"/>
      <c r="S5" s="340"/>
      <c r="T5" s="340"/>
      <c r="U5" s="326"/>
      <c r="V5" s="337"/>
      <c r="W5" s="338"/>
      <c r="X5" s="341"/>
      <c r="Y5" s="342"/>
      <c r="Z5" s="342"/>
      <c r="AB5" s="343"/>
    </row>
    <row r="6" spans="1:31" s="343" customFormat="1" ht="30" customHeight="1" thickBot="1" x14ac:dyDescent="0.25">
      <c r="A6" s="344"/>
      <c r="B6" s="345"/>
      <c r="C6" s="345"/>
      <c r="D6" s="345"/>
      <c r="E6" s="346"/>
      <c r="F6" s="346"/>
      <c r="G6" s="346"/>
      <c r="H6" s="317"/>
      <c r="I6" s="317"/>
      <c r="J6" s="317"/>
      <c r="K6" s="317"/>
      <c r="L6" s="346"/>
      <c r="M6" s="347"/>
      <c r="N6" s="348"/>
      <c r="O6" s="349"/>
      <c r="P6" s="317"/>
      <c r="Q6" s="317"/>
      <c r="R6" s="317"/>
      <c r="S6" s="317"/>
      <c r="T6" s="317"/>
      <c r="U6" s="346"/>
      <c r="V6" s="347"/>
      <c r="W6" s="348"/>
      <c r="X6" s="341"/>
      <c r="Y6" s="342"/>
      <c r="Z6" s="342"/>
      <c r="AA6" s="342"/>
      <c r="AD6" s="322"/>
    </row>
    <row r="7" spans="1:31" ht="30" customHeight="1" thickBot="1" x14ac:dyDescent="0.25">
      <c r="A7" s="350" t="s">
        <v>38</v>
      </c>
      <c r="B7" s="969" t="s">
        <v>39</v>
      </c>
      <c r="C7" s="970"/>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70"/>
      <c r="AE7" s="971"/>
    </row>
    <row r="8" spans="1:31" s="322" customFormat="1" ht="11.25" customHeight="1" x14ac:dyDescent="0.2">
      <c r="A8" s="351"/>
      <c r="B8" s="352"/>
      <c r="C8" s="352"/>
      <c r="D8" s="352"/>
      <c r="E8" s="352"/>
      <c r="F8" s="352"/>
      <c r="G8" s="352"/>
      <c r="H8" s="352"/>
      <c r="I8" s="352"/>
      <c r="J8" s="352"/>
      <c r="K8" s="352"/>
      <c r="L8" s="352"/>
      <c r="M8" s="352"/>
      <c r="N8" s="352"/>
      <c r="O8" s="352"/>
      <c r="P8" s="352"/>
      <c r="Q8" s="352"/>
      <c r="R8" s="352"/>
      <c r="S8" s="352"/>
      <c r="T8" s="352"/>
      <c r="U8" s="352"/>
      <c r="V8" s="352"/>
      <c r="W8" s="352"/>
      <c r="X8" s="352"/>
      <c r="Y8" s="353"/>
      <c r="Z8" s="353"/>
      <c r="AA8" s="353"/>
    </row>
    <row r="9" spans="1:31" s="322" customFormat="1" ht="30" hidden="1" customHeight="1" x14ac:dyDescent="0.2">
      <c r="A9" s="937"/>
      <c r="B9" s="354"/>
      <c r="C9" s="937"/>
      <c r="D9" s="937"/>
      <c r="E9" s="937"/>
      <c r="F9" s="953"/>
      <c r="G9" s="937"/>
      <c r="H9" s="954"/>
      <c r="I9" s="937"/>
      <c r="J9" s="944"/>
      <c r="K9" s="944"/>
      <c r="L9" s="944"/>
      <c r="M9" s="944"/>
      <c r="N9" s="935"/>
      <c r="O9" s="936"/>
      <c r="P9" s="355"/>
      <c r="Q9" s="356"/>
      <c r="R9" s="357"/>
      <c r="S9" s="357"/>
      <c r="T9" s="358"/>
      <c r="U9" s="358"/>
      <c r="V9" s="358"/>
      <c r="W9" s="358"/>
      <c r="X9" s="937"/>
      <c r="Y9" s="359"/>
      <c r="Z9" s="359"/>
      <c r="AA9" s="359"/>
    </row>
    <row r="10" spans="1:31" s="322" customFormat="1" ht="40.5" hidden="1" customHeight="1" x14ac:dyDescent="0.2">
      <c r="A10" s="938"/>
      <c r="B10" s="354"/>
      <c r="C10" s="938"/>
      <c r="D10" s="938"/>
      <c r="E10" s="938"/>
      <c r="F10" s="938"/>
      <c r="G10" s="938"/>
      <c r="H10" s="938"/>
      <c r="I10" s="938"/>
      <c r="J10" s="945"/>
      <c r="K10" s="945"/>
      <c r="L10" s="945"/>
      <c r="M10" s="945"/>
      <c r="N10" s="940"/>
      <c r="O10" s="941"/>
      <c r="P10" s="360"/>
      <c r="Q10" s="361"/>
      <c r="R10" s="362"/>
      <c r="S10" s="362"/>
      <c r="T10" s="363"/>
      <c r="U10" s="363"/>
      <c r="V10" s="363"/>
      <c r="W10" s="363"/>
      <c r="X10" s="938"/>
      <c r="Y10" s="359"/>
      <c r="Z10" s="359"/>
      <c r="AA10" s="359"/>
    </row>
    <row r="11" spans="1:31" s="322" customFormat="1" ht="30" hidden="1" customHeight="1" x14ac:dyDescent="0.2">
      <c r="A11" s="938"/>
      <c r="B11" s="354"/>
      <c r="C11" s="938"/>
      <c r="D11" s="938"/>
      <c r="E11" s="938"/>
      <c r="F11" s="938"/>
      <c r="G11" s="938"/>
      <c r="H11" s="938"/>
      <c r="I11" s="938"/>
      <c r="J11" s="945"/>
      <c r="K11" s="945"/>
      <c r="L11" s="945"/>
      <c r="M11" s="945"/>
      <c r="N11" s="940"/>
      <c r="O11" s="941"/>
      <c r="P11" s="360"/>
      <c r="Q11" s="361"/>
      <c r="R11" s="362"/>
      <c r="S11" s="362"/>
      <c r="T11" s="363"/>
      <c r="U11" s="363"/>
      <c r="V11" s="363"/>
      <c r="W11" s="363"/>
      <c r="X11" s="938"/>
      <c r="Y11" s="359"/>
      <c r="Z11" s="359"/>
      <c r="AA11" s="359"/>
    </row>
    <row r="12" spans="1:31" s="322" customFormat="1" ht="30" hidden="1" customHeight="1" x14ac:dyDescent="0.2">
      <c r="A12" s="938"/>
      <c r="B12" s="354"/>
      <c r="C12" s="938"/>
      <c r="D12" s="938"/>
      <c r="E12" s="938"/>
      <c r="F12" s="938"/>
      <c r="G12" s="938"/>
      <c r="H12" s="938"/>
      <c r="I12" s="938"/>
      <c r="J12" s="945"/>
      <c r="K12" s="945"/>
      <c r="L12" s="945"/>
      <c r="M12" s="945"/>
      <c r="N12" s="942"/>
      <c r="O12" s="943"/>
      <c r="P12" s="364"/>
      <c r="Q12" s="365"/>
      <c r="R12" s="362"/>
      <c r="S12" s="362"/>
      <c r="T12" s="363"/>
      <c r="U12" s="363"/>
      <c r="V12" s="363"/>
      <c r="W12" s="363"/>
      <c r="X12" s="938"/>
      <c r="Y12" s="359"/>
      <c r="Z12" s="359"/>
      <c r="AA12" s="359"/>
    </row>
    <row r="13" spans="1:31" s="322" customFormat="1" ht="30" hidden="1" customHeight="1" x14ac:dyDescent="0.2">
      <c r="A13" s="938"/>
      <c r="B13" s="354"/>
      <c r="C13" s="938"/>
      <c r="D13" s="938"/>
      <c r="E13" s="938"/>
      <c r="F13" s="938"/>
      <c r="G13" s="938"/>
      <c r="H13" s="938"/>
      <c r="I13" s="938"/>
      <c r="J13" s="945"/>
      <c r="K13" s="945"/>
      <c r="L13" s="945"/>
      <c r="M13" s="945"/>
      <c r="N13" s="940"/>
      <c r="O13" s="941"/>
      <c r="P13" s="360"/>
      <c r="Q13" s="361"/>
      <c r="R13" s="362"/>
      <c r="S13" s="362"/>
      <c r="T13" s="363"/>
      <c r="U13" s="363"/>
      <c r="V13" s="363"/>
      <c r="W13" s="363"/>
      <c r="X13" s="938"/>
      <c r="Y13" s="359"/>
      <c r="Z13" s="359"/>
      <c r="AA13" s="359"/>
    </row>
    <row r="14" spans="1:31" s="322" customFormat="1" ht="30" hidden="1" customHeight="1" x14ac:dyDescent="0.2">
      <c r="A14" s="939"/>
      <c r="B14" s="354"/>
      <c r="C14" s="939"/>
      <c r="D14" s="939"/>
      <c r="E14" s="939"/>
      <c r="F14" s="939"/>
      <c r="G14" s="939"/>
      <c r="H14" s="939"/>
      <c r="I14" s="939"/>
      <c r="J14" s="946"/>
      <c r="K14" s="946"/>
      <c r="L14" s="946"/>
      <c r="M14" s="946"/>
      <c r="N14" s="940"/>
      <c r="O14" s="941"/>
      <c r="P14" s="360"/>
      <c r="Q14" s="361"/>
      <c r="R14" s="362"/>
      <c r="S14" s="362"/>
      <c r="T14" s="363"/>
      <c r="U14" s="363"/>
      <c r="V14" s="363"/>
      <c r="W14" s="363"/>
      <c r="X14" s="939"/>
      <c r="Y14" s="359"/>
      <c r="Z14" s="359"/>
      <c r="AA14" s="359"/>
    </row>
    <row r="15" spans="1:31" s="322" customFormat="1" ht="44.25" hidden="1" customHeight="1" x14ac:dyDescent="0.2">
      <c r="A15" s="955"/>
      <c r="B15" s="354"/>
      <c r="C15" s="955"/>
      <c r="D15" s="955"/>
      <c r="E15" s="955"/>
      <c r="F15" s="973"/>
      <c r="G15" s="955"/>
      <c r="H15" s="956"/>
      <c r="I15" s="955"/>
      <c r="J15" s="972"/>
      <c r="K15" s="972"/>
      <c r="L15" s="972"/>
      <c r="M15" s="972"/>
      <c r="N15" s="940"/>
      <c r="O15" s="941"/>
      <c r="P15" s="360"/>
      <c r="Q15" s="361"/>
      <c r="R15" s="362"/>
      <c r="S15" s="362"/>
      <c r="T15" s="363"/>
      <c r="U15" s="366"/>
      <c r="V15" s="363"/>
      <c r="W15" s="363"/>
      <c r="X15" s="937"/>
      <c r="Y15" s="359"/>
      <c r="Z15" s="359"/>
      <c r="AA15" s="359"/>
    </row>
    <row r="16" spans="1:31" s="322" customFormat="1" ht="30" hidden="1" customHeight="1" x14ac:dyDescent="0.2">
      <c r="A16" s="938"/>
      <c r="B16" s="354"/>
      <c r="C16" s="938"/>
      <c r="D16" s="938"/>
      <c r="E16" s="938"/>
      <c r="F16" s="938"/>
      <c r="G16" s="938"/>
      <c r="H16" s="938"/>
      <c r="I16" s="938"/>
      <c r="J16" s="945"/>
      <c r="K16" s="945"/>
      <c r="L16" s="945"/>
      <c r="M16" s="945"/>
      <c r="N16" s="940"/>
      <c r="O16" s="941"/>
      <c r="P16" s="360"/>
      <c r="Q16" s="361"/>
      <c r="R16" s="362"/>
      <c r="S16" s="362"/>
      <c r="T16" s="363"/>
      <c r="U16" s="363"/>
      <c r="V16" s="363"/>
      <c r="W16" s="363"/>
      <c r="X16" s="938"/>
      <c r="Y16" s="359"/>
      <c r="Z16" s="359"/>
      <c r="AA16" s="359"/>
    </row>
    <row r="17" spans="1:27" s="322" customFormat="1" ht="30" hidden="1" customHeight="1" x14ac:dyDescent="0.2">
      <c r="A17" s="939"/>
      <c r="B17" s="354"/>
      <c r="C17" s="939"/>
      <c r="D17" s="939"/>
      <c r="E17" s="939"/>
      <c r="F17" s="939"/>
      <c r="G17" s="939"/>
      <c r="H17" s="939"/>
      <c r="I17" s="939"/>
      <c r="J17" s="946"/>
      <c r="K17" s="946"/>
      <c r="L17" s="946"/>
      <c r="M17" s="946"/>
      <c r="N17" s="940"/>
      <c r="O17" s="941"/>
      <c r="P17" s="360"/>
      <c r="Q17" s="361"/>
      <c r="R17" s="362"/>
      <c r="S17" s="362"/>
      <c r="T17" s="363"/>
      <c r="U17" s="363"/>
      <c r="V17" s="363"/>
      <c r="W17" s="363"/>
      <c r="X17" s="939"/>
      <c r="Y17" s="367"/>
      <c r="Z17" s="367"/>
      <c r="AA17" s="368"/>
    </row>
    <row r="18" spans="1:27" ht="10.5" hidden="1" customHeight="1" x14ac:dyDescent="0.2">
      <c r="A18" s="369"/>
      <c r="B18" s="354"/>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row>
    <row r="19" spans="1:27" ht="10.5" hidden="1" customHeight="1" x14ac:dyDescent="0.2">
      <c r="A19" s="369"/>
      <c r="B19" s="354"/>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row>
    <row r="20" spans="1:27" ht="10.5" hidden="1" customHeight="1" x14ac:dyDescent="0.2">
      <c r="A20" s="369"/>
      <c r="B20" s="354"/>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row>
    <row r="21" spans="1:27" ht="10.5" hidden="1" customHeight="1" x14ac:dyDescent="0.2">
      <c r="A21" s="369"/>
      <c r="B21" s="354"/>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row>
    <row r="22" spans="1:27" ht="10.5" hidden="1" customHeight="1" x14ac:dyDescent="0.2">
      <c r="A22" s="369"/>
      <c r="B22" s="354"/>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row>
    <row r="23" spans="1:27" ht="10.5" hidden="1" customHeight="1" x14ac:dyDescent="0.2">
      <c r="A23" s="369"/>
      <c r="B23" s="354"/>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row>
    <row r="24" spans="1:27" ht="10.5" hidden="1" customHeight="1" x14ac:dyDescent="0.2">
      <c r="A24" s="369"/>
      <c r="B24" s="354"/>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row>
    <row r="25" spans="1:27" ht="10.5" hidden="1" customHeight="1" x14ac:dyDescent="0.2">
      <c r="A25" s="369"/>
      <c r="B25" s="354"/>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row>
    <row r="26" spans="1:27" ht="10.5" hidden="1" customHeight="1" x14ac:dyDescent="0.2">
      <c r="A26" s="369"/>
      <c r="B26" s="354"/>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row>
    <row r="27" spans="1:27" ht="10.5" hidden="1" customHeight="1" x14ac:dyDescent="0.2">
      <c r="A27" s="369"/>
      <c r="B27" s="354"/>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row>
    <row r="28" spans="1:27" ht="10.5" hidden="1" customHeight="1" x14ac:dyDescent="0.2">
      <c r="A28" s="369"/>
      <c r="B28" s="354"/>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row>
    <row r="29" spans="1:27" ht="10.5" hidden="1" customHeight="1" x14ac:dyDescent="0.2">
      <c r="A29" s="369"/>
      <c r="B29" s="354"/>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row>
    <row r="30" spans="1:27" ht="10.5" hidden="1" customHeight="1" x14ac:dyDescent="0.2">
      <c r="A30" s="369"/>
      <c r="B30" s="354"/>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row>
    <row r="31" spans="1:27" ht="10.5" hidden="1" customHeight="1" x14ac:dyDescent="0.2">
      <c r="A31" s="369"/>
      <c r="B31" s="354"/>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row>
    <row r="32" spans="1:27" ht="10.5" hidden="1" customHeight="1" x14ac:dyDescent="0.2">
      <c r="A32" s="369"/>
      <c r="B32" s="354"/>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row>
    <row r="33" spans="1:27" ht="10.5" hidden="1" customHeight="1" x14ac:dyDescent="0.2">
      <c r="A33" s="369"/>
      <c r="B33" s="354"/>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row>
    <row r="34" spans="1:27" ht="10.5" hidden="1" customHeight="1" x14ac:dyDescent="0.2">
      <c r="A34" s="369"/>
      <c r="B34" s="354"/>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row>
    <row r="35" spans="1:27" ht="10.5" hidden="1" customHeight="1" x14ac:dyDescent="0.2">
      <c r="A35" s="369"/>
      <c r="B35" s="354"/>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row>
    <row r="36" spans="1:27" ht="10.5" hidden="1" customHeight="1" x14ac:dyDescent="0.2">
      <c r="A36" s="369"/>
      <c r="B36" s="354"/>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row>
    <row r="37" spans="1:27" ht="10.5" hidden="1" customHeight="1" x14ac:dyDescent="0.2">
      <c r="A37" s="369"/>
      <c r="B37" s="354"/>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1:27" ht="10.5" hidden="1" customHeight="1" x14ac:dyDescent="0.2">
      <c r="A38" s="369"/>
      <c r="B38" s="354"/>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row>
    <row r="39" spans="1:27" ht="10.5" hidden="1" customHeight="1" x14ac:dyDescent="0.2">
      <c r="A39" s="369"/>
      <c r="B39" s="354"/>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row>
    <row r="40" spans="1:27" ht="10.5" hidden="1" customHeight="1" x14ac:dyDescent="0.2">
      <c r="A40" s="369"/>
      <c r="B40" s="354"/>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1:27" ht="10.5" hidden="1" customHeight="1" x14ac:dyDescent="0.2">
      <c r="A41" s="369"/>
      <c r="B41" s="354"/>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row>
    <row r="42" spans="1:27" ht="10.5" hidden="1" customHeight="1" x14ac:dyDescent="0.2">
      <c r="A42" s="369"/>
      <c r="B42" s="354"/>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row>
    <row r="43" spans="1:27" ht="10.5" hidden="1" customHeight="1" x14ac:dyDescent="0.2">
      <c r="A43" s="369"/>
      <c r="B43" s="354"/>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row>
    <row r="44" spans="1:27" ht="10.5" hidden="1" customHeight="1" x14ac:dyDescent="0.2">
      <c r="A44" s="369"/>
      <c r="B44" s="354"/>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row>
    <row r="45" spans="1:27" ht="10.5" hidden="1" customHeight="1" x14ac:dyDescent="0.2">
      <c r="A45" s="369"/>
      <c r="B45" s="354"/>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row>
    <row r="46" spans="1:27" ht="10.5" hidden="1" customHeight="1" x14ac:dyDescent="0.2">
      <c r="A46" s="369"/>
      <c r="B46" s="354"/>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row>
    <row r="47" spans="1:27" ht="10.5" hidden="1" customHeight="1" x14ac:dyDescent="0.2">
      <c r="A47" s="369"/>
      <c r="B47" s="354"/>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row>
    <row r="48" spans="1:27" ht="10.5" hidden="1" customHeight="1" x14ac:dyDescent="0.2">
      <c r="A48" s="369"/>
      <c r="B48" s="354"/>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row>
    <row r="49" spans="1:31" ht="10.5" hidden="1" customHeight="1" x14ac:dyDescent="0.2">
      <c r="A49" s="369"/>
      <c r="B49" s="354"/>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row>
    <row r="50" spans="1:31" ht="10.5" hidden="1" customHeight="1" x14ac:dyDescent="0.2">
      <c r="A50" s="369"/>
      <c r="B50" s="354"/>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row>
    <row r="51" spans="1:31" ht="10.5" customHeight="1" thickBot="1" x14ac:dyDescent="0.25">
      <c r="A51" s="369"/>
      <c r="B51" s="354"/>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row>
    <row r="52" spans="1:31" s="371" customFormat="1" ht="36" customHeight="1" thickBot="1" x14ac:dyDescent="0.25">
      <c r="A52" s="370" t="s">
        <v>41</v>
      </c>
      <c r="B52" s="870" t="s">
        <v>236</v>
      </c>
      <c r="C52" s="871"/>
      <c r="D52" s="871"/>
      <c r="E52" s="871"/>
      <c r="F52" s="871"/>
      <c r="G52" s="871"/>
      <c r="H52" s="871"/>
      <c r="I52" s="871"/>
      <c r="J52" s="871"/>
      <c r="K52" s="871"/>
      <c r="L52" s="871"/>
      <c r="M52" s="871"/>
      <c r="N52" s="871"/>
      <c r="O52" s="871"/>
      <c r="P52" s="871"/>
      <c r="Q52" s="871"/>
      <c r="R52" s="871"/>
      <c r="S52" s="871"/>
      <c r="T52" s="871"/>
      <c r="U52" s="871"/>
      <c r="V52" s="871"/>
      <c r="W52" s="871"/>
      <c r="X52" s="871"/>
      <c r="Y52" s="871"/>
      <c r="Z52" s="871"/>
      <c r="AA52" s="871"/>
      <c r="AB52" s="871"/>
      <c r="AC52" s="871"/>
      <c r="AD52" s="871"/>
      <c r="AE52" s="872"/>
    </row>
    <row r="53" spans="1:31" s="371" customFormat="1" ht="10.5" customHeight="1" x14ac:dyDescent="0.2">
      <c r="A53" s="369"/>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D53" s="372"/>
    </row>
    <row r="54" spans="1:31" s="371" customFormat="1" ht="35.25" customHeight="1" x14ac:dyDescent="0.2">
      <c r="A54" s="895" t="s">
        <v>3</v>
      </c>
      <c r="B54" s="895" t="s">
        <v>4</v>
      </c>
      <c r="C54" s="895" t="s">
        <v>5</v>
      </c>
      <c r="D54" s="909" t="s">
        <v>6</v>
      </c>
      <c r="E54" s="909" t="s">
        <v>7</v>
      </c>
      <c r="F54" s="895" t="s">
        <v>8</v>
      </c>
      <c r="G54" s="895" t="s">
        <v>9</v>
      </c>
      <c r="H54" s="895" t="s">
        <v>10</v>
      </c>
      <c r="I54" s="895" t="s">
        <v>11</v>
      </c>
      <c r="J54" s="904" t="s">
        <v>12</v>
      </c>
      <c r="K54" s="902"/>
      <c r="L54" s="902"/>
      <c r="M54" s="901"/>
      <c r="N54" s="905" t="s">
        <v>13</v>
      </c>
      <c r="O54" s="906"/>
      <c r="P54" s="895" t="s">
        <v>14</v>
      </c>
      <c r="Q54" s="895" t="s">
        <v>15</v>
      </c>
      <c r="R54" s="900" t="s">
        <v>16</v>
      </c>
      <c r="S54" s="901"/>
      <c r="T54" s="900" t="s">
        <v>17</v>
      </c>
      <c r="U54" s="902"/>
      <c r="V54" s="902"/>
      <c r="W54" s="902"/>
      <c r="X54" s="902"/>
      <c r="Y54" s="873" t="s">
        <v>642</v>
      </c>
      <c r="Z54" s="873"/>
      <c r="AA54" s="873"/>
      <c r="AB54" s="873"/>
      <c r="AC54" s="873"/>
      <c r="AD54" s="873"/>
      <c r="AE54" s="873"/>
    </row>
    <row r="55" spans="1:31" s="371" customFormat="1" ht="78.75" customHeight="1" x14ac:dyDescent="0.2">
      <c r="A55" s="896"/>
      <c r="B55" s="896"/>
      <c r="C55" s="896"/>
      <c r="D55" s="896"/>
      <c r="E55" s="896"/>
      <c r="F55" s="896"/>
      <c r="G55" s="896"/>
      <c r="H55" s="896"/>
      <c r="I55" s="896"/>
      <c r="J55" s="373" t="s">
        <v>18</v>
      </c>
      <c r="K55" s="373" t="s">
        <v>19</v>
      </c>
      <c r="L55" s="373" t="s">
        <v>20</v>
      </c>
      <c r="M55" s="373" t="s">
        <v>21</v>
      </c>
      <c r="N55" s="907"/>
      <c r="O55" s="908"/>
      <c r="P55" s="896"/>
      <c r="Q55" s="896"/>
      <c r="R55" s="373" t="s">
        <v>22</v>
      </c>
      <c r="S55" s="373" t="s">
        <v>23</v>
      </c>
      <c r="T55" s="374" t="s">
        <v>24</v>
      </c>
      <c r="U55" s="374" t="s">
        <v>25</v>
      </c>
      <c r="V55" s="375" t="s">
        <v>26</v>
      </c>
      <c r="W55" s="374" t="s">
        <v>27</v>
      </c>
      <c r="X55" s="373" t="s">
        <v>28</v>
      </c>
      <c r="Y55" s="376" t="s">
        <v>18</v>
      </c>
      <c r="Z55" s="377" t="s">
        <v>19</v>
      </c>
      <c r="AA55" s="377" t="s">
        <v>20</v>
      </c>
      <c r="AB55" s="377" t="s">
        <v>21</v>
      </c>
      <c r="AC55" s="376" t="s">
        <v>644</v>
      </c>
      <c r="AD55" s="376" t="s">
        <v>775</v>
      </c>
      <c r="AE55" s="376" t="s">
        <v>923</v>
      </c>
    </row>
    <row r="56" spans="1:31" s="371" customFormat="1" ht="63" customHeight="1" x14ac:dyDescent="0.2">
      <c r="A56" s="915" t="s">
        <v>184</v>
      </c>
      <c r="B56" s="903" t="s">
        <v>203</v>
      </c>
      <c r="C56" s="903" t="s">
        <v>235</v>
      </c>
      <c r="D56" s="903" t="s">
        <v>186</v>
      </c>
      <c r="E56" s="378" t="s">
        <v>204</v>
      </c>
      <c r="F56" s="379">
        <v>7.4999999999999997E-2</v>
      </c>
      <c r="G56" s="378" t="s">
        <v>205</v>
      </c>
      <c r="H56" s="380">
        <v>12</v>
      </c>
      <c r="I56" s="378" t="s">
        <v>68</v>
      </c>
      <c r="J56" s="381">
        <v>0.25</v>
      </c>
      <c r="K56" s="381">
        <v>0.5</v>
      </c>
      <c r="L56" s="381">
        <v>0.75</v>
      </c>
      <c r="M56" s="381">
        <v>1</v>
      </c>
      <c r="N56" s="888" t="s">
        <v>206</v>
      </c>
      <c r="O56" s="928"/>
      <c r="P56" s="382">
        <v>1</v>
      </c>
      <c r="Q56" s="378" t="s">
        <v>207</v>
      </c>
      <c r="R56" s="383">
        <v>42767</v>
      </c>
      <c r="S56" s="383">
        <v>43100</v>
      </c>
      <c r="T56" s="384">
        <v>0</v>
      </c>
      <c r="U56" s="384">
        <v>0</v>
      </c>
      <c r="V56" s="384">
        <v>0</v>
      </c>
      <c r="W56" s="384">
        <v>0</v>
      </c>
      <c r="X56" s="903"/>
      <c r="Y56" s="381">
        <v>0.25</v>
      </c>
      <c r="Z56" s="381">
        <v>0.5</v>
      </c>
      <c r="AA56" s="381">
        <v>0.75</v>
      </c>
      <c r="AB56" s="385"/>
      <c r="AC56" s="386" t="s">
        <v>207</v>
      </c>
      <c r="AD56" s="387" t="s">
        <v>880</v>
      </c>
      <c r="AE56" s="984" t="s">
        <v>1018</v>
      </c>
    </row>
    <row r="57" spans="1:31" s="371" customFormat="1" ht="78.75" customHeight="1" x14ac:dyDescent="0.2">
      <c r="A57" s="916"/>
      <c r="B57" s="903"/>
      <c r="C57" s="903"/>
      <c r="D57" s="903"/>
      <c r="E57" s="378" t="s">
        <v>208</v>
      </c>
      <c r="F57" s="379">
        <v>7.4999999999999997E-2</v>
      </c>
      <c r="G57" s="378" t="s">
        <v>205</v>
      </c>
      <c r="H57" s="380">
        <v>12</v>
      </c>
      <c r="I57" s="378" t="s">
        <v>68</v>
      </c>
      <c r="J57" s="381">
        <v>0.25</v>
      </c>
      <c r="K57" s="381">
        <v>0.5</v>
      </c>
      <c r="L57" s="381">
        <v>0.75</v>
      </c>
      <c r="M57" s="381">
        <v>1</v>
      </c>
      <c r="N57" s="888" t="s">
        <v>209</v>
      </c>
      <c r="O57" s="928"/>
      <c r="P57" s="382">
        <v>1</v>
      </c>
      <c r="Q57" s="378" t="s">
        <v>210</v>
      </c>
      <c r="R57" s="383">
        <v>42767</v>
      </c>
      <c r="S57" s="383">
        <v>43100</v>
      </c>
      <c r="T57" s="384">
        <v>0</v>
      </c>
      <c r="U57" s="384">
        <v>0</v>
      </c>
      <c r="V57" s="384">
        <v>0</v>
      </c>
      <c r="W57" s="384">
        <v>0</v>
      </c>
      <c r="X57" s="924"/>
      <c r="Y57" s="381">
        <v>0.25</v>
      </c>
      <c r="Z57" s="381">
        <v>0.5</v>
      </c>
      <c r="AA57" s="381">
        <v>0.72</v>
      </c>
      <c r="AB57" s="385"/>
      <c r="AC57" s="386" t="s">
        <v>210</v>
      </c>
      <c r="AD57" s="387" t="s">
        <v>880</v>
      </c>
      <c r="AE57" s="427" t="s">
        <v>1019</v>
      </c>
    </row>
    <row r="58" spans="1:31" s="371" customFormat="1" ht="92.25" customHeight="1" x14ac:dyDescent="0.2">
      <c r="A58" s="916"/>
      <c r="B58" s="903"/>
      <c r="C58" s="903"/>
      <c r="D58" s="903"/>
      <c r="E58" s="378" t="s">
        <v>211</v>
      </c>
      <c r="F58" s="379">
        <v>7.4999999999999997E-2</v>
      </c>
      <c r="G58" s="378" t="s">
        <v>205</v>
      </c>
      <c r="H58" s="380">
        <v>12</v>
      </c>
      <c r="I58" s="378" t="s">
        <v>68</v>
      </c>
      <c r="J58" s="381">
        <v>0.25</v>
      </c>
      <c r="K58" s="381">
        <v>0.5</v>
      </c>
      <c r="L58" s="381">
        <v>0.75</v>
      </c>
      <c r="M58" s="381">
        <v>1</v>
      </c>
      <c r="N58" s="888" t="s">
        <v>212</v>
      </c>
      <c r="O58" s="928"/>
      <c r="P58" s="382">
        <v>1</v>
      </c>
      <c r="Q58" s="378" t="s">
        <v>213</v>
      </c>
      <c r="R58" s="388">
        <v>42767</v>
      </c>
      <c r="S58" s="388">
        <v>43100</v>
      </c>
      <c r="T58" s="384">
        <v>0</v>
      </c>
      <c r="U58" s="384">
        <v>0</v>
      </c>
      <c r="V58" s="384">
        <v>0</v>
      </c>
      <c r="W58" s="384">
        <v>0</v>
      </c>
      <c r="X58" s="924"/>
      <c r="Y58" s="381">
        <v>0.25</v>
      </c>
      <c r="Z58" s="381">
        <v>0.5</v>
      </c>
      <c r="AA58" s="381">
        <v>0.72</v>
      </c>
      <c r="AB58" s="385"/>
      <c r="AC58" s="386" t="s">
        <v>213</v>
      </c>
      <c r="AD58" s="387" t="s">
        <v>714</v>
      </c>
      <c r="AE58" s="413" t="s">
        <v>1020</v>
      </c>
    </row>
    <row r="59" spans="1:31" s="371" customFormat="1" ht="34.5" customHeight="1" x14ac:dyDescent="0.2">
      <c r="A59" s="916"/>
      <c r="B59" s="915" t="s">
        <v>214</v>
      </c>
      <c r="C59" s="903"/>
      <c r="D59" s="903"/>
      <c r="E59" s="903" t="s">
        <v>215</v>
      </c>
      <c r="F59" s="932">
        <v>0.1</v>
      </c>
      <c r="G59" s="903" t="s">
        <v>216</v>
      </c>
      <c r="H59" s="930" t="s">
        <v>217</v>
      </c>
      <c r="I59" s="903" t="s">
        <v>190</v>
      </c>
      <c r="J59" s="925">
        <v>0.25</v>
      </c>
      <c r="K59" s="925">
        <v>0.5</v>
      </c>
      <c r="L59" s="925">
        <v>0.75</v>
      </c>
      <c r="M59" s="925">
        <v>1</v>
      </c>
      <c r="N59" s="949" t="s">
        <v>218</v>
      </c>
      <c r="O59" s="950"/>
      <c r="P59" s="382">
        <v>0.3</v>
      </c>
      <c r="Q59" s="378" t="s">
        <v>219</v>
      </c>
      <c r="R59" s="388">
        <v>42748</v>
      </c>
      <c r="S59" s="388">
        <v>42809</v>
      </c>
      <c r="T59" s="384">
        <v>0</v>
      </c>
      <c r="U59" s="384">
        <v>0</v>
      </c>
      <c r="V59" s="384">
        <v>0</v>
      </c>
      <c r="W59" s="384">
        <v>0</v>
      </c>
      <c r="X59" s="389"/>
      <c r="Y59" s="867">
        <v>0.2</v>
      </c>
      <c r="Z59" s="867">
        <v>0.5</v>
      </c>
      <c r="AA59" s="867"/>
      <c r="AB59" s="385"/>
      <c r="AC59" s="974" t="s">
        <v>711</v>
      </c>
      <c r="AD59" s="387" t="s">
        <v>881</v>
      </c>
      <c r="AE59" s="985" t="s">
        <v>881</v>
      </c>
    </row>
    <row r="60" spans="1:31" s="371" customFormat="1" ht="39" customHeight="1" x14ac:dyDescent="0.2">
      <c r="A60" s="916"/>
      <c r="B60" s="916"/>
      <c r="C60" s="903"/>
      <c r="D60" s="903"/>
      <c r="E60" s="903"/>
      <c r="F60" s="932"/>
      <c r="G60" s="903"/>
      <c r="H60" s="930"/>
      <c r="I60" s="903"/>
      <c r="J60" s="925"/>
      <c r="K60" s="925"/>
      <c r="L60" s="925"/>
      <c r="M60" s="925"/>
      <c r="N60" s="951"/>
      <c r="O60" s="952"/>
      <c r="P60" s="382">
        <v>0.3</v>
      </c>
      <c r="Q60" s="378" t="s">
        <v>220</v>
      </c>
      <c r="R60" s="388">
        <v>42795</v>
      </c>
      <c r="S60" s="388">
        <v>42978</v>
      </c>
      <c r="T60" s="384">
        <v>0</v>
      </c>
      <c r="U60" s="384">
        <v>0</v>
      </c>
      <c r="V60" s="384">
        <v>0</v>
      </c>
      <c r="W60" s="384">
        <v>0</v>
      </c>
      <c r="X60" s="390"/>
      <c r="Y60" s="868"/>
      <c r="Z60" s="868"/>
      <c r="AA60" s="868"/>
      <c r="AB60" s="385"/>
      <c r="AC60" s="975"/>
      <c r="AD60" s="387" t="s">
        <v>882</v>
      </c>
      <c r="AE60" s="986"/>
    </row>
    <row r="61" spans="1:31" s="371" customFormat="1" ht="166.5" customHeight="1" x14ac:dyDescent="0.2">
      <c r="A61" s="916"/>
      <c r="B61" s="916"/>
      <c r="C61" s="903"/>
      <c r="D61" s="903"/>
      <c r="E61" s="924"/>
      <c r="F61" s="924"/>
      <c r="G61" s="924"/>
      <c r="H61" s="931"/>
      <c r="I61" s="924"/>
      <c r="J61" s="933"/>
      <c r="K61" s="933"/>
      <c r="L61" s="933"/>
      <c r="M61" s="934"/>
      <c r="N61" s="888" t="s">
        <v>221</v>
      </c>
      <c r="O61" s="928"/>
      <c r="P61" s="382">
        <v>0.3</v>
      </c>
      <c r="Q61" s="378" t="s">
        <v>222</v>
      </c>
      <c r="R61" s="388">
        <v>42810</v>
      </c>
      <c r="S61" s="388">
        <v>42947</v>
      </c>
      <c r="T61" s="384">
        <v>0</v>
      </c>
      <c r="U61" s="384">
        <v>0</v>
      </c>
      <c r="V61" s="384">
        <v>0</v>
      </c>
      <c r="W61" s="384">
        <v>0</v>
      </c>
      <c r="X61" s="390"/>
      <c r="Y61" s="868"/>
      <c r="Z61" s="868"/>
      <c r="AA61" s="868"/>
      <c r="AB61" s="385"/>
      <c r="AC61" s="386" t="s">
        <v>712</v>
      </c>
      <c r="AD61" s="387" t="s">
        <v>713</v>
      </c>
      <c r="AE61" s="982" t="s">
        <v>1021</v>
      </c>
    </row>
    <row r="62" spans="1:31" s="371" customFormat="1" ht="62.25" customHeight="1" x14ac:dyDescent="0.2">
      <c r="A62" s="917"/>
      <c r="B62" s="917"/>
      <c r="C62" s="903"/>
      <c r="D62" s="903"/>
      <c r="E62" s="924"/>
      <c r="F62" s="924"/>
      <c r="G62" s="924"/>
      <c r="H62" s="931"/>
      <c r="I62" s="924"/>
      <c r="J62" s="933"/>
      <c r="K62" s="933"/>
      <c r="L62" s="933"/>
      <c r="M62" s="934"/>
      <c r="N62" s="888" t="s">
        <v>223</v>
      </c>
      <c r="O62" s="928"/>
      <c r="P62" s="382">
        <v>0.1</v>
      </c>
      <c r="Q62" s="378" t="s">
        <v>224</v>
      </c>
      <c r="R62" s="388">
        <v>42979</v>
      </c>
      <c r="S62" s="388">
        <v>43084</v>
      </c>
      <c r="T62" s="384">
        <v>0</v>
      </c>
      <c r="U62" s="384">
        <v>0</v>
      </c>
      <c r="V62" s="384">
        <v>0</v>
      </c>
      <c r="W62" s="384">
        <v>0</v>
      </c>
      <c r="X62" s="392"/>
      <c r="Y62" s="869"/>
      <c r="Z62" s="869"/>
      <c r="AA62" s="869"/>
      <c r="AB62" s="385"/>
      <c r="AC62" s="386" t="s">
        <v>713</v>
      </c>
      <c r="AD62" s="387"/>
      <c r="AE62" s="982" t="s">
        <v>1022</v>
      </c>
    </row>
    <row r="63" spans="1:31" s="371" customFormat="1" ht="83.25" customHeight="1" x14ac:dyDescent="0.2">
      <c r="A63" s="903" t="s">
        <v>235</v>
      </c>
      <c r="B63" s="903" t="s">
        <v>235</v>
      </c>
      <c r="C63" s="903" t="s">
        <v>443</v>
      </c>
      <c r="D63" s="915" t="s">
        <v>777</v>
      </c>
      <c r="E63" s="378" t="s">
        <v>444</v>
      </c>
      <c r="F63" s="393">
        <v>2.5000000000000001E-2</v>
      </c>
      <c r="G63" s="394" t="s">
        <v>445</v>
      </c>
      <c r="H63" s="382">
        <v>1</v>
      </c>
      <c r="I63" s="378" t="s">
        <v>45</v>
      </c>
      <c r="J63" s="395">
        <v>0.25</v>
      </c>
      <c r="K63" s="393">
        <v>0.5</v>
      </c>
      <c r="L63" s="393">
        <v>0.75</v>
      </c>
      <c r="M63" s="393">
        <v>1</v>
      </c>
      <c r="N63" s="947" t="s">
        <v>446</v>
      </c>
      <c r="O63" s="948"/>
      <c r="P63" s="396">
        <v>1</v>
      </c>
      <c r="Q63" s="394" t="s">
        <v>447</v>
      </c>
      <c r="R63" s="397">
        <v>42737</v>
      </c>
      <c r="S63" s="397">
        <v>43100</v>
      </c>
      <c r="T63" s="384">
        <v>0</v>
      </c>
      <c r="U63" s="384">
        <v>0</v>
      </c>
      <c r="V63" s="384">
        <v>0</v>
      </c>
      <c r="W63" s="384">
        <v>0</v>
      </c>
      <c r="X63" s="398"/>
      <c r="Y63" s="399">
        <v>0.24</v>
      </c>
      <c r="Z63" s="400">
        <v>0.5</v>
      </c>
      <c r="AA63" s="400">
        <v>0.75</v>
      </c>
      <c r="AB63" s="385"/>
      <c r="AC63" s="401" t="s">
        <v>720</v>
      </c>
      <c r="AD63" s="402" t="s">
        <v>883</v>
      </c>
      <c r="AE63" s="401" t="s">
        <v>1023</v>
      </c>
    </row>
    <row r="64" spans="1:31" s="371" customFormat="1" ht="63" customHeight="1" x14ac:dyDescent="0.2">
      <c r="A64" s="903"/>
      <c r="B64" s="903"/>
      <c r="C64" s="903"/>
      <c r="D64" s="916"/>
      <c r="E64" s="378" t="s">
        <v>448</v>
      </c>
      <c r="F64" s="393">
        <v>2.5000000000000001E-2</v>
      </c>
      <c r="G64" s="394" t="s">
        <v>449</v>
      </c>
      <c r="H64" s="382">
        <v>1</v>
      </c>
      <c r="I64" s="378" t="s">
        <v>45</v>
      </c>
      <c r="J64" s="395">
        <v>0.25</v>
      </c>
      <c r="K64" s="393">
        <v>0.5</v>
      </c>
      <c r="L64" s="393">
        <v>0.75</v>
      </c>
      <c r="M64" s="393">
        <v>1</v>
      </c>
      <c r="N64" s="947" t="s">
        <v>450</v>
      </c>
      <c r="O64" s="948"/>
      <c r="P64" s="396">
        <v>1</v>
      </c>
      <c r="Q64" s="394" t="s">
        <v>451</v>
      </c>
      <c r="R64" s="397">
        <v>42737</v>
      </c>
      <c r="S64" s="397">
        <v>43100</v>
      </c>
      <c r="T64" s="384">
        <v>0</v>
      </c>
      <c r="U64" s="384">
        <v>0</v>
      </c>
      <c r="V64" s="384">
        <v>0</v>
      </c>
      <c r="W64" s="384">
        <v>0</v>
      </c>
      <c r="X64" s="398"/>
      <c r="Y64" s="399">
        <v>0.24</v>
      </c>
      <c r="Z64" s="400">
        <v>0.5</v>
      </c>
      <c r="AA64" s="461">
        <v>0.75</v>
      </c>
      <c r="AB64" s="385"/>
      <c r="AC64" s="401" t="s">
        <v>721</v>
      </c>
      <c r="AD64" s="402" t="s">
        <v>884</v>
      </c>
      <c r="AE64" s="401" t="s">
        <v>1024</v>
      </c>
    </row>
    <row r="65" spans="1:31" s="371" customFormat="1" ht="117" customHeight="1" x14ac:dyDescent="0.2">
      <c r="A65" s="903"/>
      <c r="B65" s="903"/>
      <c r="C65" s="903"/>
      <c r="D65" s="916"/>
      <c r="E65" s="378" t="s">
        <v>452</v>
      </c>
      <c r="F65" s="393">
        <v>2.5000000000000001E-2</v>
      </c>
      <c r="G65" s="394" t="s">
        <v>453</v>
      </c>
      <c r="H65" s="382">
        <v>1</v>
      </c>
      <c r="I65" s="378" t="s">
        <v>45</v>
      </c>
      <c r="J65" s="395">
        <v>0.25</v>
      </c>
      <c r="K65" s="393">
        <v>0.5</v>
      </c>
      <c r="L65" s="393">
        <v>0.75</v>
      </c>
      <c r="M65" s="393">
        <v>1</v>
      </c>
      <c r="N65" s="947" t="s">
        <v>454</v>
      </c>
      <c r="O65" s="948"/>
      <c r="P65" s="396">
        <v>1</v>
      </c>
      <c r="Q65" s="394" t="s">
        <v>455</v>
      </c>
      <c r="R65" s="397">
        <v>42737</v>
      </c>
      <c r="S65" s="397">
        <v>43100</v>
      </c>
      <c r="T65" s="384">
        <v>0</v>
      </c>
      <c r="U65" s="384">
        <v>0</v>
      </c>
      <c r="V65" s="384">
        <v>0</v>
      </c>
      <c r="W65" s="384">
        <v>0</v>
      </c>
      <c r="X65" s="398"/>
      <c r="Y65" s="399">
        <v>0.24</v>
      </c>
      <c r="Z65" s="400">
        <v>0.5</v>
      </c>
      <c r="AA65" s="462">
        <v>0.75</v>
      </c>
      <c r="AB65" s="385"/>
      <c r="AC65" s="401" t="s">
        <v>722</v>
      </c>
      <c r="AD65" s="402" t="s">
        <v>722</v>
      </c>
      <c r="AE65" s="401" t="s">
        <v>1025</v>
      </c>
    </row>
    <row r="66" spans="1:31" s="371" customFormat="1" ht="84.75" customHeight="1" x14ac:dyDescent="0.2">
      <c r="A66" s="903"/>
      <c r="B66" s="903"/>
      <c r="C66" s="903"/>
      <c r="D66" s="916"/>
      <c r="E66" s="382" t="s">
        <v>456</v>
      </c>
      <c r="F66" s="393">
        <v>2.5000000000000001E-2</v>
      </c>
      <c r="G66" s="394" t="s">
        <v>457</v>
      </c>
      <c r="H66" s="382">
        <v>1</v>
      </c>
      <c r="I66" s="378" t="s">
        <v>45</v>
      </c>
      <c r="J66" s="395">
        <v>0.8</v>
      </c>
      <c r="K66" s="393">
        <v>0.8</v>
      </c>
      <c r="L66" s="393">
        <v>0.9</v>
      </c>
      <c r="M66" s="393">
        <v>1</v>
      </c>
      <c r="N66" s="947" t="s">
        <v>458</v>
      </c>
      <c r="O66" s="948"/>
      <c r="P66" s="396">
        <v>1</v>
      </c>
      <c r="Q66" s="394" t="s">
        <v>459</v>
      </c>
      <c r="R66" s="397">
        <v>42737</v>
      </c>
      <c r="S66" s="397">
        <v>43069</v>
      </c>
      <c r="T66" s="384">
        <v>0</v>
      </c>
      <c r="U66" s="384">
        <v>0</v>
      </c>
      <c r="V66" s="384">
        <v>0</v>
      </c>
      <c r="W66" s="384">
        <v>0</v>
      </c>
      <c r="X66" s="398"/>
      <c r="Y66" s="399">
        <v>0.27</v>
      </c>
      <c r="Z66" s="400">
        <v>0.8</v>
      </c>
      <c r="AA66" s="462">
        <v>0.82</v>
      </c>
      <c r="AB66" s="385"/>
      <c r="AC66" s="401" t="s">
        <v>723</v>
      </c>
      <c r="AD66" s="402" t="s">
        <v>885</v>
      </c>
      <c r="AE66" s="401" t="s">
        <v>1026</v>
      </c>
    </row>
    <row r="67" spans="1:31" s="371" customFormat="1" ht="63" customHeight="1" x14ac:dyDescent="0.2">
      <c r="A67" s="903"/>
      <c r="B67" s="903"/>
      <c r="C67" s="903"/>
      <c r="D67" s="916"/>
      <c r="E67" s="378" t="s">
        <v>460</v>
      </c>
      <c r="F67" s="393">
        <v>2.5000000000000001E-2</v>
      </c>
      <c r="G67" s="394" t="s">
        <v>461</v>
      </c>
      <c r="H67" s="382">
        <v>1</v>
      </c>
      <c r="I67" s="378" t="s">
        <v>45</v>
      </c>
      <c r="J67" s="395">
        <v>0.25</v>
      </c>
      <c r="K67" s="393">
        <v>0.5</v>
      </c>
      <c r="L67" s="393">
        <v>0.75</v>
      </c>
      <c r="M67" s="393">
        <v>1</v>
      </c>
      <c r="N67" s="947" t="s">
        <v>462</v>
      </c>
      <c r="O67" s="948"/>
      <c r="P67" s="396">
        <v>1</v>
      </c>
      <c r="Q67" s="394" t="s">
        <v>463</v>
      </c>
      <c r="R67" s="397">
        <v>42371</v>
      </c>
      <c r="S67" s="397">
        <v>42643</v>
      </c>
      <c r="T67" s="384">
        <v>0</v>
      </c>
      <c r="U67" s="384">
        <v>0</v>
      </c>
      <c r="V67" s="384">
        <v>0</v>
      </c>
      <c r="W67" s="384">
        <v>0</v>
      </c>
      <c r="X67" s="398"/>
      <c r="Y67" s="399">
        <v>0.24</v>
      </c>
      <c r="Z67" s="400">
        <v>0.5</v>
      </c>
      <c r="AA67" s="462">
        <v>1</v>
      </c>
      <c r="AB67" s="385"/>
      <c r="AC67" s="401" t="s">
        <v>724</v>
      </c>
      <c r="AD67" s="402" t="s">
        <v>886</v>
      </c>
      <c r="AE67" s="401" t="s">
        <v>886</v>
      </c>
    </row>
    <row r="68" spans="1:31" s="371" customFormat="1" ht="63" customHeight="1" x14ac:dyDescent="0.2">
      <c r="A68" s="903"/>
      <c r="B68" s="903"/>
      <c r="C68" s="903"/>
      <c r="D68" s="916"/>
      <c r="E68" s="378" t="s">
        <v>464</v>
      </c>
      <c r="F68" s="393">
        <v>2.5000000000000001E-2</v>
      </c>
      <c r="G68" s="394" t="s">
        <v>465</v>
      </c>
      <c r="H68" s="382">
        <v>1</v>
      </c>
      <c r="I68" s="378" t="s">
        <v>45</v>
      </c>
      <c r="J68" s="395">
        <v>0</v>
      </c>
      <c r="K68" s="393">
        <v>0.25</v>
      </c>
      <c r="L68" s="393">
        <v>0.75</v>
      </c>
      <c r="M68" s="393">
        <v>1</v>
      </c>
      <c r="N68" s="947" t="s">
        <v>466</v>
      </c>
      <c r="O68" s="948"/>
      <c r="P68" s="396">
        <v>1</v>
      </c>
      <c r="Q68" s="394" t="s">
        <v>467</v>
      </c>
      <c r="R68" s="397">
        <v>42737</v>
      </c>
      <c r="S68" s="397">
        <v>43100</v>
      </c>
      <c r="T68" s="384">
        <v>0</v>
      </c>
      <c r="U68" s="384">
        <v>0</v>
      </c>
      <c r="V68" s="384">
        <v>0</v>
      </c>
      <c r="W68" s="384">
        <v>0</v>
      </c>
      <c r="X68" s="398"/>
      <c r="Y68" s="399">
        <v>0.24</v>
      </c>
      <c r="Z68" s="400">
        <v>0.25</v>
      </c>
      <c r="AA68" s="462">
        <v>0.75</v>
      </c>
      <c r="AB68" s="385"/>
      <c r="AC68" s="401" t="s">
        <v>725</v>
      </c>
      <c r="AD68" s="402" t="s">
        <v>887</v>
      </c>
      <c r="AE68" s="401" t="s">
        <v>1027</v>
      </c>
    </row>
    <row r="69" spans="1:31" s="371" customFormat="1" ht="63" customHeight="1" x14ac:dyDescent="0.2">
      <c r="A69" s="903"/>
      <c r="B69" s="903"/>
      <c r="C69" s="903"/>
      <c r="D69" s="916"/>
      <c r="E69" s="378" t="s">
        <v>468</v>
      </c>
      <c r="F69" s="393">
        <v>2.5000000000000001E-2</v>
      </c>
      <c r="G69" s="394" t="s">
        <v>469</v>
      </c>
      <c r="H69" s="382">
        <v>1</v>
      </c>
      <c r="I69" s="378" t="s">
        <v>45</v>
      </c>
      <c r="J69" s="395">
        <v>0.1</v>
      </c>
      <c r="K69" s="393">
        <v>0.3</v>
      </c>
      <c r="L69" s="393">
        <v>0.6</v>
      </c>
      <c r="M69" s="393">
        <v>1</v>
      </c>
      <c r="N69" s="947" t="s">
        <v>470</v>
      </c>
      <c r="O69" s="948"/>
      <c r="P69" s="396">
        <v>1</v>
      </c>
      <c r="Q69" s="394" t="s">
        <v>469</v>
      </c>
      <c r="R69" s="397">
        <v>42737</v>
      </c>
      <c r="S69" s="397">
        <v>43100</v>
      </c>
      <c r="T69" s="384">
        <v>0</v>
      </c>
      <c r="U69" s="384">
        <v>0</v>
      </c>
      <c r="V69" s="384">
        <v>0</v>
      </c>
      <c r="W69" s="384">
        <v>0</v>
      </c>
      <c r="X69" s="398"/>
      <c r="Y69" s="399">
        <v>0.24</v>
      </c>
      <c r="Z69" s="400">
        <v>0.3</v>
      </c>
      <c r="AA69" s="462">
        <v>1</v>
      </c>
      <c r="AB69" s="385"/>
      <c r="AC69" s="401" t="s">
        <v>726</v>
      </c>
      <c r="AD69" s="402" t="s">
        <v>469</v>
      </c>
      <c r="AE69" s="401" t="s">
        <v>886</v>
      </c>
    </row>
    <row r="70" spans="1:31" s="371" customFormat="1" ht="63" customHeight="1" x14ac:dyDescent="0.2">
      <c r="A70" s="903"/>
      <c r="B70" s="903"/>
      <c r="C70" s="903"/>
      <c r="D70" s="916"/>
      <c r="E70" s="378" t="s">
        <v>471</v>
      </c>
      <c r="F70" s="393">
        <v>2.5000000000000001E-2</v>
      </c>
      <c r="G70" s="394" t="s">
        <v>472</v>
      </c>
      <c r="H70" s="382">
        <v>1</v>
      </c>
      <c r="I70" s="378" t="s">
        <v>45</v>
      </c>
      <c r="J70" s="395">
        <v>0.25</v>
      </c>
      <c r="K70" s="393">
        <v>0.5</v>
      </c>
      <c r="L70" s="393">
        <v>0.75</v>
      </c>
      <c r="M70" s="393">
        <v>1</v>
      </c>
      <c r="N70" s="947" t="s">
        <v>473</v>
      </c>
      <c r="O70" s="948"/>
      <c r="P70" s="396">
        <v>1</v>
      </c>
      <c r="Q70" s="394" t="s">
        <v>474</v>
      </c>
      <c r="R70" s="397">
        <v>42737</v>
      </c>
      <c r="S70" s="397">
        <v>43008</v>
      </c>
      <c r="T70" s="384">
        <v>0</v>
      </c>
      <c r="U70" s="384">
        <v>0</v>
      </c>
      <c r="V70" s="384">
        <v>0</v>
      </c>
      <c r="W70" s="384">
        <v>0</v>
      </c>
      <c r="X70" s="398"/>
      <c r="Y70" s="399">
        <v>0.41</v>
      </c>
      <c r="Z70" s="400">
        <v>0.05</v>
      </c>
      <c r="AA70" s="462">
        <v>1</v>
      </c>
      <c r="AB70" s="385"/>
      <c r="AC70" s="401" t="s">
        <v>727</v>
      </c>
      <c r="AD70" s="402" t="s">
        <v>888</v>
      </c>
      <c r="AE70" s="401" t="s">
        <v>1028</v>
      </c>
    </row>
    <row r="71" spans="1:31" s="371" customFormat="1" ht="63" customHeight="1" x14ac:dyDescent="0.2">
      <c r="A71" s="903"/>
      <c r="B71" s="903"/>
      <c r="C71" s="903"/>
      <c r="D71" s="917"/>
      <c r="E71" s="378" t="s">
        <v>475</v>
      </c>
      <c r="F71" s="393">
        <v>2.5000000000000001E-2</v>
      </c>
      <c r="G71" s="469" t="s">
        <v>476</v>
      </c>
      <c r="H71" s="382">
        <v>1</v>
      </c>
      <c r="I71" s="470" t="s">
        <v>45</v>
      </c>
      <c r="J71" s="395">
        <v>0.25</v>
      </c>
      <c r="K71" s="393">
        <v>0.5</v>
      </c>
      <c r="L71" s="393">
        <v>0.75</v>
      </c>
      <c r="M71" s="393">
        <v>1</v>
      </c>
      <c r="N71" s="903" t="s">
        <v>477</v>
      </c>
      <c r="O71" s="903"/>
      <c r="P71" s="396">
        <v>1</v>
      </c>
      <c r="Q71" s="469" t="s">
        <v>478</v>
      </c>
      <c r="R71" s="397">
        <v>42737</v>
      </c>
      <c r="S71" s="397">
        <v>43008</v>
      </c>
      <c r="T71" s="384">
        <v>0</v>
      </c>
      <c r="U71" s="384">
        <v>0</v>
      </c>
      <c r="V71" s="384">
        <v>0</v>
      </c>
      <c r="W71" s="384">
        <v>0</v>
      </c>
      <c r="X71" s="471"/>
      <c r="Y71" s="399">
        <v>0.41</v>
      </c>
      <c r="Z71" s="987">
        <v>0.1</v>
      </c>
      <c r="AA71" s="462">
        <v>1</v>
      </c>
      <c r="AB71" s="385"/>
      <c r="AC71" s="401" t="s">
        <v>728</v>
      </c>
      <c r="AD71" s="402" t="s">
        <v>889</v>
      </c>
      <c r="AE71" s="401" t="s">
        <v>886</v>
      </c>
    </row>
    <row r="72" spans="1:31" s="371" customFormat="1" ht="63" hidden="1" customHeight="1" x14ac:dyDescent="0.2">
      <c r="A72" s="403"/>
      <c r="B72" s="403"/>
      <c r="C72" s="403"/>
      <c r="D72" s="403"/>
      <c r="E72" s="404"/>
      <c r="F72" s="404"/>
      <c r="G72" s="404"/>
      <c r="H72" s="405"/>
      <c r="I72" s="404"/>
      <c r="J72" s="406"/>
      <c r="K72" s="406"/>
      <c r="L72" s="406"/>
      <c r="M72" s="407"/>
      <c r="N72" s="408"/>
      <c r="O72" s="409"/>
      <c r="P72" s="410"/>
      <c r="Q72" s="403"/>
      <c r="R72" s="411"/>
      <c r="S72" s="411"/>
      <c r="T72" s="412"/>
      <c r="U72" s="412"/>
      <c r="V72" s="412"/>
      <c r="W72" s="412"/>
      <c r="X72" s="412"/>
      <c r="Y72" s="369"/>
      <c r="Z72" s="369"/>
      <c r="AA72" s="369"/>
      <c r="AD72" s="372"/>
    </row>
    <row r="73" spans="1:31" s="371" customFormat="1" ht="10.5" customHeight="1" thickBot="1" x14ac:dyDescent="0.25">
      <c r="A73" s="369"/>
      <c r="B73" s="369"/>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D73" s="372"/>
    </row>
    <row r="74" spans="1:31" s="371" customFormat="1" ht="28.5" customHeight="1" thickBot="1" x14ac:dyDescent="0.25">
      <c r="A74" s="370" t="s">
        <v>61</v>
      </c>
      <c r="B74" s="870" t="s">
        <v>594</v>
      </c>
      <c r="C74" s="871"/>
      <c r="D74" s="871"/>
      <c r="E74" s="871"/>
      <c r="F74" s="871"/>
      <c r="G74" s="871"/>
      <c r="H74" s="871"/>
      <c r="I74" s="871"/>
      <c r="J74" s="871"/>
      <c r="K74" s="871"/>
      <c r="L74" s="871"/>
      <c r="M74" s="871"/>
      <c r="N74" s="871"/>
      <c r="O74" s="871"/>
      <c r="P74" s="871"/>
      <c r="Q74" s="871"/>
      <c r="R74" s="871"/>
      <c r="S74" s="871"/>
      <c r="T74" s="871"/>
      <c r="U74" s="871"/>
      <c r="V74" s="871"/>
      <c r="W74" s="871"/>
      <c r="X74" s="871"/>
      <c r="Y74" s="871"/>
      <c r="Z74" s="871"/>
      <c r="AA74" s="871"/>
      <c r="AB74" s="871"/>
      <c r="AC74" s="871"/>
      <c r="AD74" s="871"/>
      <c r="AE74" s="872"/>
    </row>
    <row r="75" spans="1:31" s="371" customFormat="1" ht="10.5" customHeight="1" x14ac:dyDescent="0.2">
      <c r="A75" s="369"/>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D75" s="372"/>
    </row>
    <row r="76" spans="1:31" s="371" customFormat="1" ht="36.75" customHeight="1" x14ac:dyDescent="0.2">
      <c r="A76" s="895" t="s">
        <v>3</v>
      </c>
      <c r="B76" s="895" t="s">
        <v>4</v>
      </c>
      <c r="C76" s="895" t="s">
        <v>5</v>
      </c>
      <c r="D76" s="909" t="s">
        <v>6</v>
      </c>
      <c r="E76" s="909" t="s">
        <v>7</v>
      </c>
      <c r="F76" s="895" t="s">
        <v>8</v>
      </c>
      <c r="G76" s="895" t="s">
        <v>9</v>
      </c>
      <c r="H76" s="895" t="s">
        <v>10</v>
      </c>
      <c r="I76" s="895" t="s">
        <v>11</v>
      </c>
      <c r="J76" s="904" t="s">
        <v>12</v>
      </c>
      <c r="K76" s="902"/>
      <c r="L76" s="902"/>
      <c r="M76" s="901"/>
      <c r="N76" s="905" t="s">
        <v>13</v>
      </c>
      <c r="O76" s="906"/>
      <c r="P76" s="895" t="s">
        <v>14</v>
      </c>
      <c r="Q76" s="895" t="s">
        <v>15</v>
      </c>
      <c r="R76" s="900" t="s">
        <v>16</v>
      </c>
      <c r="S76" s="901"/>
      <c r="T76" s="900" t="s">
        <v>17</v>
      </c>
      <c r="U76" s="902"/>
      <c r="V76" s="902"/>
      <c r="W76" s="902"/>
      <c r="X76" s="902"/>
      <c r="Y76" s="873" t="s">
        <v>642</v>
      </c>
      <c r="Z76" s="873"/>
      <c r="AA76" s="873"/>
      <c r="AB76" s="873"/>
      <c r="AC76" s="873"/>
      <c r="AD76" s="873"/>
      <c r="AE76" s="873"/>
    </row>
    <row r="77" spans="1:31" s="371" customFormat="1" ht="54.75" customHeight="1" x14ac:dyDescent="0.2">
      <c r="A77" s="896"/>
      <c r="B77" s="896"/>
      <c r="C77" s="896"/>
      <c r="D77" s="896"/>
      <c r="E77" s="896"/>
      <c r="F77" s="896"/>
      <c r="G77" s="896"/>
      <c r="H77" s="896"/>
      <c r="I77" s="896"/>
      <c r="J77" s="373" t="s">
        <v>18</v>
      </c>
      <c r="K77" s="373" t="s">
        <v>19</v>
      </c>
      <c r="L77" s="373" t="s">
        <v>20</v>
      </c>
      <c r="M77" s="373" t="s">
        <v>21</v>
      </c>
      <c r="N77" s="907"/>
      <c r="O77" s="908"/>
      <c r="P77" s="896"/>
      <c r="Q77" s="896"/>
      <c r="R77" s="373" t="s">
        <v>22</v>
      </c>
      <c r="S77" s="373" t="s">
        <v>23</v>
      </c>
      <c r="T77" s="374" t="s">
        <v>24</v>
      </c>
      <c r="U77" s="374" t="s">
        <v>25</v>
      </c>
      <c r="V77" s="375" t="s">
        <v>26</v>
      </c>
      <c r="W77" s="374" t="s">
        <v>27</v>
      </c>
      <c r="X77" s="373" t="s">
        <v>28</v>
      </c>
      <c r="Y77" s="376" t="s">
        <v>18</v>
      </c>
      <c r="Z77" s="377" t="s">
        <v>19</v>
      </c>
      <c r="AA77" s="377" t="s">
        <v>20</v>
      </c>
      <c r="AB77" s="377" t="s">
        <v>21</v>
      </c>
      <c r="AC77" s="376" t="s">
        <v>644</v>
      </c>
      <c r="AD77" s="376" t="s">
        <v>775</v>
      </c>
      <c r="AE77" s="376" t="s">
        <v>923</v>
      </c>
    </row>
    <row r="78" spans="1:31" s="371" customFormat="1" ht="40.5" customHeight="1" x14ac:dyDescent="0.2">
      <c r="A78" s="915" t="s">
        <v>184</v>
      </c>
      <c r="B78" s="915" t="s">
        <v>214</v>
      </c>
      <c r="C78" s="915" t="s">
        <v>234</v>
      </c>
      <c r="D78" s="915" t="s">
        <v>186</v>
      </c>
      <c r="E78" s="903" t="s">
        <v>225</v>
      </c>
      <c r="F78" s="898">
        <v>0.1</v>
      </c>
      <c r="G78" s="903" t="s">
        <v>226</v>
      </c>
      <c r="H78" s="930" t="s">
        <v>227</v>
      </c>
      <c r="I78" s="903" t="s">
        <v>190</v>
      </c>
      <c r="J78" s="925">
        <v>0.95</v>
      </c>
      <c r="K78" s="925">
        <v>0.95</v>
      </c>
      <c r="L78" s="925">
        <v>0.95</v>
      </c>
      <c r="M78" s="925">
        <v>0.95</v>
      </c>
      <c r="N78" s="888" t="s">
        <v>228</v>
      </c>
      <c r="O78" s="928"/>
      <c r="P78" s="382">
        <v>0.2</v>
      </c>
      <c r="Q78" s="903" t="s">
        <v>229</v>
      </c>
      <c r="R78" s="388">
        <v>42767</v>
      </c>
      <c r="S78" s="388">
        <v>43100</v>
      </c>
      <c r="T78" s="384">
        <v>0</v>
      </c>
      <c r="U78" s="384">
        <v>0</v>
      </c>
      <c r="V78" s="384">
        <v>0</v>
      </c>
      <c r="W78" s="384">
        <v>0</v>
      </c>
      <c r="X78" s="392"/>
      <c r="Y78" s="874">
        <v>0.99880000000000002</v>
      </c>
      <c r="Z78" s="874">
        <v>0.999</v>
      </c>
      <c r="AA78" s="874">
        <v>0.99880000000000002</v>
      </c>
      <c r="AB78" s="385"/>
      <c r="AC78" s="413" t="s">
        <v>714</v>
      </c>
      <c r="AD78" s="387" t="s">
        <v>714</v>
      </c>
      <c r="AE78" s="391" t="s">
        <v>1029</v>
      </c>
    </row>
    <row r="79" spans="1:31" s="371" customFormat="1" ht="33.75" customHeight="1" x14ac:dyDescent="0.2">
      <c r="A79" s="916"/>
      <c r="B79" s="916"/>
      <c r="C79" s="916"/>
      <c r="D79" s="916"/>
      <c r="E79" s="924"/>
      <c r="F79" s="929"/>
      <c r="G79" s="924"/>
      <c r="H79" s="931"/>
      <c r="I79" s="924"/>
      <c r="J79" s="926"/>
      <c r="K79" s="926"/>
      <c r="L79" s="926"/>
      <c r="M79" s="927"/>
      <c r="N79" s="888" t="s">
        <v>230</v>
      </c>
      <c r="O79" s="928"/>
      <c r="P79" s="382">
        <v>0.2</v>
      </c>
      <c r="Q79" s="903"/>
      <c r="R79" s="388">
        <v>42767</v>
      </c>
      <c r="S79" s="388">
        <v>43100</v>
      </c>
      <c r="T79" s="384">
        <v>0</v>
      </c>
      <c r="U79" s="384">
        <v>0</v>
      </c>
      <c r="V79" s="384">
        <v>0</v>
      </c>
      <c r="W79" s="384">
        <v>0</v>
      </c>
      <c r="X79" s="392"/>
      <c r="Y79" s="875"/>
      <c r="Z79" s="875"/>
      <c r="AA79" s="875"/>
      <c r="AB79" s="385"/>
      <c r="AC79" s="413" t="s">
        <v>714</v>
      </c>
      <c r="AD79" s="387" t="s">
        <v>714</v>
      </c>
      <c r="AE79" s="391" t="s">
        <v>1030</v>
      </c>
    </row>
    <row r="80" spans="1:31" s="371" customFormat="1" ht="33.75" customHeight="1" x14ac:dyDescent="0.2">
      <c r="A80" s="916"/>
      <c r="B80" s="916"/>
      <c r="C80" s="916"/>
      <c r="D80" s="916"/>
      <c r="E80" s="924"/>
      <c r="F80" s="929"/>
      <c r="G80" s="924"/>
      <c r="H80" s="931"/>
      <c r="I80" s="924"/>
      <c r="J80" s="926"/>
      <c r="K80" s="926"/>
      <c r="L80" s="926"/>
      <c r="M80" s="927"/>
      <c r="N80" s="888" t="s">
        <v>231</v>
      </c>
      <c r="O80" s="928"/>
      <c r="P80" s="382">
        <v>0.2</v>
      </c>
      <c r="Q80" s="903"/>
      <c r="R80" s="388">
        <v>42767</v>
      </c>
      <c r="S80" s="388">
        <v>43100</v>
      </c>
      <c r="T80" s="384">
        <v>0</v>
      </c>
      <c r="U80" s="384">
        <v>0</v>
      </c>
      <c r="V80" s="384">
        <v>0</v>
      </c>
      <c r="W80" s="384">
        <v>0</v>
      </c>
      <c r="X80" s="392"/>
      <c r="Y80" s="875"/>
      <c r="Z80" s="875"/>
      <c r="AA80" s="875"/>
      <c r="AB80" s="385"/>
      <c r="AC80" s="413" t="s">
        <v>714</v>
      </c>
      <c r="AD80" s="387" t="s">
        <v>714</v>
      </c>
      <c r="AE80" s="391" t="s">
        <v>1031</v>
      </c>
    </row>
    <row r="81" spans="1:31" s="371" customFormat="1" ht="33.75" customHeight="1" x14ac:dyDescent="0.2">
      <c r="A81" s="916"/>
      <c r="B81" s="916"/>
      <c r="C81" s="916"/>
      <c r="D81" s="916"/>
      <c r="E81" s="924"/>
      <c r="F81" s="929"/>
      <c r="G81" s="924"/>
      <c r="H81" s="931"/>
      <c r="I81" s="924"/>
      <c r="J81" s="926"/>
      <c r="K81" s="926"/>
      <c r="L81" s="926"/>
      <c r="M81" s="927"/>
      <c r="N81" s="888" t="s">
        <v>232</v>
      </c>
      <c r="O81" s="928"/>
      <c r="P81" s="382">
        <v>0.2</v>
      </c>
      <c r="Q81" s="903"/>
      <c r="R81" s="388">
        <v>42767</v>
      </c>
      <c r="S81" s="388">
        <v>43100</v>
      </c>
      <c r="T81" s="384">
        <v>0</v>
      </c>
      <c r="U81" s="384">
        <v>0</v>
      </c>
      <c r="V81" s="384">
        <v>0</v>
      </c>
      <c r="W81" s="384">
        <v>0</v>
      </c>
      <c r="X81" s="392"/>
      <c r="Y81" s="875"/>
      <c r="Z81" s="875"/>
      <c r="AA81" s="875"/>
      <c r="AB81" s="385"/>
      <c r="AC81" s="414" t="s">
        <v>715</v>
      </c>
      <c r="AD81" s="415" t="s">
        <v>715</v>
      </c>
      <c r="AE81" s="391" t="s">
        <v>1032</v>
      </c>
    </row>
    <row r="82" spans="1:31" s="371" customFormat="1" ht="33.75" customHeight="1" x14ac:dyDescent="0.2">
      <c r="A82" s="917"/>
      <c r="B82" s="917"/>
      <c r="C82" s="917"/>
      <c r="D82" s="917"/>
      <c r="E82" s="924"/>
      <c r="F82" s="929"/>
      <c r="G82" s="924"/>
      <c r="H82" s="931"/>
      <c r="I82" s="924"/>
      <c r="J82" s="926"/>
      <c r="K82" s="926"/>
      <c r="L82" s="926"/>
      <c r="M82" s="927"/>
      <c r="N82" s="888" t="s">
        <v>233</v>
      </c>
      <c r="O82" s="928"/>
      <c r="P82" s="382">
        <v>0.2</v>
      </c>
      <c r="Q82" s="903"/>
      <c r="R82" s="388">
        <v>42767</v>
      </c>
      <c r="S82" s="388">
        <v>43100</v>
      </c>
      <c r="T82" s="384">
        <v>0</v>
      </c>
      <c r="U82" s="384">
        <v>0</v>
      </c>
      <c r="V82" s="384">
        <v>0</v>
      </c>
      <c r="W82" s="384">
        <v>0</v>
      </c>
      <c r="X82" s="392"/>
      <c r="Y82" s="876"/>
      <c r="Z82" s="876"/>
      <c r="AA82" s="876"/>
      <c r="AB82" s="385"/>
      <c r="AC82" s="413" t="s">
        <v>714</v>
      </c>
      <c r="AD82" s="387" t="s">
        <v>714</v>
      </c>
      <c r="AE82" s="391" t="s">
        <v>1033</v>
      </c>
    </row>
    <row r="83" spans="1:31" s="371" customFormat="1" ht="10.5" customHeight="1" thickBot="1" x14ac:dyDescent="0.25">
      <c r="A83" s="369"/>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D83" s="372"/>
    </row>
    <row r="84" spans="1:31" s="371" customFormat="1" ht="27.75" customHeight="1" thickBot="1" x14ac:dyDescent="0.25">
      <c r="A84" s="370" t="s">
        <v>94</v>
      </c>
      <c r="B84" s="870" t="s">
        <v>595</v>
      </c>
      <c r="C84" s="871"/>
      <c r="D84" s="871"/>
      <c r="E84" s="871"/>
      <c r="F84" s="871"/>
      <c r="G84" s="871"/>
      <c r="H84" s="871"/>
      <c r="I84" s="871"/>
      <c r="J84" s="871"/>
      <c r="K84" s="871"/>
      <c r="L84" s="871"/>
      <c r="M84" s="871"/>
      <c r="N84" s="871"/>
      <c r="O84" s="871"/>
      <c r="P84" s="871"/>
      <c r="Q84" s="871"/>
      <c r="R84" s="871"/>
      <c r="S84" s="871"/>
      <c r="T84" s="871"/>
      <c r="U84" s="871"/>
      <c r="V84" s="871"/>
      <c r="W84" s="871"/>
      <c r="X84" s="871"/>
      <c r="Y84" s="871"/>
      <c r="Z84" s="871"/>
      <c r="AA84" s="871"/>
      <c r="AB84" s="871"/>
      <c r="AC84" s="871"/>
      <c r="AD84" s="871"/>
      <c r="AE84" s="872"/>
    </row>
    <row r="85" spans="1:31" s="371" customFormat="1" ht="10.5" customHeight="1" x14ac:dyDescent="0.2">
      <c r="A85" s="369"/>
      <c r="B85" s="369"/>
      <c r="C85" s="369"/>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D85" s="372"/>
    </row>
    <row r="86" spans="1:31" s="371" customFormat="1" ht="42.75" customHeight="1" x14ac:dyDescent="0.2">
      <c r="A86" s="895" t="s">
        <v>3</v>
      </c>
      <c r="B86" s="895" t="s">
        <v>4</v>
      </c>
      <c r="C86" s="905" t="s">
        <v>5</v>
      </c>
      <c r="D86" s="921" t="s">
        <v>6</v>
      </c>
      <c r="E86" s="923" t="s">
        <v>7</v>
      </c>
      <c r="F86" s="895" t="s">
        <v>8</v>
      </c>
      <c r="G86" s="895" t="s">
        <v>9</v>
      </c>
      <c r="H86" s="895" t="s">
        <v>10</v>
      </c>
      <c r="I86" s="895" t="s">
        <v>11</v>
      </c>
      <c r="J86" s="904" t="s">
        <v>12</v>
      </c>
      <c r="K86" s="902"/>
      <c r="L86" s="902"/>
      <c r="M86" s="901"/>
      <c r="N86" s="905" t="s">
        <v>13</v>
      </c>
      <c r="O86" s="906"/>
      <c r="P86" s="895" t="s">
        <v>14</v>
      </c>
      <c r="Q86" s="895" t="s">
        <v>15</v>
      </c>
      <c r="R86" s="900" t="s">
        <v>16</v>
      </c>
      <c r="S86" s="901"/>
      <c r="T86" s="900" t="s">
        <v>17</v>
      </c>
      <c r="U86" s="902"/>
      <c r="V86" s="902"/>
      <c r="W86" s="902"/>
      <c r="X86" s="902"/>
      <c r="Y86" s="873" t="s">
        <v>642</v>
      </c>
      <c r="Z86" s="873"/>
      <c r="AA86" s="873"/>
      <c r="AB86" s="873"/>
      <c r="AC86" s="873"/>
      <c r="AD86" s="873"/>
      <c r="AE86" s="873"/>
    </row>
    <row r="87" spans="1:31" s="371" customFormat="1" ht="84.75" customHeight="1" x14ac:dyDescent="0.2">
      <c r="A87" s="896"/>
      <c r="B87" s="896"/>
      <c r="C87" s="907"/>
      <c r="D87" s="922"/>
      <c r="E87" s="908"/>
      <c r="F87" s="896"/>
      <c r="G87" s="896"/>
      <c r="H87" s="896"/>
      <c r="I87" s="896"/>
      <c r="J87" s="373" t="s">
        <v>18</v>
      </c>
      <c r="K87" s="373" t="s">
        <v>19</v>
      </c>
      <c r="L87" s="373" t="s">
        <v>20</v>
      </c>
      <c r="M87" s="373" t="s">
        <v>21</v>
      </c>
      <c r="N87" s="907"/>
      <c r="O87" s="908"/>
      <c r="P87" s="896"/>
      <c r="Q87" s="896"/>
      <c r="R87" s="373" t="s">
        <v>22</v>
      </c>
      <c r="S87" s="373" t="s">
        <v>23</v>
      </c>
      <c r="T87" s="374" t="s">
        <v>24</v>
      </c>
      <c r="U87" s="374" t="s">
        <v>25</v>
      </c>
      <c r="V87" s="375" t="s">
        <v>26</v>
      </c>
      <c r="W87" s="374" t="s">
        <v>27</v>
      </c>
      <c r="X87" s="373" t="s">
        <v>28</v>
      </c>
      <c r="Y87" s="376" t="s">
        <v>18</v>
      </c>
      <c r="Z87" s="377" t="s">
        <v>19</v>
      </c>
      <c r="AA87" s="377" t="s">
        <v>20</v>
      </c>
      <c r="AB87" s="377" t="s">
        <v>21</v>
      </c>
      <c r="AC87" s="376" t="s">
        <v>644</v>
      </c>
      <c r="AD87" s="376" t="s">
        <v>775</v>
      </c>
      <c r="AE87" s="376" t="s">
        <v>923</v>
      </c>
    </row>
    <row r="88" spans="1:31" s="371" customFormat="1" ht="86.25" customHeight="1" x14ac:dyDescent="0.2">
      <c r="A88" s="903" t="s">
        <v>235</v>
      </c>
      <c r="B88" s="903" t="s">
        <v>235</v>
      </c>
      <c r="C88" s="912" t="s">
        <v>253</v>
      </c>
      <c r="D88" s="915" t="s">
        <v>777</v>
      </c>
      <c r="E88" s="918" t="s">
        <v>479</v>
      </c>
      <c r="F88" s="892">
        <v>0.05</v>
      </c>
      <c r="G88" s="897" t="s">
        <v>480</v>
      </c>
      <c r="H88" s="899">
        <v>11</v>
      </c>
      <c r="I88" s="899" t="s">
        <v>68</v>
      </c>
      <c r="J88" s="910">
        <v>2</v>
      </c>
      <c r="K88" s="910">
        <v>5</v>
      </c>
      <c r="L88" s="911">
        <v>8</v>
      </c>
      <c r="M88" s="910">
        <v>11</v>
      </c>
      <c r="N88" s="897" t="s">
        <v>481</v>
      </c>
      <c r="O88" s="897"/>
      <c r="P88" s="416">
        <v>0.34</v>
      </c>
      <c r="Q88" s="417" t="s">
        <v>482</v>
      </c>
      <c r="R88" s="397">
        <v>42767</v>
      </c>
      <c r="S88" s="397">
        <v>43100</v>
      </c>
      <c r="T88" s="384">
        <v>0</v>
      </c>
      <c r="U88" s="384">
        <v>0</v>
      </c>
      <c r="V88" s="384">
        <v>0</v>
      </c>
      <c r="W88" s="384">
        <v>0</v>
      </c>
      <c r="X88" s="398"/>
      <c r="Y88" s="877">
        <v>2</v>
      </c>
      <c r="Z88" s="877">
        <v>5</v>
      </c>
      <c r="AA88" s="877">
        <v>7</v>
      </c>
      <c r="AB88" s="385"/>
      <c r="AC88" s="418" t="s">
        <v>729</v>
      </c>
      <c r="AD88" s="402" t="s">
        <v>890</v>
      </c>
      <c r="AE88" s="401" t="s">
        <v>1034</v>
      </c>
    </row>
    <row r="89" spans="1:31" s="371" customFormat="1" ht="107.25" customHeight="1" x14ac:dyDescent="0.2">
      <c r="A89" s="903"/>
      <c r="B89" s="903"/>
      <c r="C89" s="913"/>
      <c r="D89" s="916"/>
      <c r="E89" s="919"/>
      <c r="F89" s="893"/>
      <c r="G89" s="897"/>
      <c r="H89" s="899"/>
      <c r="I89" s="899"/>
      <c r="J89" s="910"/>
      <c r="K89" s="910"/>
      <c r="L89" s="911"/>
      <c r="M89" s="910"/>
      <c r="N89" s="897" t="s">
        <v>483</v>
      </c>
      <c r="O89" s="897"/>
      <c r="P89" s="416">
        <f>100%/3</f>
        <v>0.33333333333333331</v>
      </c>
      <c r="Q89" s="417" t="s">
        <v>484</v>
      </c>
      <c r="R89" s="397">
        <v>42767</v>
      </c>
      <c r="S89" s="397">
        <v>43100</v>
      </c>
      <c r="T89" s="384">
        <v>0</v>
      </c>
      <c r="U89" s="384">
        <v>0</v>
      </c>
      <c r="V89" s="384">
        <v>0</v>
      </c>
      <c r="W89" s="384">
        <v>0</v>
      </c>
      <c r="X89" s="398"/>
      <c r="Y89" s="878"/>
      <c r="Z89" s="878"/>
      <c r="AA89" s="878"/>
      <c r="AB89" s="385"/>
      <c r="AC89" s="418" t="s">
        <v>730</v>
      </c>
      <c r="AD89" s="402" t="s">
        <v>891</v>
      </c>
      <c r="AE89" s="401" t="s">
        <v>1035</v>
      </c>
    </row>
    <row r="90" spans="1:31" s="371" customFormat="1" ht="87" customHeight="1" x14ac:dyDescent="0.2">
      <c r="A90" s="903"/>
      <c r="B90" s="903"/>
      <c r="C90" s="913"/>
      <c r="D90" s="916"/>
      <c r="E90" s="920"/>
      <c r="F90" s="894"/>
      <c r="G90" s="897"/>
      <c r="H90" s="899"/>
      <c r="I90" s="899"/>
      <c r="J90" s="910"/>
      <c r="K90" s="910"/>
      <c r="L90" s="911"/>
      <c r="M90" s="910"/>
      <c r="N90" s="897" t="s">
        <v>485</v>
      </c>
      <c r="O90" s="897"/>
      <c r="P90" s="416">
        <f>100%/3</f>
        <v>0.33333333333333331</v>
      </c>
      <c r="Q90" s="417" t="s">
        <v>484</v>
      </c>
      <c r="R90" s="397">
        <v>42737</v>
      </c>
      <c r="S90" s="397">
        <v>42794</v>
      </c>
      <c r="T90" s="384">
        <v>0</v>
      </c>
      <c r="U90" s="384">
        <v>0</v>
      </c>
      <c r="V90" s="384">
        <v>0</v>
      </c>
      <c r="W90" s="384">
        <v>0</v>
      </c>
      <c r="X90" s="398"/>
      <c r="Y90" s="879"/>
      <c r="Z90" s="879"/>
      <c r="AA90" s="879"/>
      <c r="AB90" s="385"/>
      <c r="AC90" s="418" t="s">
        <v>731</v>
      </c>
      <c r="AD90" s="402" t="s">
        <v>892</v>
      </c>
      <c r="AE90" s="401" t="s">
        <v>1036</v>
      </c>
    </row>
    <row r="91" spans="1:31" s="371" customFormat="1" ht="93" customHeight="1" x14ac:dyDescent="0.2">
      <c r="A91" s="903"/>
      <c r="B91" s="903"/>
      <c r="C91" s="913"/>
      <c r="D91" s="916"/>
      <c r="E91" s="889" t="s">
        <v>486</v>
      </c>
      <c r="F91" s="892">
        <v>0.05</v>
      </c>
      <c r="G91" s="897" t="s">
        <v>487</v>
      </c>
      <c r="H91" s="898">
        <v>1</v>
      </c>
      <c r="I91" s="899" t="s">
        <v>45</v>
      </c>
      <c r="J91" s="887">
        <v>1</v>
      </c>
      <c r="K91" s="887"/>
      <c r="L91" s="887"/>
      <c r="M91" s="887"/>
      <c r="N91" s="888" t="s">
        <v>488</v>
      </c>
      <c r="O91" s="888"/>
      <c r="P91" s="416">
        <f>100%/2</f>
        <v>0.5</v>
      </c>
      <c r="Q91" s="394" t="s">
        <v>489</v>
      </c>
      <c r="R91" s="397">
        <v>42736</v>
      </c>
      <c r="S91" s="397">
        <v>42765</v>
      </c>
      <c r="T91" s="384">
        <v>0</v>
      </c>
      <c r="U91" s="384">
        <v>0</v>
      </c>
      <c r="V91" s="384">
        <v>0</v>
      </c>
      <c r="W91" s="384">
        <v>0</v>
      </c>
      <c r="X91" s="398"/>
      <c r="Y91" s="867">
        <v>1</v>
      </c>
      <c r="Z91" s="867">
        <v>1</v>
      </c>
      <c r="AA91" s="867">
        <v>1</v>
      </c>
      <c r="AB91" s="385"/>
      <c r="AC91" s="419" t="s">
        <v>732</v>
      </c>
      <c r="AD91" s="420" t="s">
        <v>893</v>
      </c>
      <c r="AE91" s="983" t="s">
        <v>1037</v>
      </c>
    </row>
    <row r="92" spans="1:31" s="371" customFormat="1" ht="93" customHeight="1" x14ac:dyDescent="0.2">
      <c r="A92" s="903"/>
      <c r="B92" s="903"/>
      <c r="C92" s="913"/>
      <c r="D92" s="916"/>
      <c r="E92" s="891"/>
      <c r="F92" s="894"/>
      <c r="G92" s="897"/>
      <c r="H92" s="899"/>
      <c r="I92" s="899"/>
      <c r="J92" s="887"/>
      <c r="K92" s="887"/>
      <c r="L92" s="887"/>
      <c r="M92" s="887"/>
      <c r="N92" s="888" t="s">
        <v>490</v>
      </c>
      <c r="O92" s="888"/>
      <c r="P92" s="416">
        <f>100%/2</f>
        <v>0.5</v>
      </c>
      <c r="Q92" s="394" t="s">
        <v>491</v>
      </c>
      <c r="R92" s="397">
        <v>42750</v>
      </c>
      <c r="S92" s="397">
        <v>42786</v>
      </c>
      <c r="T92" s="384">
        <v>0</v>
      </c>
      <c r="U92" s="384">
        <v>0</v>
      </c>
      <c r="V92" s="384">
        <v>0</v>
      </c>
      <c r="W92" s="384">
        <v>0</v>
      </c>
      <c r="X92" s="398"/>
      <c r="Y92" s="869"/>
      <c r="Z92" s="869"/>
      <c r="AA92" s="869"/>
      <c r="AB92" s="385"/>
      <c r="AC92" s="419" t="s">
        <v>733</v>
      </c>
      <c r="AD92" s="420" t="s">
        <v>894</v>
      </c>
      <c r="AE92" s="983" t="s">
        <v>1038</v>
      </c>
    </row>
    <row r="93" spans="1:31" s="371" customFormat="1" ht="81" customHeight="1" x14ac:dyDescent="0.2">
      <c r="A93" s="903"/>
      <c r="B93" s="903"/>
      <c r="C93" s="913"/>
      <c r="D93" s="916"/>
      <c r="E93" s="889" t="s">
        <v>492</v>
      </c>
      <c r="F93" s="892">
        <v>0.05</v>
      </c>
      <c r="G93" s="897" t="s">
        <v>493</v>
      </c>
      <c r="H93" s="898">
        <v>1</v>
      </c>
      <c r="I93" s="899" t="s">
        <v>45</v>
      </c>
      <c r="J93" s="887">
        <v>0.5</v>
      </c>
      <c r="K93" s="887">
        <v>0.9</v>
      </c>
      <c r="L93" s="887">
        <v>1</v>
      </c>
      <c r="M93" s="887"/>
      <c r="N93" s="888" t="s">
        <v>494</v>
      </c>
      <c r="O93" s="888"/>
      <c r="P93" s="416">
        <f>100%/4</f>
        <v>0.25</v>
      </c>
      <c r="Q93" s="394" t="s">
        <v>495</v>
      </c>
      <c r="R93" s="397">
        <v>42781</v>
      </c>
      <c r="S93" s="397">
        <v>42809</v>
      </c>
      <c r="T93" s="384">
        <v>0</v>
      </c>
      <c r="U93" s="384">
        <v>0</v>
      </c>
      <c r="V93" s="384">
        <v>0</v>
      </c>
      <c r="W93" s="384">
        <v>0</v>
      </c>
      <c r="X93" s="398"/>
      <c r="Y93" s="867">
        <v>0.5</v>
      </c>
      <c r="Z93" s="867">
        <v>0.9</v>
      </c>
      <c r="AA93" s="867">
        <v>1</v>
      </c>
      <c r="AB93" s="385"/>
      <c r="AC93" s="419" t="s">
        <v>734</v>
      </c>
      <c r="AD93" s="420" t="s">
        <v>895</v>
      </c>
      <c r="AE93" s="983" t="s">
        <v>1039</v>
      </c>
    </row>
    <row r="94" spans="1:31" s="371" customFormat="1" ht="75" customHeight="1" x14ac:dyDescent="0.2">
      <c r="A94" s="903"/>
      <c r="B94" s="903"/>
      <c r="C94" s="913"/>
      <c r="D94" s="916"/>
      <c r="E94" s="890"/>
      <c r="F94" s="893"/>
      <c r="G94" s="897"/>
      <c r="H94" s="898"/>
      <c r="I94" s="899"/>
      <c r="J94" s="887"/>
      <c r="K94" s="887"/>
      <c r="L94" s="887"/>
      <c r="M94" s="887"/>
      <c r="N94" s="888" t="s">
        <v>496</v>
      </c>
      <c r="O94" s="888"/>
      <c r="P94" s="416">
        <f>100%/4</f>
        <v>0.25</v>
      </c>
      <c r="Q94" s="394" t="s">
        <v>489</v>
      </c>
      <c r="R94" s="397">
        <v>42809</v>
      </c>
      <c r="S94" s="397">
        <v>42824</v>
      </c>
      <c r="T94" s="384">
        <v>0</v>
      </c>
      <c r="U94" s="384">
        <v>0</v>
      </c>
      <c r="V94" s="384">
        <v>0</v>
      </c>
      <c r="W94" s="384">
        <v>0</v>
      </c>
      <c r="X94" s="398"/>
      <c r="Y94" s="868"/>
      <c r="Z94" s="868"/>
      <c r="AA94" s="868"/>
      <c r="AB94" s="385"/>
      <c r="AC94" s="419" t="s">
        <v>732</v>
      </c>
      <c r="AD94" s="420" t="s">
        <v>896</v>
      </c>
      <c r="AE94" s="983" t="s">
        <v>1040</v>
      </c>
    </row>
    <row r="95" spans="1:31" s="371" customFormat="1" ht="147.75" customHeight="1" x14ac:dyDescent="0.2">
      <c r="A95" s="903"/>
      <c r="B95" s="903"/>
      <c r="C95" s="913"/>
      <c r="D95" s="916"/>
      <c r="E95" s="890"/>
      <c r="F95" s="893"/>
      <c r="G95" s="897"/>
      <c r="H95" s="898"/>
      <c r="I95" s="899"/>
      <c r="J95" s="887"/>
      <c r="K95" s="887"/>
      <c r="L95" s="887"/>
      <c r="M95" s="887"/>
      <c r="N95" s="888" t="s">
        <v>497</v>
      </c>
      <c r="O95" s="888"/>
      <c r="P95" s="416">
        <f>100%/4</f>
        <v>0.25</v>
      </c>
      <c r="Q95" s="394" t="s">
        <v>498</v>
      </c>
      <c r="R95" s="397">
        <v>42826</v>
      </c>
      <c r="S95" s="397">
        <v>42916</v>
      </c>
      <c r="T95" s="384">
        <v>0</v>
      </c>
      <c r="U95" s="384">
        <v>0</v>
      </c>
      <c r="V95" s="384">
        <v>0</v>
      </c>
      <c r="W95" s="384">
        <v>0</v>
      </c>
      <c r="X95" s="398"/>
      <c r="Y95" s="868"/>
      <c r="Z95" s="868"/>
      <c r="AA95" s="868"/>
      <c r="AB95" s="385"/>
      <c r="AC95" s="419" t="s">
        <v>657</v>
      </c>
      <c r="AD95" s="420" t="s">
        <v>897</v>
      </c>
      <c r="AE95" s="983" t="s">
        <v>1041</v>
      </c>
    </row>
    <row r="96" spans="1:31" s="371" customFormat="1" ht="96" customHeight="1" x14ac:dyDescent="0.2">
      <c r="A96" s="903"/>
      <c r="B96" s="903"/>
      <c r="C96" s="914"/>
      <c r="D96" s="917"/>
      <c r="E96" s="891"/>
      <c r="F96" s="894"/>
      <c r="G96" s="897"/>
      <c r="H96" s="898"/>
      <c r="I96" s="899"/>
      <c r="J96" s="887"/>
      <c r="K96" s="887"/>
      <c r="L96" s="887"/>
      <c r="M96" s="887"/>
      <c r="N96" s="897" t="s">
        <v>499</v>
      </c>
      <c r="O96" s="897"/>
      <c r="P96" s="416">
        <f>100%/4</f>
        <v>0.25</v>
      </c>
      <c r="Q96" s="394" t="s">
        <v>500</v>
      </c>
      <c r="R96" s="397">
        <v>42781</v>
      </c>
      <c r="S96" s="397">
        <v>42917</v>
      </c>
      <c r="T96" s="384">
        <v>0</v>
      </c>
      <c r="U96" s="384">
        <v>0</v>
      </c>
      <c r="V96" s="384">
        <v>0</v>
      </c>
      <c r="W96" s="384">
        <v>0</v>
      </c>
      <c r="X96" s="398"/>
      <c r="Y96" s="869"/>
      <c r="Z96" s="869"/>
      <c r="AA96" s="869"/>
      <c r="AB96" s="385"/>
      <c r="AC96" s="419"/>
      <c r="AD96" s="420" t="s">
        <v>898</v>
      </c>
      <c r="AE96" s="983" t="s">
        <v>1042</v>
      </c>
    </row>
    <row r="97" spans="1:32" s="371" customFormat="1" ht="10.5" customHeight="1" thickBot="1" x14ac:dyDescent="0.25">
      <c r="A97" s="369"/>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D97" s="372"/>
    </row>
    <row r="98" spans="1:32" s="372" customFormat="1" ht="30" customHeight="1" thickBot="1" x14ac:dyDescent="0.25">
      <c r="A98" s="370" t="s">
        <v>141</v>
      </c>
      <c r="B98" s="870" t="s">
        <v>236</v>
      </c>
      <c r="C98" s="871"/>
      <c r="D98" s="871"/>
      <c r="E98" s="871"/>
      <c r="F98" s="871"/>
      <c r="G98" s="871"/>
      <c r="H98" s="871"/>
      <c r="I98" s="871"/>
      <c r="J98" s="871"/>
      <c r="K98" s="871"/>
      <c r="L98" s="871"/>
      <c r="M98" s="871"/>
      <c r="N98" s="871"/>
      <c r="O98" s="871"/>
      <c r="P98" s="871"/>
      <c r="Q98" s="871"/>
      <c r="R98" s="871"/>
      <c r="S98" s="871"/>
      <c r="T98" s="871"/>
      <c r="U98" s="871"/>
      <c r="V98" s="871"/>
      <c r="W98" s="871"/>
      <c r="X98" s="871"/>
      <c r="Y98" s="871"/>
      <c r="Z98" s="871"/>
      <c r="AA98" s="871"/>
      <c r="AB98" s="871"/>
      <c r="AC98" s="871"/>
      <c r="AD98" s="871"/>
      <c r="AE98" s="872"/>
    </row>
    <row r="99" spans="1:32" s="371" customFormat="1" ht="6" customHeight="1" x14ac:dyDescent="0.2">
      <c r="A99" s="421"/>
      <c r="B99" s="422"/>
      <c r="C99" s="422"/>
      <c r="D99" s="422"/>
      <c r="E99" s="422"/>
      <c r="F99" s="422"/>
      <c r="G99" s="423"/>
      <c r="H99" s="423"/>
      <c r="I99" s="423"/>
      <c r="J99" s="423"/>
      <c r="K99" s="423"/>
      <c r="L99" s="423"/>
      <c r="M99" s="423"/>
      <c r="N99" s="423"/>
      <c r="O99" s="423"/>
      <c r="P99" s="423"/>
      <c r="Q99" s="423"/>
      <c r="R99" s="424"/>
      <c r="S99" s="424"/>
      <c r="T99" s="424"/>
      <c r="U99" s="424"/>
      <c r="V99" s="424"/>
      <c r="W99" s="424"/>
      <c r="X99" s="425"/>
      <c r="Y99" s="369"/>
      <c r="Z99" s="369"/>
      <c r="AA99" s="369"/>
      <c r="AD99" s="372"/>
    </row>
    <row r="100" spans="1:32" s="371" customFormat="1" ht="48" customHeight="1" x14ac:dyDescent="0.2">
      <c r="A100" s="895" t="s">
        <v>3</v>
      </c>
      <c r="B100" s="895" t="s">
        <v>4</v>
      </c>
      <c r="C100" s="895" t="s">
        <v>5</v>
      </c>
      <c r="D100" s="909" t="s">
        <v>6</v>
      </c>
      <c r="E100" s="909" t="s">
        <v>7</v>
      </c>
      <c r="F100" s="895" t="s">
        <v>8</v>
      </c>
      <c r="G100" s="895" t="s">
        <v>9</v>
      </c>
      <c r="H100" s="895" t="s">
        <v>10</v>
      </c>
      <c r="I100" s="895" t="s">
        <v>11</v>
      </c>
      <c r="J100" s="904" t="s">
        <v>12</v>
      </c>
      <c r="K100" s="902"/>
      <c r="L100" s="902"/>
      <c r="M100" s="901"/>
      <c r="N100" s="905" t="s">
        <v>13</v>
      </c>
      <c r="O100" s="906"/>
      <c r="P100" s="895" t="s">
        <v>14</v>
      </c>
      <c r="Q100" s="895" t="s">
        <v>15</v>
      </c>
      <c r="R100" s="900" t="s">
        <v>16</v>
      </c>
      <c r="S100" s="901"/>
      <c r="T100" s="900" t="s">
        <v>17</v>
      </c>
      <c r="U100" s="902"/>
      <c r="V100" s="902"/>
      <c r="W100" s="902"/>
      <c r="X100" s="902"/>
      <c r="Y100" s="873" t="s">
        <v>642</v>
      </c>
      <c r="Z100" s="873"/>
      <c r="AA100" s="873"/>
      <c r="AB100" s="873"/>
      <c r="AC100" s="873"/>
      <c r="AD100" s="873"/>
      <c r="AE100" s="873"/>
    </row>
    <row r="101" spans="1:32" s="371" customFormat="1" ht="75" customHeight="1" x14ac:dyDescent="0.2">
      <c r="A101" s="896"/>
      <c r="B101" s="896"/>
      <c r="C101" s="896"/>
      <c r="D101" s="896"/>
      <c r="E101" s="896"/>
      <c r="F101" s="896"/>
      <c r="G101" s="896"/>
      <c r="H101" s="896"/>
      <c r="I101" s="896"/>
      <c r="J101" s="373" t="s">
        <v>18</v>
      </c>
      <c r="K101" s="373" t="s">
        <v>19</v>
      </c>
      <c r="L101" s="373" t="s">
        <v>20</v>
      </c>
      <c r="M101" s="373" t="s">
        <v>21</v>
      </c>
      <c r="N101" s="907"/>
      <c r="O101" s="908"/>
      <c r="P101" s="896"/>
      <c r="Q101" s="896"/>
      <c r="R101" s="373" t="s">
        <v>22</v>
      </c>
      <c r="S101" s="373" t="s">
        <v>23</v>
      </c>
      <c r="T101" s="374" t="s">
        <v>24</v>
      </c>
      <c r="U101" s="374" t="s">
        <v>25</v>
      </c>
      <c r="V101" s="375" t="s">
        <v>26</v>
      </c>
      <c r="W101" s="374" t="s">
        <v>27</v>
      </c>
      <c r="X101" s="373" t="s">
        <v>28</v>
      </c>
      <c r="Y101" s="376" t="s">
        <v>18</v>
      </c>
      <c r="Z101" s="377" t="s">
        <v>19</v>
      </c>
      <c r="AA101" s="377" t="s">
        <v>20</v>
      </c>
      <c r="AB101" s="377" t="s">
        <v>21</v>
      </c>
      <c r="AC101" s="376" t="s">
        <v>644</v>
      </c>
      <c r="AD101" s="376" t="s">
        <v>775</v>
      </c>
      <c r="AE101" s="376" t="s">
        <v>923</v>
      </c>
    </row>
    <row r="102" spans="1:32" s="371" customFormat="1" ht="129.75" customHeight="1" x14ac:dyDescent="0.2">
      <c r="A102" s="884" t="s">
        <v>235</v>
      </c>
      <c r="B102" s="884" t="s">
        <v>235</v>
      </c>
      <c r="C102" s="884" t="s">
        <v>235</v>
      </c>
      <c r="D102" s="884" t="s">
        <v>766</v>
      </c>
      <c r="E102" s="903" t="s">
        <v>601</v>
      </c>
      <c r="F102" s="885">
        <v>0.1</v>
      </c>
      <c r="G102" s="884" t="s">
        <v>597</v>
      </c>
      <c r="H102" s="885">
        <v>1</v>
      </c>
      <c r="I102" s="884" t="s">
        <v>45</v>
      </c>
      <c r="J102" s="885">
        <v>0.25</v>
      </c>
      <c r="K102" s="885">
        <v>0.5</v>
      </c>
      <c r="L102" s="885">
        <v>0.75</v>
      </c>
      <c r="M102" s="885">
        <v>1</v>
      </c>
      <c r="N102" s="884" t="s">
        <v>598</v>
      </c>
      <c r="O102" s="884"/>
      <c r="P102" s="449">
        <v>0.2</v>
      </c>
      <c r="Q102" s="450"/>
      <c r="R102" s="451">
        <v>42736</v>
      </c>
      <c r="S102" s="451">
        <v>42750</v>
      </c>
      <c r="T102" s="384">
        <v>0</v>
      </c>
      <c r="U102" s="384">
        <v>0</v>
      </c>
      <c r="V102" s="384">
        <v>0</v>
      </c>
      <c r="W102" s="384">
        <v>0</v>
      </c>
      <c r="X102" s="883"/>
      <c r="Y102" s="976">
        <v>0.78320000000000001</v>
      </c>
      <c r="Z102" s="976">
        <v>0.88919999999999999</v>
      </c>
      <c r="AA102" s="976">
        <v>0.92859999999999998</v>
      </c>
      <c r="AB102" s="452"/>
      <c r="AC102" s="453" t="s">
        <v>772</v>
      </c>
      <c r="AD102" s="453" t="s">
        <v>899</v>
      </c>
      <c r="AE102" s="298" t="s">
        <v>1050</v>
      </c>
    </row>
    <row r="103" spans="1:32" s="371" customFormat="1" ht="55.5" customHeight="1" x14ac:dyDescent="0.2">
      <c r="A103" s="884"/>
      <c r="B103" s="884"/>
      <c r="C103" s="884"/>
      <c r="D103" s="884"/>
      <c r="E103" s="903"/>
      <c r="F103" s="884"/>
      <c r="G103" s="884"/>
      <c r="H103" s="885"/>
      <c r="I103" s="884"/>
      <c r="J103" s="885"/>
      <c r="K103" s="885"/>
      <c r="L103" s="885"/>
      <c r="M103" s="885"/>
      <c r="N103" s="886" t="s">
        <v>599</v>
      </c>
      <c r="O103" s="886"/>
      <c r="P103" s="454">
        <v>0.2</v>
      </c>
      <c r="Q103" s="455" t="s">
        <v>602</v>
      </c>
      <c r="R103" s="456">
        <v>42751</v>
      </c>
      <c r="S103" s="456">
        <v>43100</v>
      </c>
      <c r="T103" s="384">
        <v>0</v>
      </c>
      <c r="U103" s="384">
        <v>0</v>
      </c>
      <c r="V103" s="384">
        <v>0</v>
      </c>
      <c r="W103" s="384">
        <v>0</v>
      </c>
      <c r="X103" s="883"/>
      <c r="Y103" s="977"/>
      <c r="Z103" s="977"/>
      <c r="AA103" s="977"/>
      <c r="AB103" s="452"/>
      <c r="AC103" s="453" t="s">
        <v>771</v>
      </c>
      <c r="AD103" s="453" t="s">
        <v>771</v>
      </c>
      <c r="AE103" s="298" t="s">
        <v>1051</v>
      </c>
    </row>
    <row r="104" spans="1:32" s="371" customFormat="1" ht="51" customHeight="1" x14ac:dyDescent="0.2">
      <c r="A104" s="884"/>
      <c r="B104" s="884"/>
      <c r="C104" s="884"/>
      <c r="D104" s="884"/>
      <c r="E104" s="903"/>
      <c r="F104" s="884"/>
      <c r="G104" s="884"/>
      <c r="H104" s="885"/>
      <c r="I104" s="884"/>
      <c r="J104" s="885"/>
      <c r="K104" s="885"/>
      <c r="L104" s="885"/>
      <c r="M104" s="885"/>
      <c r="N104" s="886" t="s">
        <v>600</v>
      </c>
      <c r="O104" s="886"/>
      <c r="P104" s="454">
        <v>0.3</v>
      </c>
      <c r="Q104" s="455" t="s">
        <v>603</v>
      </c>
      <c r="R104" s="456">
        <v>42766</v>
      </c>
      <c r="S104" s="456">
        <v>43100</v>
      </c>
      <c r="T104" s="384">
        <v>0</v>
      </c>
      <c r="U104" s="384">
        <v>0</v>
      </c>
      <c r="V104" s="384">
        <v>0</v>
      </c>
      <c r="W104" s="384">
        <v>0</v>
      </c>
      <c r="X104" s="883"/>
      <c r="Y104" s="977"/>
      <c r="Z104" s="977"/>
      <c r="AA104" s="977"/>
      <c r="AB104" s="452"/>
      <c r="AC104" s="453" t="s">
        <v>773</v>
      </c>
      <c r="AD104" s="453" t="s">
        <v>773</v>
      </c>
      <c r="AE104" s="298" t="s">
        <v>773</v>
      </c>
    </row>
    <row r="105" spans="1:32" s="371" customFormat="1" ht="55.5" customHeight="1" x14ac:dyDescent="0.2">
      <c r="A105" s="884"/>
      <c r="B105" s="884"/>
      <c r="C105" s="884"/>
      <c r="D105" s="884"/>
      <c r="E105" s="903"/>
      <c r="F105" s="884"/>
      <c r="G105" s="884"/>
      <c r="H105" s="885"/>
      <c r="I105" s="884"/>
      <c r="J105" s="885"/>
      <c r="K105" s="885"/>
      <c r="L105" s="885"/>
      <c r="M105" s="885"/>
      <c r="N105" s="886" t="s">
        <v>605</v>
      </c>
      <c r="O105" s="886"/>
      <c r="P105" s="454">
        <v>0.3</v>
      </c>
      <c r="Q105" s="455" t="s">
        <v>604</v>
      </c>
      <c r="R105" s="456">
        <v>42766</v>
      </c>
      <c r="S105" s="456">
        <v>43100</v>
      </c>
      <c r="T105" s="384">
        <v>0</v>
      </c>
      <c r="U105" s="384">
        <v>0</v>
      </c>
      <c r="V105" s="384">
        <v>0</v>
      </c>
      <c r="W105" s="384">
        <v>0</v>
      </c>
      <c r="X105" s="883"/>
      <c r="Y105" s="978"/>
      <c r="Z105" s="978"/>
      <c r="AA105" s="978"/>
      <c r="AB105" s="452"/>
      <c r="AC105" s="453" t="s">
        <v>774</v>
      </c>
      <c r="AD105" s="453" t="s">
        <v>774</v>
      </c>
      <c r="AE105" s="298" t="s">
        <v>1052</v>
      </c>
    </row>
    <row r="106" spans="1:32" s="371" customFormat="1" ht="10.5" customHeight="1" thickBot="1" x14ac:dyDescent="0.25">
      <c r="A106" s="369"/>
      <c r="B106" s="369"/>
      <c r="C106" s="369"/>
      <c r="D106" s="369"/>
      <c r="E106" s="369"/>
      <c r="F106" s="369"/>
      <c r="G106" s="369"/>
      <c r="H106" s="369"/>
      <c r="I106" s="369"/>
      <c r="J106" s="369"/>
      <c r="K106" s="369"/>
      <c r="L106" s="369"/>
      <c r="M106" s="369"/>
      <c r="N106" s="369"/>
      <c r="O106" s="369"/>
      <c r="P106" s="369"/>
      <c r="Q106" s="369"/>
      <c r="R106" s="369"/>
      <c r="S106" s="369"/>
      <c r="T106" s="369"/>
      <c r="U106" s="369"/>
      <c r="V106" s="369"/>
      <c r="W106" s="369"/>
      <c r="X106" s="369"/>
      <c r="Y106" s="369"/>
      <c r="Z106" s="369"/>
      <c r="AA106" s="369"/>
      <c r="AD106" s="372"/>
    </row>
    <row r="107" spans="1:32" s="372" customFormat="1" ht="30" customHeight="1" thickBot="1" x14ac:dyDescent="0.25">
      <c r="A107" s="370" t="s">
        <v>155</v>
      </c>
      <c r="B107" s="870" t="s">
        <v>596</v>
      </c>
      <c r="C107" s="871"/>
      <c r="D107" s="871"/>
      <c r="E107" s="871"/>
      <c r="F107" s="871"/>
      <c r="G107" s="871"/>
      <c r="H107" s="871"/>
      <c r="I107" s="871"/>
      <c r="J107" s="871"/>
      <c r="K107" s="871"/>
      <c r="L107" s="871"/>
      <c r="M107" s="871"/>
      <c r="N107" s="871"/>
      <c r="O107" s="871"/>
      <c r="P107" s="871"/>
      <c r="Q107" s="871"/>
      <c r="R107" s="871"/>
      <c r="S107" s="871"/>
      <c r="T107" s="871"/>
      <c r="U107" s="871"/>
      <c r="V107" s="871"/>
      <c r="W107" s="871"/>
      <c r="X107" s="871"/>
      <c r="Y107" s="871"/>
      <c r="Z107" s="871"/>
      <c r="AA107" s="871"/>
      <c r="AB107" s="871"/>
      <c r="AC107" s="871"/>
      <c r="AD107" s="871"/>
      <c r="AE107" s="872"/>
    </row>
    <row r="108" spans="1:32" s="371" customFormat="1" ht="6" customHeight="1" x14ac:dyDescent="0.2">
      <c r="A108" s="421"/>
      <c r="B108" s="422"/>
      <c r="C108" s="422"/>
      <c r="D108" s="422"/>
      <c r="E108" s="422"/>
      <c r="F108" s="422"/>
      <c r="G108" s="423"/>
      <c r="H108" s="423"/>
      <c r="I108" s="423"/>
      <c r="J108" s="423"/>
      <c r="K108" s="423"/>
      <c r="L108" s="423"/>
      <c r="M108" s="423"/>
      <c r="N108" s="423"/>
      <c r="O108" s="423"/>
      <c r="P108" s="423"/>
      <c r="Q108" s="423"/>
      <c r="R108" s="424"/>
      <c r="S108" s="424"/>
      <c r="T108" s="424"/>
      <c r="U108" s="424"/>
      <c r="V108" s="424"/>
      <c r="W108" s="424"/>
      <c r="X108" s="425"/>
      <c r="Y108" s="369"/>
      <c r="Z108" s="369"/>
      <c r="AA108" s="369"/>
      <c r="AD108" s="372"/>
    </row>
    <row r="109" spans="1:32" s="371" customFormat="1" ht="42" customHeight="1" x14ac:dyDescent="0.2">
      <c r="A109" s="895" t="s">
        <v>3</v>
      </c>
      <c r="B109" s="895" t="s">
        <v>4</v>
      </c>
      <c r="C109" s="895" t="s">
        <v>5</v>
      </c>
      <c r="D109" s="909" t="s">
        <v>6</v>
      </c>
      <c r="E109" s="909" t="s">
        <v>7</v>
      </c>
      <c r="F109" s="895" t="s">
        <v>8</v>
      </c>
      <c r="G109" s="895" t="s">
        <v>9</v>
      </c>
      <c r="H109" s="895" t="s">
        <v>10</v>
      </c>
      <c r="I109" s="895" t="s">
        <v>11</v>
      </c>
      <c r="J109" s="904" t="s">
        <v>12</v>
      </c>
      <c r="K109" s="902"/>
      <c r="L109" s="902"/>
      <c r="M109" s="901"/>
      <c r="N109" s="905" t="s">
        <v>13</v>
      </c>
      <c r="O109" s="906"/>
      <c r="P109" s="895" t="s">
        <v>14</v>
      </c>
      <c r="Q109" s="895" t="s">
        <v>15</v>
      </c>
      <c r="R109" s="900" t="s">
        <v>16</v>
      </c>
      <c r="S109" s="901"/>
      <c r="T109" s="900" t="s">
        <v>17</v>
      </c>
      <c r="U109" s="902"/>
      <c r="V109" s="902"/>
      <c r="W109" s="902"/>
      <c r="X109" s="902"/>
      <c r="Y109" s="873" t="s">
        <v>642</v>
      </c>
      <c r="Z109" s="873"/>
      <c r="AA109" s="873"/>
      <c r="AB109" s="873"/>
      <c r="AC109" s="873"/>
      <c r="AD109" s="873"/>
      <c r="AE109" s="873"/>
    </row>
    <row r="110" spans="1:32" s="371" customFormat="1" ht="79.5" customHeight="1" x14ac:dyDescent="0.2">
      <c r="A110" s="896"/>
      <c r="B110" s="896"/>
      <c r="C110" s="896"/>
      <c r="D110" s="896"/>
      <c r="E110" s="896"/>
      <c r="F110" s="896"/>
      <c r="G110" s="896"/>
      <c r="H110" s="896"/>
      <c r="I110" s="896"/>
      <c r="J110" s="373" t="s">
        <v>18</v>
      </c>
      <c r="K110" s="373" t="s">
        <v>19</v>
      </c>
      <c r="L110" s="373" t="s">
        <v>20</v>
      </c>
      <c r="M110" s="373" t="s">
        <v>21</v>
      </c>
      <c r="N110" s="907"/>
      <c r="O110" s="908"/>
      <c r="P110" s="896"/>
      <c r="Q110" s="896"/>
      <c r="R110" s="373" t="s">
        <v>22</v>
      </c>
      <c r="S110" s="373" t="s">
        <v>23</v>
      </c>
      <c r="T110" s="374" t="s">
        <v>24</v>
      </c>
      <c r="U110" s="374" t="s">
        <v>25</v>
      </c>
      <c r="V110" s="375" t="s">
        <v>26</v>
      </c>
      <c r="W110" s="374" t="s">
        <v>27</v>
      </c>
      <c r="X110" s="373" t="s">
        <v>28</v>
      </c>
      <c r="Y110" s="376" t="s">
        <v>18</v>
      </c>
      <c r="Z110" s="377" t="s">
        <v>19</v>
      </c>
      <c r="AA110" s="377" t="s">
        <v>20</v>
      </c>
      <c r="AB110" s="377" t="s">
        <v>21</v>
      </c>
      <c r="AC110" s="376" t="s">
        <v>644</v>
      </c>
      <c r="AD110" s="376" t="s">
        <v>775</v>
      </c>
      <c r="AE110" s="376" t="s">
        <v>923</v>
      </c>
    </row>
    <row r="111" spans="1:32" s="371" customFormat="1" ht="36" customHeight="1" x14ac:dyDescent="0.2">
      <c r="A111" s="915" t="s">
        <v>184</v>
      </c>
      <c r="B111" s="903" t="s">
        <v>185</v>
      </c>
      <c r="C111" s="903" t="s">
        <v>234</v>
      </c>
      <c r="D111" s="915" t="s">
        <v>186</v>
      </c>
      <c r="E111" s="903" t="s">
        <v>187</v>
      </c>
      <c r="F111" s="898">
        <v>0.1</v>
      </c>
      <c r="G111" s="903" t="s">
        <v>188</v>
      </c>
      <c r="H111" s="930" t="s">
        <v>189</v>
      </c>
      <c r="I111" s="903" t="s">
        <v>190</v>
      </c>
      <c r="J111" s="925">
        <v>0.35</v>
      </c>
      <c r="K111" s="925">
        <v>0.6</v>
      </c>
      <c r="L111" s="925">
        <v>0.75</v>
      </c>
      <c r="M111" s="925">
        <v>1</v>
      </c>
      <c r="N111" s="888" t="s">
        <v>191</v>
      </c>
      <c r="O111" s="928"/>
      <c r="P111" s="382">
        <v>0.25</v>
      </c>
      <c r="Q111" s="457" t="s">
        <v>192</v>
      </c>
      <c r="R111" s="383">
        <v>42737</v>
      </c>
      <c r="S111" s="383">
        <v>42781</v>
      </c>
      <c r="T111" s="384">
        <v>0</v>
      </c>
      <c r="U111" s="384">
        <v>0</v>
      </c>
      <c r="V111" s="384">
        <v>0</v>
      </c>
      <c r="W111" s="384">
        <v>0</v>
      </c>
      <c r="X111" s="458"/>
      <c r="Y111" s="880">
        <v>0.3</v>
      </c>
      <c r="Z111" s="867">
        <v>0.6</v>
      </c>
      <c r="AA111" s="867">
        <v>0.75</v>
      </c>
      <c r="AB111" s="385"/>
      <c r="AC111" s="426" t="s">
        <v>716</v>
      </c>
      <c r="AD111" s="427" t="s">
        <v>716</v>
      </c>
      <c r="AE111" s="980" t="s">
        <v>1043</v>
      </c>
      <c r="AF111" s="459"/>
    </row>
    <row r="112" spans="1:32" s="371" customFormat="1" ht="78" customHeight="1" x14ac:dyDescent="0.2">
      <c r="A112" s="916"/>
      <c r="B112" s="903"/>
      <c r="C112" s="903"/>
      <c r="D112" s="916"/>
      <c r="E112" s="924"/>
      <c r="F112" s="929"/>
      <c r="G112" s="924"/>
      <c r="H112" s="931"/>
      <c r="I112" s="924"/>
      <c r="J112" s="926"/>
      <c r="K112" s="926"/>
      <c r="L112" s="926"/>
      <c r="M112" s="927"/>
      <c r="N112" s="888" t="s">
        <v>193</v>
      </c>
      <c r="O112" s="928"/>
      <c r="P112" s="382">
        <v>0.25</v>
      </c>
      <c r="Q112" s="457" t="s">
        <v>194</v>
      </c>
      <c r="R112" s="383">
        <v>42782</v>
      </c>
      <c r="S112" s="383">
        <v>42825</v>
      </c>
      <c r="T112" s="384">
        <v>0</v>
      </c>
      <c r="U112" s="384">
        <v>0</v>
      </c>
      <c r="V112" s="384">
        <v>0</v>
      </c>
      <c r="W112" s="384">
        <v>0</v>
      </c>
      <c r="X112" s="458"/>
      <c r="Y112" s="881"/>
      <c r="Z112" s="868"/>
      <c r="AA112" s="868"/>
      <c r="AB112" s="385"/>
      <c r="AC112" s="426" t="s">
        <v>717</v>
      </c>
      <c r="AD112" s="427" t="s">
        <v>900</v>
      </c>
      <c r="AE112" s="980" t="s">
        <v>900</v>
      </c>
      <c r="AF112" s="459"/>
    </row>
    <row r="113" spans="1:32" s="371" customFormat="1" ht="57" customHeight="1" x14ac:dyDescent="0.2">
      <c r="A113" s="916"/>
      <c r="B113" s="903"/>
      <c r="C113" s="903"/>
      <c r="D113" s="916"/>
      <c r="E113" s="924"/>
      <c r="F113" s="929"/>
      <c r="G113" s="924"/>
      <c r="H113" s="931"/>
      <c r="I113" s="924"/>
      <c r="J113" s="926"/>
      <c r="K113" s="926"/>
      <c r="L113" s="926"/>
      <c r="M113" s="927"/>
      <c r="N113" s="888" t="s">
        <v>195</v>
      </c>
      <c r="O113" s="928"/>
      <c r="P113" s="382">
        <v>0.1</v>
      </c>
      <c r="Q113" s="457" t="s">
        <v>196</v>
      </c>
      <c r="R113" s="383">
        <v>42795</v>
      </c>
      <c r="S113" s="383">
        <v>42886</v>
      </c>
      <c r="T113" s="384">
        <v>0</v>
      </c>
      <c r="U113" s="384">
        <v>0</v>
      </c>
      <c r="V113" s="384">
        <v>0</v>
      </c>
      <c r="W113" s="384">
        <v>0</v>
      </c>
      <c r="X113" s="458"/>
      <c r="Y113" s="881"/>
      <c r="Z113" s="868"/>
      <c r="AA113" s="868"/>
      <c r="AB113" s="385"/>
      <c r="AC113" s="426" t="s">
        <v>718</v>
      </c>
      <c r="AD113" s="427" t="s">
        <v>901</v>
      </c>
      <c r="AE113" s="980" t="s">
        <v>1044</v>
      </c>
      <c r="AF113" s="459"/>
    </row>
    <row r="114" spans="1:32" s="371" customFormat="1" ht="27" customHeight="1" x14ac:dyDescent="0.2">
      <c r="A114" s="916"/>
      <c r="B114" s="903"/>
      <c r="C114" s="903"/>
      <c r="D114" s="916"/>
      <c r="E114" s="924"/>
      <c r="F114" s="929"/>
      <c r="G114" s="924"/>
      <c r="H114" s="931"/>
      <c r="I114" s="924"/>
      <c r="J114" s="926"/>
      <c r="K114" s="926"/>
      <c r="L114" s="926"/>
      <c r="M114" s="927"/>
      <c r="N114" s="888" t="s">
        <v>197</v>
      </c>
      <c r="O114" s="928"/>
      <c r="P114" s="382">
        <v>0.2</v>
      </c>
      <c r="Q114" s="457" t="s">
        <v>198</v>
      </c>
      <c r="R114" s="383">
        <v>43009</v>
      </c>
      <c r="S114" s="383">
        <v>43069</v>
      </c>
      <c r="T114" s="384">
        <v>0</v>
      </c>
      <c r="U114" s="384">
        <v>0</v>
      </c>
      <c r="V114" s="384">
        <v>0</v>
      </c>
      <c r="W114" s="384">
        <v>0</v>
      </c>
      <c r="X114" s="458"/>
      <c r="Y114" s="881"/>
      <c r="Z114" s="868"/>
      <c r="AA114" s="868"/>
      <c r="AB114" s="385"/>
      <c r="AC114" s="414" t="s">
        <v>713</v>
      </c>
      <c r="AD114" s="415" t="s">
        <v>713</v>
      </c>
      <c r="AE114" s="981" t="s">
        <v>713</v>
      </c>
      <c r="AF114" s="459"/>
    </row>
    <row r="115" spans="1:32" s="371" customFormat="1" ht="57" customHeight="1" x14ac:dyDescent="0.2">
      <c r="A115" s="916"/>
      <c r="B115" s="903"/>
      <c r="C115" s="903"/>
      <c r="D115" s="916"/>
      <c r="E115" s="924"/>
      <c r="F115" s="929"/>
      <c r="G115" s="924"/>
      <c r="H115" s="931"/>
      <c r="I115" s="924"/>
      <c r="J115" s="926"/>
      <c r="K115" s="926"/>
      <c r="L115" s="926"/>
      <c r="M115" s="927"/>
      <c r="N115" s="888" t="s">
        <v>199</v>
      </c>
      <c r="O115" s="928"/>
      <c r="P115" s="382">
        <v>0.15</v>
      </c>
      <c r="Q115" s="457" t="s">
        <v>200</v>
      </c>
      <c r="R115" s="383">
        <v>42768</v>
      </c>
      <c r="S115" s="383">
        <v>43100</v>
      </c>
      <c r="T115" s="384">
        <v>0</v>
      </c>
      <c r="U115" s="384">
        <v>0</v>
      </c>
      <c r="V115" s="384">
        <v>0</v>
      </c>
      <c r="W115" s="384">
        <v>0</v>
      </c>
      <c r="X115" s="458"/>
      <c r="Y115" s="881"/>
      <c r="Z115" s="868"/>
      <c r="AA115" s="868"/>
      <c r="AB115" s="385"/>
      <c r="AC115" s="460"/>
      <c r="AD115" s="415" t="s">
        <v>902</v>
      </c>
      <c r="AE115" s="982" t="s">
        <v>1045</v>
      </c>
      <c r="AF115" s="459"/>
    </row>
    <row r="116" spans="1:32" s="371" customFormat="1" ht="57" customHeight="1" x14ac:dyDescent="0.2">
      <c r="A116" s="917"/>
      <c r="B116" s="903"/>
      <c r="C116" s="903"/>
      <c r="D116" s="917"/>
      <c r="E116" s="924"/>
      <c r="F116" s="929"/>
      <c r="G116" s="924"/>
      <c r="H116" s="931"/>
      <c r="I116" s="924"/>
      <c r="J116" s="926"/>
      <c r="K116" s="926"/>
      <c r="L116" s="926"/>
      <c r="M116" s="927"/>
      <c r="N116" s="888" t="s">
        <v>201</v>
      </c>
      <c r="O116" s="928"/>
      <c r="P116" s="382">
        <v>0.05</v>
      </c>
      <c r="Q116" s="457" t="s">
        <v>202</v>
      </c>
      <c r="R116" s="383">
        <v>42795</v>
      </c>
      <c r="S116" s="383">
        <v>43039</v>
      </c>
      <c r="T116" s="384">
        <v>0</v>
      </c>
      <c r="U116" s="384">
        <v>0</v>
      </c>
      <c r="V116" s="384">
        <v>0</v>
      </c>
      <c r="W116" s="384">
        <v>0</v>
      </c>
      <c r="X116" s="458"/>
      <c r="Y116" s="882"/>
      <c r="Z116" s="869"/>
      <c r="AA116" s="869"/>
      <c r="AB116" s="385"/>
      <c r="AC116" s="414" t="s">
        <v>719</v>
      </c>
      <c r="AD116" s="415" t="s">
        <v>903</v>
      </c>
      <c r="AE116" s="982" t="s">
        <v>1046</v>
      </c>
      <c r="AF116" s="459"/>
    </row>
    <row r="117" spans="1:32" ht="10.5" customHeight="1" x14ac:dyDescent="0.2">
      <c r="A117" s="369"/>
      <c r="B117" s="369"/>
      <c r="C117" s="369"/>
      <c r="D117" s="369"/>
      <c r="E117" s="369"/>
      <c r="F117" s="369"/>
      <c r="G117" s="369"/>
      <c r="H117" s="369"/>
      <c r="I117" s="369"/>
      <c r="J117" s="369"/>
      <c r="K117" s="369"/>
      <c r="L117" s="369"/>
      <c r="M117" s="369"/>
      <c r="N117" s="369"/>
      <c r="O117" s="369"/>
      <c r="P117" s="369"/>
      <c r="Q117" s="369"/>
      <c r="R117" s="369"/>
      <c r="S117" s="369"/>
      <c r="T117" s="369"/>
      <c r="U117" s="369"/>
      <c r="V117" s="369"/>
      <c r="W117" s="369"/>
      <c r="X117" s="369"/>
      <c r="Y117" s="369"/>
      <c r="Z117" s="369"/>
      <c r="AA117" s="369"/>
    </row>
    <row r="118" spans="1:32" ht="10.5" customHeight="1" x14ac:dyDescent="0.2">
      <c r="A118" s="369"/>
      <c r="B118" s="369"/>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row>
    <row r="119" spans="1:32" ht="10.5" customHeight="1" x14ac:dyDescent="0.2">
      <c r="A119" s="369"/>
      <c r="B119" s="369"/>
      <c r="C119" s="369"/>
      <c r="D119" s="369"/>
      <c r="E119" s="369"/>
      <c r="F119" s="428"/>
      <c r="G119" s="369"/>
      <c r="H119" s="369"/>
      <c r="I119" s="369"/>
      <c r="J119" s="369"/>
      <c r="K119" s="369"/>
      <c r="L119" s="369"/>
      <c r="M119" s="369"/>
      <c r="N119" s="369"/>
      <c r="O119" s="369"/>
      <c r="P119" s="369"/>
      <c r="Q119" s="369"/>
      <c r="R119" s="369"/>
      <c r="S119" s="369"/>
      <c r="T119" s="369"/>
      <c r="U119" s="369"/>
      <c r="V119" s="369"/>
      <c r="W119" s="369"/>
      <c r="X119" s="369"/>
      <c r="Y119" s="369"/>
      <c r="Z119" s="369"/>
      <c r="AA119" s="369"/>
    </row>
    <row r="120" spans="1:32" ht="10.5" customHeight="1" x14ac:dyDescent="0.2">
      <c r="A120" s="369"/>
      <c r="B120" s="369"/>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row>
    <row r="121" spans="1:32" ht="10.5" customHeight="1" x14ac:dyDescent="0.2">
      <c r="A121" s="369"/>
      <c r="B121" s="369"/>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row>
    <row r="122" spans="1:32" ht="10.5" customHeight="1" x14ac:dyDescent="0.2">
      <c r="A122" s="369"/>
      <c r="B122" s="369"/>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row>
    <row r="123" spans="1:32" ht="10.5" customHeight="1" x14ac:dyDescent="0.2">
      <c r="A123" s="369"/>
      <c r="B123" s="369"/>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row>
    <row r="124" spans="1:32" ht="10.5" customHeight="1" x14ac:dyDescent="0.2">
      <c r="A124" s="369"/>
      <c r="B124" s="369"/>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row>
    <row r="125" spans="1:32" ht="10.5" customHeight="1" x14ac:dyDescent="0.2">
      <c r="A125" s="369"/>
      <c r="B125" s="369"/>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row>
    <row r="126" spans="1:32" ht="10.5" customHeight="1" x14ac:dyDescent="0.2">
      <c r="A126" s="369"/>
      <c r="B126" s="369"/>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row>
    <row r="127" spans="1:32" ht="10.5" customHeight="1" x14ac:dyDescent="0.2">
      <c r="A127" s="369"/>
      <c r="B127" s="369"/>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row>
    <row r="128" spans="1:32" ht="10.5" customHeight="1" x14ac:dyDescent="0.2">
      <c r="A128" s="369"/>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row>
    <row r="129" spans="1:27" ht="10.5" customHeight="1" x14ac:dyDescent="0.2">
      <c r="A129" s="369"/>
      <c r="B129" s="369"/>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row>
    <row r="130" spans="1:27" ht="10.5" customHeight="1" x14ac:dyDescent="0.2">
      <c r="A130" s="369"/>
      <c r="B130" s="369"/>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row>
    <row r="131" spans="1:27" ht="10.5" customHeight="1" x14ac:dyDescent="0.2">
      <c r="A131" s="369"/>
      <c r="B131" s="369"/>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row>
    <row r="132" spans="1:27" ht="10.5" customHeight="1" x14ac:dyDescent="0.2">
      <c r="A132" s="369"/>
      <c r="B132" s="369"/>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row>
    <row r="133" spans="1:27" ht="10.5" customHeight="1" x14ac:dyDescent="0.2">
      <c r="A133" s="369"/>
      <c r="B133" s="369"/>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row>
    <row r="134" spans="1:27" ht="10.5" customHeight="1" x14ac:dyDescent="0.2">
      <c r="A134" s="369"/>
      <c r="B134" s="369"/>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row>
    <row r="135" spans="1:27" ht="10.5" customHeight="1" x14ac:dyDescent="0.2">
      <c r="A135" s="369"/>
      <c r="B135" s="369"/>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row>
    <row r="136" spans="1:27" ht="10.5" customHeight="1" x14ac:dyDescent="0.2">
      <c r="A136" s="369"/>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row>
    <row r="137" spans="1:27" ht="10.5" customHeight="1" x14ac:dyDescent="0.2">
      <c r="A137" s="369"/>
      <c r="B137" s="369"/>
      <c r="C137" s="369"/>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row>
    <row r="138" spans="1:27" ht="10.5" customHeight="1" x14ac:dyDescent="0.2">
      <c r="A138" s="369"/>
      <c r="B138" s="369"/>
      <c r="C138" s="369"/>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row>
    <row r="139" spans="1:27" ht="10.5" customHeight="1" x14ac:dyDescent="0.2">
      <c r="A139" s="369"/>
      <c r="B139" s="369"/>
      <c r="C139" s="369"/>
      <c r="D139" s="369"/>
      <c r="E139" s="369"/>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row>
    <row r="140" spans="1:27" ht="10.5" customHeight="1" x14ac:dyDescent="0.2">
      <c r="A140" s="369"/>
      <c r="B140" s="369"/>
      <c r="C140" s="369"/>
      <c r="D140" s="369"/>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row>
    <row r="141" spans="1:27" ht="10.5" customHeight="1" x14ac:dyDescent="0.2">
      <c r="A141" s="369"/>
      <c r="B141" s="369"/>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row>
    <row r="142" spans="1:27" ht="10.5" customHeight="1" x14ac:dyDescent="0.2">
      <c r="A142" s="369"/>
      <c r="B142" s="369"/>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row>
    <row r="143" spans="1:27" ht="10.5" customHeight="1" x14ac:dyDescent="0.2">
      <c r="A143" s="369"/>
      <c r="B143" s="369"/>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row>
    <row r="144" spans="1:27" ht="10.5" customHeight="1" x14ac:dyDescent="0.2">
      <c r="A144" s="369"/>
      <c r="B144" s="369"/>
      <c r="C144" s="369"/>
      <c r="D144" s="369"/>
      <c r="E144" s="369"/>
      <c r="F144" s="369"/>
      <c r="G144" s="369"/>
      <c r="H144" s="369"/>
      <c r="I144" s="369"/>
      <c r="J144" s="369"/>
      <c r="K144" s="369"/>
      <c r="L144" s="369"/>
      <c r="M144" s="369"/>
      <c r="N144" s="369"/>
      <c r="O144" s="369"/>
      <c r="P144" s="369"/>
      <c r="Q144" s="369"/>
      <c r="R144" s="369"/>
      <c r="S144" s="369"/>
      <c r="T144" s="369"/>
      <c r="U144" s="369"/>
      <c r="V144" s="369"/>
      <c r="W144" s="369"/>
      <c r="X144" s="369"/>
      <c r="Y144" s="369"/>
      <c r="Z144" s="369"/>
      <c r="AA144" s="369"/>
    </row>
    <row r="145" spans="1:27" ht="10.5" customHeight="1" x14ac:dyDescent="0.2">
      <c r="A145" s="369"/>
      <c r="B145" s="369"/>
      <c r="C145" s="369"/>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row>
    <row r="146" spans="1:27" ht="10.5" customHeight="1" x14ac:dyDescent="0.2">
      <c r="A146" s="369"/>
      <c r="B146" s="369"/>
      <c r="C146" s="369"/>
      <c r="D146" s="369"/>
      <c r="E146" s="369"/>
      <c r="F146" s="369"/>
      <c r="G146" s="369"/>
      <c r="H146" s="369"/>
      <c r="I146" s="369"/>
      <c r="J146" s="369"/>
      <c r="K146" s="369"/>
      <c r="L146" s="369"/>
      <c r="M146" s="369"/>
      <c r="N146" s="369"/>
      <c r="O146" s="369"/>
      <c r="P146" s="369"/>
      <c r="Q146" s="369"/>
      <c r="R146" s="369"/>
      <c r="S146" s="369"/>
      <c r="T146" s="369"/>
      <c r="U146" s="369"/>
      <c r="V146" s="369"/>
      <c r="W146" s="369"/>
      <c r="X146" s="369"/>
      <c r="Y146" s="369"/>
      <c r="Z146" s="369"/>
      <c r="AA146" s="369"/>
    </row>
    <row r="147" spans="1:27" ht="10.5" customHeight="1" x14ac:dyDescent="0.2">
      <c r="A147" s="369"/>
      <c r="B147" s="369"/>
      <c r="C147" s="369"/>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row>
    <row r="148" spans="1:27" ht="10.5" customHeight="1" x14ac:dyDescent="0.2">
      <c r="A148" s="369"/>
      <c r="B148" s="369"/>
      <c r="C148" s="369"/>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row>
    <row r="149" spans="1:27" ht="10.5" customHeight="1" x14ac:dyDescent="0.2">
      <c r="A149" s="369"/>
      <c r="B149" s="369"/>
      <c r="C149" s="369"/>
      <c r="D149" s="369"/>
      <c r="E149" s="369"/>
      <c r="F149" s="369"/>
      <c r="G149" s="369"/>
      <c r="H149" s="369"/>
      <c r="I149" s="369"/>
      <c r="J149" s="369"/>
      <c r="K149" s="369"/>
      <c r="L149" s="369"/>
      <c r="M149" s="369"/>
      <c r="N149" s="369"/>
      <c r="O149" s="369"/>
      <c r="P149" s="369"/>
      <c r="Q149" s="369"/>
      <c r="R149" s="369"/>
      <c r="S149" s="369"/>
      <c r="T149" s="369"/>
      <c r="U149" s="369"/>
      <c r="V149" s="369"/>
      <c r="W149" s="369"/>
      <c r="X149" s="369"/>
      <c r="Y149" s="369"/>
      <c r="Z149" s="369"/>
      <c r="AA149" s="369"/>
    </row>
    <row r="150" spans="1:27" ht="10.5" customHeight="1" x14ac:dyDescent="0.2">
      <c r="A150" s="369"/>
      <c r="B150" s="369"/>
      <c r="C150" s="369"/>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row>
    <row r="151" spans="1:27" ht="10.5" customHeight="1" x14ac:dyDescent="0.2">
      <c r="A151" s="369"/>
      <c r="B151" s="369"/>
      <c r="C151" s="369"/>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row>
    <row r="152" spans="1:27" ht="10.5" customHeight="1" x14ac:dyDescent="0.2">
      <c r="A152" s="369"/>
      <c r="B152" s="369"/>
      <c r="C152" s="369"/>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row>
    <row r="153" spans="1:27" ht="10.5" customHeight="1" x14ac:dyDescent="0.2">
      <c r="A153" s="369"/>
      <c r="B153" s="369"/>
      <c r="C153" s="369"/>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row>
    <row r="154" spans="1:27" ht="10.5" customHeight="1" x14ac:dyDescent="0.2">
      <c r="A154" s="369"/>
      <c r="B154" s="369"/>
      <c r="C154" s="369"/>
      <c r="D154" s="369"/>
      <c r="E154" s="369"/>
      <c r="F154" s="369"/>
      <c r="G154" s="369"/>
      <c r="H154" s="369"/>
      <c r="I154" s="369"/>
      <c r="J154" s="369"/>
      <c r="K154" s="369"/>
      <c r="L154" s="369"/>
      <c r="M154" s="369"/>
      <c r="N154" s="369"/>
      <c r="O154" s="369"/>
      <c r="P154" s="369"/>
      <c r="Q154" s="369"/>
      <c r="R154" s="369"/>
      <c r="S154" s="369"/>
      <c r="T154" s="369"/>
      <c r="U154" s="369"/>
      <c r="V154" s="369"/>
      <c r="W154" s="369"/>
      <c r="X154" s="369"/>
      <c r="Y154" s="369"/>
      <c r="Z154" s="369"/>
      <c r="AA154" s="369"/>
    </row>
    <row r="155" spans="1:27" ht="10.5" customHeight="1" x14ac:dyDescent="0.2">
      <c r="A155" s="369"/>
      <c r="B155" s="369"/>
      <c r="C155" s="369"/>
      <c r="D155" s="369"/>
      <c r="E155" s="369"/>
      <c r="F155" s="369"/>
      <c r="G155" s="369"/>
      <c r="H155" s="369"/>
      <c r="I155" s="369"/>
      <c r="J155" s="369"/>
      <c r="K155" s="369"/>
      <c r="L155" s="369"/>
      <c r="M155" s="369"/>
      <c r="N155" s="369"/>
      <c r="O155" s="369"/>
      <c r="P155" s="369"/>
      <c r="Q155" s="369"/>
      <c r="R155" s="369"/>
      <c r="S155" s="369"/>
      <c r="T155" s="369"/>
      <c r="U155" s="369"/>
      <c r="V155" s="369"/>
      <c r="W155" s="369"/>
      <c r="X155" s="369"/>
      <c r="Y155" s="369"/>
      <c r="Z155" s="369"/>
      <c r="AA155" s="369"/>
    </row>
    <row r="156" spans="1:27" ht="10.5" customHeight="1" x14ac:dyDescent="0.2">
      <c r="A156" s="369"/>
      <c r="B156" s="369"/>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row>
    <row r="157" spans="1:27" ht="10.5" customHeight="1" x14ac:dyDescent="0.2">
      <c r="A157" s="369"/>
      <c r="B157" s="369"/>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row>
    <row r="158" spans="1:27" ht="10.5" customHeight="1" x14ac:dyDescent="0.2">
      <c r="A158" s="369"/>
      <c r="B158" s="369"/>
      <c r="C158" s="369"/>
      <c r="D158" s="369"/>
      <c r="E158" s="369"/>
      <c r="F158" s="369"/>
      <c r="G158" s="369"/>
      <c r="H158" s="369"/>
      <c r="I158" s="369"/>
      <c r="J158" s="369"/>
      <c r="K158" s="369"/>
      <c r="L158" s="369"/>
      <c r="M158" s="369"/>
      <c r="N158" s="369"/>
      <c r="O158" s="369"/>
      <c r="P158" s="369"/>
      <c r="Q158" s="369"/>
      <c r="R158" s="369"/>
      <c r="S158" s="369"/>
      <c r="T158" s="369"/>
      <c r="U158" s="369"/>
      <c r="V158" s="369"/>
      <c r="W158" s="369"/>
      <c r="X158" s="369"/>
      <c r="Y158" s="369"/>
      <c r="Z158" s="369"/>
      <c r="AA158" s="369"/>
    </row>
    <row r="159" spans="1:27" ht="10.5" customHeight="1" x14ac:dyDescent="0.2">
      <c r="A159" s="369"/>
      <c r="B159" s="369"/>
      <c r="C159" s="369"/>
      <c r="D159" s="369"/>
      <c r="E159" s="369"/>
      <c r="F159" s="369"/>
      <c r="G159" s="369"/>
      <c r="H159" s="369"/>
      <c r="I159" s="369"/>
      <c r="J159" s="369"/>
      <c r="K159" s="369"/>
      <c r="L159" s="369"/>
      <c r="M159" s="369"/>
      <c r="N159" s="369"/>
      <c r="O159" s="369"/>
      <c r="P159" s="369"/>
      <c r="Q159" s="369"/>
      <c r="R159" s="369"/>
      <c r="S159" s="369"/>
      <c r="T159" s="369"/>
      <c r="U159" s="369"/>
      <c r="V159" s="369"/>
      <c r="W159" s="369"/>
      <c r="X159" s="369"/>
      <c r="Y159" s="369"/>
      <c r="Z159" s="369"/>
      <c r="AA159" s="369"/>
    </row>
    <row r="160" spans="1:27" ht="10.5" customHeight="1" x14ac:dyDescent="0.2">
      <c r="A160" s="369"/>
      <c r="B160" s="369"/>
      <c r="C160" s="369"/>
      <c r="D160" s="369"/>
      <c r="E160" s="369"/>
      <c r="F160" s="369"/>
      <c r="G160" s="369"/>
      <c r="H160" s="369"/>
      <c r="I160" s="369"/>
      <c r="J160" s="369"/>
      <c r="K160" s="369"/>
      <c r="L160" s="369"/>
      <c r="M160" s="369"/>
      <c r="N160" s="369"/>
      <c r="O160" s="369"/>
      <c r="P160" s="369"/>
      <c r="Q160" s="369"/>
      <c r="R160" s="369"/>
      <c r="S160" s="369"/>
      <c r="T160" s="369"/>
      <c r="U160" s="369"/>
      <c r="V160" s="369"/>
      <c r="W160" s="369"/>
      <c r="X160" s="369"/>
      <c r="Y160" s="369"/>
      <c r="Z160" s="369"/>
      <c r="AA160" s="369"/>
    </row>
    <row r="161" spans="1:27" ht="10.5" customHeight="1" x14ac:dyDescent="0.2">
      <c r="A161" s="369"/>
      <c r="B161" s="369"/>
      <c r="C161" s="369"/>
      <c r="D161" s="369"/>
      <c r="E161" s="369"/>
      <c r="F161" s="369"/>
      <c r="G161" s="369"/>
      <c r="H161" s="369"/>
      <c r="I161" s="369"/>
      <c r="J161" s="369"/>
      <c r="K161" s="369"/>
      <c r="L161" s="369"/>
      <c r="M161" s="369"/>
      <c r="N161" s="369"/>
      <c r="O161" s="369"/>
      <c r="P161" s="369"/>
      <c r="Q161" s="369"/>
      <c r="R161" s="369"/>
      <c r="S161" s="369"/>
      <c r="T161" s="369"/>
      <c r="U161" s="369"/>
      <c r="V161" s="369"/>
      <c r="W161" s="369"/>
      <c r="X161" s="369"/>
      <c r="Y161" s="369"/>
      <c r="Z161" s="369"/>
      <c r="AA161" s="369"/>
    </row>
    <row r="162" spans="1:27" ht="10.5" customHeight="1" x14ac:dyDescent="0.2">
      <c r="A162" s="369"/>
      <c r="B162" s="369"/>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row>
    <row r="163" spans="1:27" ht="10.5" customHeight="1" x14ac:dyDescent="0.2">
      <c r="A163" s="369"/>
      <c r="B163" s="369"/>
      <c r="C163" s="369"/>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row>
    <row r="164" spans="1:27" ht="10.5" customHeight="1" x14ac:dyDescent="0.2">
      <c r="A164" s="369"/>
      <c r="B164" s="369"/>
      <c r="C164" s="369"/>
      <c r="D164" s="369"/>
      <c r="E164" s="369"/>
      <c r="F164" s="369"/>
      <c r="G164" s="369"/>
      <c r="H164" s="369"/>
      <c r="I164" s="369"/>
      <c r="J164" s="369"/>
      <c r="K164" s="369"/>
      <c r="L164" s="369"/>
      <c r="M164" s="369"/>
      <c r="N164" s="369"/>
      <c r="O164" s="369"/>
      <c r="P164" s="369"/>
      <c r="Q164" s="369"/>
      <c r="R164" s="369"/>
      <c r="S164" s="369"/>
      <c r="T164" s="369"/>
      <c r="U164" s="369"/>
      <c r="V164" s="369"/>
      <c r="W164" s="369"/>
      <c r="X164" s="369"/>
      <c r="Y164" s="369"/>
      <c r="Z164" s="369"/>
      <c r="AA164" s="369"/>
    </row>
    <row r="165" spans="1:27" ht="10.5" customHeight="1" x14ac:dyDescent="0.2">
      <c r="A165" s="369"/>
      <c r="B165" s="369"/>
      <c r="C165" s="369"/>
      <c r="D165" s="369"/>
      <c r="E165" s="369"/>
      <c r="F165" s="369"/>
      <c r="G165" s="369"/>
      <c r="H165" s="369"/>
      <c r="I165" s="369"/>
      <c r="J165" s="369"/>
      <c r="K165" s="369"/>
      <c r="L165" s="369"/>
      <c r="M165" s="369"/>
      <c r="N165" s="369"/>
      <c r="O165" s="369"/>
      <c r="P165" s="369"/>
      <c r="Q165" s="369"/>
      <c r="R165" s="369"/>
      <c r="S165" s="369"/>
      <c r="T165" s="369"/>
      <c r="U165" s="369"/>
      <c r="V165" s="369"/>
      <c r="W165" s="369"/>
      <c r="X165" s="369"/>
      <c r="Y165" s="369"/>
      <c r="Z165" s="369"/>
      <c r="AA165" s="369"/>
    </row>
    <row r="166" spans="1:27" ht="10.5" customHeight="1" x14ac:dyDescent="0.2">
      <c r="A166" s="369"/>
      <c r="B166" s="369"/>
      <c r="C166" s="369"/>
      <c r="D166" s="369"/>
      <c r="E166" s="369"/>
      <c r="F166" s="369"/>
      <c r="G166" s="369"/>
      <c r="H166" s="369"/>
      <c r="I166" s="369"/>
      <c r="J166" s="369"/>
      <c r="K166" s="369"/>
      <c r="L166" s="369"/>
      <c r="M166" s="369"/>
      <c r="N166" s="369"/>
      <c r="O166" s="369"/>
      <c r="P166" s="369"/>
      <c r="Q166" s="369"/>
      <c r="R166" s="369"/>
      <c r="S166" s="369"/>
      <c r="T166" s="369"/>
      <c r="U166" s="369"/>
      <c r="V166" s="369"/>
      <c r="W166" s="369"/>
      <c r="X166" s="369"/>
      <c r="Y166" s="369"/>
      <c r="Z166" s="369"/>
      <c r="AA166" s="369"/>
    </row>
    <row r="167" spans="1:27" ht="10.5" customHeight="1" x14ac:dyDescent="0.2">
      <c r="A167" s="369"/>
      <c r="B167" s="369"/>
      <c r="C167" s="369"/>
      <c r="D167" s="369"/>
      <c r="E167" s="369"/>
      <c r="F167" s="369"/>
      <c r="G167" s="369"/>
      <c r="H167" s="369"/>
      <c r="I167" s="369"/>
      <c r="J167" s="369"/>
      <c r="K167" s="369"/>
      <c r="L167" s="369"/>
      <c r="M167" s="369"/>
      <c r="N167" s="369"/>
      <c r="O167" s="369"/>
      <c r="P167" s="369"/>
      <c r="Q167" s="369"/>
      <c r="R167" s="369"/>
      <c r="S167" s="369"/>
      <c r="T167" s="369"/>
      <c r="U167" s="369"/>
      <c r="V167" s="369"/>
      <c r="W167" s="369"/>
      <c r="X167" s="369"/>
      <c r="Y167" s="369"/>
      <c r="Z167" s="369"/>
      <c r="AA167" s="369"/>
    </row>
    <row r="168" spans="1:27" ht="10.5" customHeight="1" x14ac:dyDescent="0.2">
      <c r="A168" s="369"/>
      <c r="B168" s="369"/>
      <c r="C168" s="369"/>
      <c r="D168" s="369"/>
      <c r="E168" s="369"/>
      <c r="F168" s="369"/>
      <c r="G168" s="369"/>
      <c r="H168" s="369"/>
      <c r="I168" s="369"/>
      <c r="J168" s="369"/>
      <c r="K168" s="369"/>
      <c r="L168" s="369"/>
      <c r="M168" s="369"/>
      <c r="N168" s="369"/>
      <c r="O168" s="369"/>
      <c r="P168" s="369"/>
      <c r="Q168" s="369"/>
      <c r="R168" s="369"/>
      <c r="S168" s="369"/>
      <c r="T168" s="369"/>
      <c r="U168" s="369"/>
      <c r="V168" s="369"/>
      <c r="W168" s="369"/>
      <c r="X168" s="369"/>
      <c r="Y168" s="369"/>
      <c r="Z168" s="369"/>
      <c r="AA168" s="369"/>
    </row>
    <row r="169" spans="1:27" ht="10.5" customHeight="1" x14ac:dyDescent="0.2">
      <c r="A169" s="369"/>
      <c r="B169" s="369"/>
      <c r="C169" s="369"/>
      <c r="D169" s="369"/>
      <c r="E169" s="369"/>
      <c r="F169" s="369"/>
      <c r="G169" s="369"/>
      <c r="H169" s="369"/>
      <c r="I169" s="369"/>
      <c r="J169" s="369"/>
      <c r="K169" s="369"/>
      <c r="L169" s="369"/>
      <c r="M169" s="369"/>
      <c r="N169" s="369"/>
      <c r="O169" s="369"/>
      <c r="P169" s="369"/>
      <c r="Q169" s="369"/>
      <c r="R169" s="369"/>
      <c r="S169" s="369"/>
      <c r="T169" s="369"/>
      <c r="U169" s="369"/>
      <c r="V169" s="369"/>
      <c r="W169" s="369"/>
      <c r="X169" s="369"/>
      <c r="Y169" s="369"/>
      <c r="Z169" s="369"/>
      <c r="AA169" s="369"/>
    </row>
    <row r="170" spans="1:27" ht="10.5" customHeight="1" x14ac:dyDescent="0.2">
      <c r="A170" s="369"/>
      <c r="B170" s="369"/>
      <c r="C170" s="369"/>
      <c r="D170" s="369"/>
      <c r="E170" s="369"/>
      <c r="F170" s="369"/>
      <c r="G170" s="369"/>
      <c r="H170" s="369"/>
      <c r="I170" s="369"/>
      <c r="J170" s="369"/>
      <c r="K170" s="369"/>
      <c r="L170" s="369"/>
      <c r="M170" s="369"/>
      <c r="N170" s="369"/>
      <c r="O170" s="369"/>
      <c r="P170" s="369"/>
      <c r="Q170" s="369"/>
      <c r="R170" s="369"/>
      <c r="S170" s="369"/>
      <c r="T170" s="369"/>
      <c r="U170" s="369"/>
      <c r="V170" s="369"/>
      <c r="W170" s="369"/>
      <c r="X170" s="369"/>
      <c r="Y170" s="369"/>
      <c r="Z170" s="369"/>
      <c r="AA170" s="369"/>
    </row>
    <row r="171" spans="1:27" ht="10.5" customHeight="1" x14ac:dyDescent="0.2">
      <c r="A171" s="369"/>
      <c r="B171" s="369"/>
      <c r="C171" s="369"/>
      <c r="D171" s="369"/>
      <c r="E171" s="369"/>
      <c r="F171" s="369"/>
      <c r="G171" s="369"/>
      <c r="H171" s="369"/>
      <c r="I171" s="369"/>
      <c r="J171" s="369"/>
      <c r="K171" s="369"/>
      <c r="L171" s="369"/>
      <c r="M171" s="369"/>
      <c r="N171" s="369"/>
      <c r="O171" s="369"/>
      <c r="P171" s="369"/>
      <c r="Q171" s="369"/>
      <c r="R171" s="369"/>
      <c r="S171" s="369"/>
      <c r="T171" s="369"/>
      <c r="U171" s="369"/>
      <c r="V171" s="369"/>
      <c r="W171" s="369"/>
      <c r="X171" s="369"/>
      <c r="Y171" s="369"/>
      <c r="Z171" s="369"/>
      <c r="AA171" s="369"/>
    </row>
    <row r="172" spans="1:27" ht="10.5" customHeight="1" x14ac:dyDescent="0.2">
      <c r="A172" s="369"/>
      <c r="B172" s="369"/>
      <c r="C172" s="369"/>
      <c r="D172" s="369"/>
      <c r="E172" s="369"/>
      <c r="F172" s="369"/>
      <c r="G172" s="369"/>
      <c r="H172" s="369"/>
      <c r="I172" s="369"/>
      <c r="J172" s="369"/>
      <c r="K172" s="369"/>
      <c r="L172" s="369"/>
      <c r="M172" s="369"/>
      <c r="N172" s="369"/>
      <c r="O172" s="369"/>
      <c r="P172" s="369"/>
      <c r="Q172" s="369"/>
      <c r="R172" s="369"/>
      <c r="S172" s="369"/>
      <c r="T172" s="369"/>
      <c r="U172" s="369"/>
      <c r="V172" s="369"/>
      <c r="W172" s="369"/>
      <c r="X172" s="369"/>
      <c r="Y172" s="369"/>
      <c r="Z172" s="369"/>
      <c r="AA172" s="369"/>
    </row>
    <row r="173" spans="1:27" ht="10.5" customHeight="1" x14ac:dyDescent="0.2">
      <c r="A173" s="369"/>
      <c r="B173" s="369"/>
      <c r="C173" s="369"/>
      <c r="D173" s="369"/>
      <c r="E173" s="369"/>
      <c r="F173" s="369"/>
      <c r="G173" s="369"/>
      <c r="H173" s="369"/>
      <c r="I173" s="369"/>
      <c r="J173" s="369"/>
      <c r="K173" s="369"/>
      <c r="L173" s="369"/>
      <c r="M173" s="369"/>
      <c r="N173" s="369"/>
      <c r="O173" s="369"/>
      <c r="P173" s="369"/>
      <c r="Q173" s="369"/>
      <c r="R173" s="369"/>
      <c r="S173" s="369"/>
      <c r="T173" s="369"/>
      <c r="U173" s="369"/>
      <c r="V173" s="369"/>
      <c r="W173" s="369"/>
      <c r="X173" s="369"/>
      <c r="Y173" s="369"/>
      <c r="Z173" s="369"/>
      <c r="AA173" s="369"/>
    </row>
    <row r="174" spans="1:27" ht="10.5" customHeight="1" x14ac:dyDescent="0.2">
      <c r="A174" s="369"/>
      <c r="B174" s="369"/>
      <c r="C174" s="369"/>
      <c r="D174" s="369"/>
      <c r="E174" s="369"/>
      <c r="F174" s="369"/>
      <c r="G174" s="369"/>
      <c r="H174" s="369"/>
      <c r="I174" s="369"/>
      <c r="J174" s="369"/>
      <c r="K174" s="369"/>
      <c r="L174" s="369"/>
      <c r="M174" s="369"/>
      <c r="N174" s="369"/>
      <c r="O174" s="369"/>
      <c r="P174" s="369"/>
      <c r="Q174" s="369"/>
      <c r="R174" s="369"/>
      <c r="S174" s="369"/>
      <c r="T174" s="369"/>
      <c r="U174" s="369"/>
      <c r="V174" s="369"/>
      <c r="W174" s="369"/>
      <c r="X174" s="369"/>
      <c r="Y174" s="369"/>
      <c r="Z174" s="369"/>
      <c r="AA174" s="369"/>
    </row>
    <row r="175" spans="1:27" ht="10.5" customHeight="1" x14ac:dyDescent="0.2">
      <c r="A175" s="369"/>
      <c r="B175" s="369"/>
      <c r="C175" s="369"/>
      <c r="D175" s="369"/>
      <c r="E175" s="369"/>
      <c r="F175" s="369"/>
      <c r="G175" s="369"/>
      <c r="H175" s="369"/>
      <c r="I175" s="369"/>
      <c r="J175" s="369"/>
      <c r="K175" s="369"/>
      <c r="L175" s="369"/>
      <c r="M175" s="369"/>
      <c r="N175" s="369"/>
      <c r="O175" s="369"/>
      <c r="P175" s="369"/>
      <c r="Q175" s="369"/>
      <c r="R175" s="369"/>
      <c r="S175" s="369"/>
      <c r="T175" s="369"/>
      <c r="U175" s="369"/>
      <c r="V175" s="369"/>
      <c r="W175" s="369"/>
      <c r="X175" s="369"/>
      <c r="Y175" s="369"/>
      <c r="Z175" s="369"/>
      <c r="AA175" s="369"/>
    </row>
    <row r="176" spans="1:27" ht="10.5" customHeight="1" x14ac:dyDescent="0.2">
      <c r="A176" s="369"/>
      <c r="B176" s="369"/>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69"/>
      <c r="Z176" s="369"/>
      <c r="AA176" s="369"/>
    </row>
    <row r="177" spans="1:27" ht="10.5" customHeight="1" x14ac:dyDescent="0.2">
      <c r="A177" s="369"/>
      <c r="B177" s="369"/>
      <c r="C177" s="369"/>
      <c r="D177" s="369"/>
      <c r="E177" s="369"/>
      <c r="F177" s="369"/>
      <c r="G177" s="369"/>
      <c r="H177" s="369"/>
      <c r="I177" s="369"/>
      <c r="J177" s="369"/>
      <c r="K177" s="369"/>
      <c r="L177" s="369"/>
      <c r="M177" s="369"/>
      <c r="N177" s="369"/>
      <c r="O177" s="369"/>
      <c r="P177" s="369"/>
      <c r="Q177" s="369"/>
      <c r="R177" s="369"/>
      <c r="S177" s="369"/>
      <c r="T177" s="369"/>
      <c r="U177" s="369"/>
      <c r="V177" s="369"/>
      <c r="W177" s="369"/>
      <c r="X177" s="369"/>
      <c r="Y177" s="369"/>
      <c r="Z177" s="369"/>
      <c r="AA177" s="369"/>
    </row>
    <row r="178" spans="1:27" ht="10.5" customHeight="1" x14ac:dyDescent="0.2">
      <c r="A178" s="369"/>
      <c r="B178" s="369"/>
      <c r="C178" s="369"/>
      <c r="D178" s="369"/>
      <c r="E178" s="369"/>
      <c r="F178" s="369"/>
      <c r="G178" s="369"/>
      <c r="H178" s="369"/>
      <c r="I178" s="369"/>
      <c r="J178" s="369"/>
      <c r="K178" s="369"/>
      <c r="L178" s="369"/>
      <c r="M178" s="369"/>
      <c r="N178" s="369"/>
      <c r="O178" s="369"/>
      <c r="P178" s="369"/>
      <c r="Q178" s="369"/>
      <c r="R178" s="369"/>
      <c r="S178" s="369"/>
      <c r="T178" s="369"/>
      <c r="U178" s="369"/>
      <c r="V178" s="369"/>
      <c r="W178" s="369"/>
      <c r="X178" s="369"/>
      <c r="Y178" s="369"/>
      <c r="Z178" s="369"/>
      <c r="AA178" s="369"/>
    </row>
    <row r="179" spans="1:27" ht="10.5" customHeight="1" x14ac:dyDescent="0.2">
      <c r="A179" s="369"/>
      <c r="B179" s="369"/>
      <c r="C179" s="369"/>
      <c r="D179" s="369"/>
      <c r="E179" s="369"/>
      <c r="F179" s="369"/>
      <c r="G179" s="369"/>
      <c r="H179" s="369"/>
      <c r="I179" s="369"/>
      <c r="J179" s="369"/>
      <c r="K179" s="369"/>
      <c r="L179" s="369"/>
      <c r="M179" s="369"/>
      <c r="N179" s="369"/>
      <c r="O179" s="369"/>
      <c r="P179" s="369"/>
      <c r="Q179" s="369"/>
      <c r="R179" s="369"/>
      <c r="S179" s="369"/>
      <c r="T179" s="369"/>
      <c r="U179" s="369"/>
      <c r="V179" s="369"/>
      <c r="W179" s="369"/>
      <c r="X179" s="369"/>
      <c r="Y179" s="369"/>
      <c r="Z179" s="369"/>
      <c r="AA179" s="369"/>
    </row>
    <row r="180" spans="1:27" ht="10.5" customHeight="1" x14ac:dyDescent="0.2">
      <c r="A180" s="369"/>
      <c r="B180" s="369"/>
      <c r="C180" s="369"/>
      <c r="D180" s="369"/>
      <c r="E180" s="369"/>
      <c r="F180" s="369"/>
      <c r="G180" s="369"/>
      <c r="H180" s="369"/>
      <c r="I180" s="369"/>
      <c r="J180" s="369"/>
      <c r="K180" s="369"/>
      <c r="L180" s="369"/>
      <c r="M180" s="369"/>
      <c r="N180" s="369"/>
      <c r="O180" s="369"/>
      <c r="P180" s="369"/>
      <c r="Q180" s="369"/>
      <c r="R180" s="369"/>
      <c r="S180" s="369"/>
      <c r="T180" s="369"/>
      <c r="U180" s="369"/>
      <c r="V180" s="369"/>
      <c r="W180" s="369"/>
      <c r="X180" s="369"/>
      <c r="Y180" s="369"/>
      <c r="Z180" s="369"/>
      <c r="AA180" s="369"/>
    </row>
    <row r="181" spans="1:27" ht="10.5" customHeight="1" x14ac:dyDescent="0.2">
      <c r="A181" s="369"/>
      <c r="B181" s="369"/>
      <c r="C181" s="369"/>
      <c r="D181" s="369"/>
      <c r="E181" s="369"/>
      <c r="F181" s="369"/>
      <c r="G181" s="369"/>
      <c r="H181" s="369"/>
      <c r="I181" s="369"/>
      <c r="J181" s="369"/>
      <c r="K181" s="369"/>
      <c r="L181" s="369"/>
      <c r="M181" s="369"/>
      <c r="N181" s="369"/>
      <c r="O181" s="369"/>
      <c r="P181" s="369"/>
      <c r="Q181" s="369"/>
      <c r="R181" s="369"/>
      <c r="S181" s="369"/>
      <c r="T181" s="369"/>
      <c r="U181" s="369"/>
      <c r="V181" s="369"/>
      <c r="W181" s="369"/>
      <c r="X181" s="369"/>
      <c r="Y181" s="369"/>
      <c r="Z181" s="369"/>
      <c r="AA181" s="369"/>
    </row>
    <row r="182" spans="1:27" ht="10.5" customHeight="1" x14ac:dyDescent="0.2">
      <c r="A182" s="369"/>
      <c r="B182" s="369"/>
      <c r="C182" s="369"/>
      <c r="D182" s="369"/>
      <c r="E182" s="369"/>
      <c r="F182" s="369"/>
      <c r="G182" s="369"/>
      <c r="H182" s="369"/>
      <c r="I182" s="369"/>
      <c r="J182" s="369"/>
      <c r="K182" s="369"/>
      <c r="L182" s="369"/>
      <c r="M182" s="369"/>
      <c r="N182" s="369"/>
      <c r="O182" s="369"/>
      <c r="P182" s="369"/>
      <c r="Q182" s="369"/>
      <c r="R182" s="369"/>
      <c r="S182" s="369"/>
      <c r="T182" s="369"/>
      <c r="U182" s="369"/>
      <c r="V182" s="369"/>
      <c r="W182" s="369"/>
      <c r="X182" s="369"/>
      <c r="Y182" s="369"/>
      <c r="Z182" s="369"/>
      <c r="AA182" s="369"/>
    </row>
    <row r="183" spans="1:27" ht="10.5" customHeight="1" x14ac:dyDescent="0.2">
      <c r="A183" s="369"/>
      <c r="B183" s="369"/>
      <c r="C183" s="369"/>
      <c r="D183" s="369"/>
      <c r="E183" s="369"/>
      <c r="F183" s="369"/>
      <c r="G183" s="369"/>
      <c r="H183" s="369"/>
      <c r="I183" s="369"/>
      <c r="J183" s="369"/>
      <c r="K183" s="369"/>
      <c r="L183" s="369"/>
      <c r="M183" s="369"/>
      <c r="N183" s="369"/>
      <c r="O183" s="369"/>
      <c r="P183" s="369"/>
      <c r="Q183" s="369"/>
      <c r="R183" s="369"/>
      <c r="S183" s="369"/>
      <c r="T183" s="369"/>
      <c r="U183" s="369"/>
      <c r="V183" s="369"/>
      <c r="W183" s="369"/>
      <c r="X183" s="369"/>
      <c r="Y183" s="369"/>
      <c r="Z183" s="369"/>
      <c r="AA183" s="369"/>
    </row>
    <row r="184" spans="1:27" ht="10.5" customHeight="1" x14ac:dyDescent="0.2">
      <c r="A184" s="369"/>
      <c r="B184" s="369"/>
      <c r="C184" s="369"/>
      <c r="D184" s="369"/>
      <c r="E184" s="369"/>
      <c r="F184" s="369"/>
      <c r="G184" s="369"/>
      <c r="H184" s="369"/>
      <c r="I184" s="369"/>
      <c r="J184" s="369"/>
      <c r="K184" s="369"/>
      <c r="L184" s="369"/>
      <c r="M184" s="369"/>
      <c r="N184" s="369"/>
      <c r="O184" s="369"/>
      <c r="P184" s="369"/>
      <c r="Q184" s="369"/>
      <c r="R184" s="369"/>
      <c r="S184" s="369"/>
      <c r="T184" s="369"/>
      <c r="U184" s="369"/>
      <c r="V184" s="369"/>
      <c r="W184" s="369"/>
      <c r="X184" s="369"/>
      <c r="Y184" s="369"/>
      <c r="Z184" s="369"/>
      <c r="AA184" s="369"/>
    </row>
    <row r="185" spans="1:27" ht="10.5" customHeight="1" x14ac:dyDescent="0.2">
      <c r="A185" s="369"/>
      <c r="B185" s="369"/>
      <c r="C185" s="369"/>
      <c r="D185" s="369"/>
      <c r="E185" s="369"/>
      <c r="F185" s="369"/>
      <c r="G185" s="369"/>
      <c r="H185" s="369"/>
      <c r="I185" s="369"/>
      <c r="J185" s="369"/>
      <c r="K185" s="369"/>
      <c r="L185" s="369"/>
      <c r="M185" s="369"/>
      <c r="N185" s="369"/>
      <c r="O185" s="369"/>
      <c r="P185" s="369"/>
      <c r="Q185" s="369"/>
      <c r="R185" s="369"/>
      <c r="S185" s="369"/>
      <c r="T185" s="369"/>
      <c r="U185" s="369"/>
      <c r="V185" s="369"/>
      <c r="W185" s="369"/>
      <c r="X185" s="369"/>
      <c r="Y185" s="369"/>
      <c r="Z185" s="369"/>
      <c r="AA185" s="369"/>
    </row>
    <row r="186" spans="1:27" ht="10.5" customHeight="1" x14ac:dyDescent="0.2">
      <c r="A186" s="369"/>
      <c r="B186" s="369"/>
      <c r="C186" s="369"/>
      <c r="D186" s="369"/>
      <c r="E186" s="369"/>
      <c r="F186" s="369"/>
      <c r="G186" s="369"/>
      <c r="H186" s="369"/>
      <c r="I186" s="369"/>
      <c r="J186" s="369"/>
      <c r="K186" s="369"/>
      <c r="L186" s="369"/>
      <c r="M186" s="369"/>
      <c r="N186" s="369"/>
      <c r="O186" s="369"/>
      <c r="P186" s="369"/>
      <c r="Q186" s="369"/>
      <c r="R186" s="369"/>
      <c r="S186" s="369"/>
      <c r="T186" s="369"/>
      <c r="U186" s="369"/>
      <c r="V186" s="369"/>
      <c r="W186" s="369"/>
      <c r="X186" s="369"/>
      <c r="Y186" s="369"/>
      <c r="Z186" s="369"/>
      <c r="AA186" s="369"/>
    </row>
    <row r="187" spans="1:27" ht="10.5" customHeight="1" x14ac:dyDescent="0.2">
      <c r="A187" s="369"/>
      <c r="B187" s="369"/>
      <c r="C187" s="369"/>
      <c r="D187" s="369"/>
      <c r="E187" s="369"/>
      <c r="F187" s="369"/>
      <c r="G187" s="369"/>
      <c r="H187" s="369"/>
      <c r="I187" s="369"/>
      <c r="J187" s="369"/>
      <c r="K187" s="369"/>
      <c r="L187" s="369"/>
      <c r="M187" s="369"/>
      <c r="N187" s="369"/>
      <c r="O187" s="369"/>
      <c r="P187" s="369"/>
      <c r="Q187" s="369"/>
      <c r="R187" s="369"/>
      <c r="S187" s="369"/>
      <c r="T187" s="369"/>
      <c r="U187" s="369"/>
      <c r="V187" s="369"/>
      <c r="W187" s="369"/>
      <c r="X187" s="369"/>
      <c r="Y187" s="369"/>
      <c r="Z187" s="369"/>
      <c r="AA187" s="369"/>
    </row>
    <row r="188" spans="1:27" ht="10.5" customHeight="1" x14ac:dyDescent="0.2">
      <c r="A188" s="369"/>
      <c r="B188" s="369"/>
      <c r="C188" s="369"/>
      <c r="D188" s="369"/>
      <c r="E188" s="369"/>
      <c r="F188" s="369"/>
      <c r="G188" s="369"/>
      <c r="H188" s="369"/>
      <c r="I188" s="369"/>
      <c r="J188" s="369"/>
      <c r="K188" s="369"/>
      <c r="L188" s="369"/>
      <c r="M188" s="369"/>
      <c r="N188" s="369"/>
      <c r="O188" s="369"/>
      <c r="P188" s="369"/>
      <c r="Q188" s="369"/>
      <c r="R188" s="369"/>
      <c r="S188" s="369"/>
      <c r="T188" s="369"/>
      <c r="U188" s="369"/>
      <c r="V188" s="369"/>
      <c r="W188" s="369"/>
      <c r="X188" s="369"/>
      <c r="Y188" s="369"/>
      <c r="Z188" s="369"/>
      <c r="AA188" s="369"/>
    </row>
    <row r="189" spans="1:27" ht="10.5" customHeight="1" x14ac:dyDescent="0.2">
      <c r="A189" s="369"/>
      <c r="B189" s="369"/>
      <c r="C189" s="369"/>
      <c r="D189" s="369"/>
      <c r="E189" s="369"/>
      <c r="F189" s="369"/>
      <c r="G189" s="369"/>
      <c r="H189" s="369"/>
      <c r="I189" s="369"/>
      <c r="J189" s="369"/>
      <c r="K189" s="369"/>
      <c r="L189" s="369"/>
      <c r="M189" s="369"/>
      <c r="N189" s="369"/>
      <c r="O189" s="369"/>
      <c r="P189" s="369"/>
      <c r="Q189" s="369"/>
      <c r="R189" s="369"/>
      <c r="S189" s="369"/>
      <c r="T189" s="369"/>
      <c r="U189" s="369"/>
      <c r="V189" s="369"/>
      <c r="W189" s="369"/>
      <c r="X189" s="369"/>
      <c r="Y189" s="369"/>
      <c r="Z189" s="369"/>
      <c r="AA189" s="369"/>
    </row>
    <row r="190" spans="1:27" ht="10.5" customHeight="1" x14ac:dyDescent="0.2">
      <c r="A190" s="369"/>
      <c r="B190" s="369"/>
      <c r="C190" s="369"/>
      <c r="D190" s="369"/>
      <c r="E190" s="369"/>
      <c r="F190" s="369"/>
      <c r="G190" s="369"/>
      <c r="H190" s="369"/>
      <c r="I190" s="369"/>
      <c r="J190" s="369"/>
      <c r="K190" s="369"/>
      <c r="L190" s="369"/>
      <c r="M190" s="369"/>
      <c r="N190" s="369"/>
      <c r="O190" s="369"/>
      <c r="P190" s="369"/>
      <c r="Q190" s="369"/>
      <c r="R190" s="369"/>
      <c r="S190" s="369"/>
      <c r="T190" s="369"/>
      <c r="U190" s="369"/>
      <c r="V190" s="369"/>
      <c r="W190" s="369"/>
      <c r="X190" s="369"/>
      <c r="Y190" s="369"/>
      <c r="Z190" s="369"/>
      <c r="AA190" s="369"/>
    </row>
    <row r="191" spans="1:27" ht="10.5" customHeight="1" x14ac:dyDescent="0.2">
      <c r="A191" s="369"/>
      <c r="B191" s="369"/>
      <c r="C191" s="369"/>
      <c r="D191" s="369"/>
      <c r="E191" s="369"/>
      <c r="F191" s="369"/>
      <c r="G191" s="369"/>
      <c r="H191" s="369"/>
      <c r="I191" s="369"/>
      <c r="J191" s="369"/>
      <c r="K191" s="369"/>
      <c r="L191" s="369"/>
      <c r="M191" s="369"/>
      <c r="N191" s="369"/>
      <c r="O191" s="369"/>
      <c r="P191" s="369"/>
      <c r="Q191" s="369"/>
      <c r="R191" s="369"/>
      <c r="S191" s="369"/>
      <c r="T191" s="369"/>
      <c r="U191" s="369"/>
      <c r="V191" s="369"/>
      <c r="W191" s="369"/>
      <c r="X191" s="369"/>
      <c r="Y191" s="369"/>
      <c r="Z191" s="369"/>
      <c r="AA191" s="369"/>
    </row>
    <row r="192" spans="1:27" ht="10.5" customHeight="1" x14ac:dyDescent="0.2">
      <c r="A192" s="369"/>
      <c r="B192" s="369"/>
      <c r="C192" s="369"/>
      <c r="D192" s="369"/>
      <c r="E192" s="369"/>
      <c r="F192" s="369"/>
      <c r="G192" s="369"/>
      <c r="H192" s="369"/>
      <c r="I192" s="369"/>
      <c r="J192" s="369"/>
      <c r="K192" s="369"/>
      <c r="L192" s="369"/>
      <c r="M192" s="369"/>
      <c r="N192" s="369"/>
      <c r="O192" s="369"/>
      <c r="P192" s="369"/>
      <c r="Q192" s="369"/>
      <c r="R192" s="369"/>
      <c r="S192" s="369"/>
      <c r="T192" s="369"/>
      <c r="U192" s="369"/>
      <c r="V192" s="369"/>
      <c r="W192" s="369"/>
      <c r="X192" s="369"/>
      <c r="Y192" s="369"/>
      <c r="Z192" s="369"/>
      <c r="AA192" s="369"/>
    </row>
    <row r="193" spans="1:27" ht="10.5" customHeight="1" x14ac:dyDescent="0.2">
      <c r="A193" s="369"/>
      <c r="B193" s="369"/>
      <c r="C193" s="369"/>
      <c r="D193" s="369"/>
      <c r="E193" s="369"/>
      <c r="F193" s="369"/>
      <c r="G193" s="369"/>
      <c r="H193" s="369"/>
      <c r="I193" s="369"/>
      <c r="J193" s="369"/>
      <c r="K193" s="369"/>
      <c r="L193" s="369"/>
      <c r="M193" s="369"/>
      <c r="N193" s="369"/>
      <c r="O193" s="369"/>
      <c r="P193" s="369"/>
      <c r="Q193" s="369"/>
      <c r="R193" s="369"/>
      <c r="S193" s="369"/>
      <c r="T193" s="369"/>
      <c r="U193" s="369"/>
      <c r="V193" s="369"/>
      <c r="W193" s="369"/>
      <c r="X193" s="369"/>
      <c r="Y193" s="369"/>
      <c r="Z193" s="369"/>
      <c r="AA193" s="369"/>
    </row>
    <row r="194" spans="1:27" ht="10.5" customHeight="1" x14ac:dyDescent="0.2">
      <c r="A194" s="369"/>
      <c r="B194" s="369"/>
      <c r="C194" s="369"/>
      <c r="D194" s="369"/>
      <c r="E194" s="369"/>
      <c r="F194" s="369"/>
      <c r="G194" s="369"/>
      <c r="H194" s="369"/>
      <c r="I194" s="369"/>
      <c r="J194" s="369"/>
      <c r="K194" s="369"/>
      <c r="L194" s="369"/>
      <c r="M194" s="369"/>
      <c r="N194" s="369"/>
      <c r="O194" s="369"/>
      <c r="P194" s="369"/>
      <c r="Q194" s="369"/>
      <c r="R194" s="369"/>
      <c r="S194" s="369"/>
      <c r="T194" s="369"/>
      <c r="U194" s="369"/>
      <c r="V194" s="369"/>
      <c r="W194" s="369"/>
      <c r="X194" s="369"/>
      <c r="Y194" s="369"/>
      <c r="Z194" s="369"/>
      <c r="AA194" s="369"/>
    </row>
    <row r="195" spans="1:27" ht="10.5" customHeight="1" x14ac:dyDescent="0.2">
      <c r="A195" s="369"/>
      <c r="B195" s="369"/>
      <c r="C195" s="369"/>
      <c r="D195" s="369"/>
      <c r="E195" s="369"/>
      <c r="F195" s="369"/>
      <c r="G195" s="369"/>
      <c r="H195" s="369"/>
      <c r="I195" s="369"/>
      <c r="J195" s="369"/>
      <c r="K195" s="369"/>
      <c r="L195" s="369"/>
      <c r="M195" s="369"/>
      <c r="N195" s="369"/>
      <c r="O195" s="369"/>
      <c r="P195" s="369"/>
      <c r="Q195" s="369"/>
      <c r="R195" s="369"/>
      <c r="S195" s="369"/>
      <c r="T195" s="369"/>
      <c r="U195" s="369"/>
      <c r="V195" s="369"/>
      <c r="W195" s="369"/>
      <c r="X195" s="369"/>
      <c r="Y195" s="369"/>
      <c r="Z195" s="369"/>
      <c r="AA195" s="369"/>
    </row>
    <row r="196" spans="1:27" ht="10.5" customHeight="1" x14ac:dyDescent="0.2">
      <c r="A196" s="369"/>
      <c r="B196" s="369"/>
      <c r="C196" s="369"/>
      <c r="D196" s="369"/>
      <c r="E196" s="369"/>
      <c r="F196" s="369"/>
      <c r="G196" s="369"/>
      <c r="H196" s="369"/>
      <c r="I196" s="369"/>
      <c r="J196" s="369"/>
      <c r="K196" s="369"/>
      <c r="L196" s="369"/>
      <c r="M196" s="369"/>
      <c r="N196" s="369"/>
      <c r="O196" s="369"/>
      <c r="P196" s="369"/>
      <c r="Q196" s="369"/>
      <c r="R196" s="369"/>
      <c r="S196" s="369"/>
      <c r="T196" s="369"/>
      <c r="U196" s="369"/>
      <c r="V196" s="369"/>
      <c r="W196" s="369"/>
      <c r="X196" s="369"/>
      <c r="Y196" s="369"/>
      <c r="Z196" s="369"/>
      <c r="AA196" s="369"/>
    </row>
    <row r="197" spans="1:27" ht="10.5" customHeight="1" x14ac:dyDescent="0.2">
      <c r="A197" s="369"/>
      <c r="B197" s="369"/>
      <c r="C197" s="369"/>
      <c r="D197" s="369"/>
      <c r="E197" s="369"/>
      <c r="F197" s="369"/>
      <c r="G197" s="369"/>
      <c r="H197" s="369"/>
      <c r="I197" s="369"/>
      <c r="J197" s="369"/>
      <c r="K197" s="369"/>
      <c r="L197" s="369"/>
      <c r="M197" s="369"/>
      <c r="N197" s="369"/>
      <c r="O197" s="369"/>
      <c r="P197" s="369"/>
      <c r="Q197" s="369"/>
      <c r="R197" s="369"/>
      <c r="S197" s="369"/>
      <c r="T197" s="369"/>
      <c r="U197" s="369"/>
      <c r="V197" s="369"/>
      <c r="W197" s="369"/>
      <c r="X197" s="369"/>
      <c r="Y197" s="369"/>
      <c r="Z197" s="369"/>
      <c r="AA197" s="369"/>
    </row>
    <row r="198" spans="1:27" ht="10.5" customHeight="1" x14ac:dyDescent="0.2">
      <c r="A198" s="369"/>
      <c r="B198" s="369"/>
      <c r="C198" s="369"/>
      <c r="D198" s="369"/>
      <c r="E198" s="369"/>
      <c r="F198" s="369"/>
      <c r="G198" s="369"/>
      <c r="H198" s="369"/>
      <c r="I198" s="369"/>
      <c r="J198" s="369"/>
      <c r="K198" s="369"/>
      <c r="L198" s="369"/>
      <c r="M198" s="369"/>
      <c r="N198" s="369"/>
      <c r="O198" s="369"/>
      <c r="P198" s="369"/>
      <c r="Q198" s="369"/>
      <c r="R198" s="369"/>
      <c r="S198" s="369"/>
      <c r="T198" s="369"/>
      <c r="U198" s="369"/>
      <c r="V198" s="369"/>
      <c r="W198" s="369"/>
      <c r="X198" s="369"/>
      <c r="Y198" s="369"/>
      <c r="Z198" s="369"/>
      <c r="AA198" s="369"/>
    </row>
    <row r="199" spans="1:27" ht="10.5" customHeight="1" x14ac:dyDescent="0.2">
      <c r="A199" s="369"/>
      <c r="B199" s="369"/>
      <c r="C199" s="369"/>
      <c r="D199" s="369"/>
      <c r="E199" s="369"/>
      <c r="F199" s="369"/>
      <c r="G199" s="369"/>
      <c r="H199" s="369"/>
      <c r="I199" s="369"/>
      <c r="J199" s="369"/>
      <c r="K199" s="369"/>
      <c r="L199" s="369"/>
      <c r="M199" s="369"/>
      <c r="N199" s="369"/>
      <c r="O199" s="369"/>
      <c r="P199" s="369"/>
      <c r="Q199" s="369"/>
      <c r="R199" s="369"/>
      <c r="S199" s="369"/>
      <c r="T199" s="369"/>
      <c r="U199" s="369"/>
      <c r="V199" s="369"/>
      <c r="W199" s="369"/>
      <c r="X199" s="369"/>
      <c r="Y199" s="369"/>
      <c r="Z199" s="369"/>
      <c r="AA199" s="369"/>
    </row>
    <row r="200" spans="1:27" ht="10.5" customHeight="1" x14ac:dyDescent="0.2">
      <c r="A200" s="369"/>
      <c r="B200" s="369"/>
      <c r="C200" s="369"/>
      <c r="D200" s="369"/>
      <c r="E200" s="369"/>
      <c r="F200" s="369"/>
      <c r="G200" s="369"/>
      <c r="H200" s="369"/>
      <c r="I200" s="369"/>
      <c r="J200" s="369"/>
      <c r="K200" s="369"/>
      <c r="L200" s="369"/>
      <c r="M200" s="369"/>
      <c r="N200" s="369"/>
      <c r="O200" s="369"/>
      <c r="P200" s="369"/>
      <c r="Q200" s="369"/>
      <c r="R200" s="369"/>
      <c r="S200" s="369"/>
      <c r="T200" s="369"/>
      <c r="U200" s="369"/>
      <c r="V200" s="369"/>
      <c r="W200" s="369"/>
      <c r="X200" s="369"/>
      <c r="Y200" s="369"/>
      <c r="Z200" s="369"/>
      <c r="AA200" s="369"/>
    </row>
    <row r="201" spans="1:27" ht="10.5" customHeight="1" x14ac:dyDescent="0.2">
      <c r="A201" s="369"/>
      <c r="B201" s="369"/>
      <c r="C201" s="369"/>
      <c r="D201" s="369"/>
      <c r="E201" s="369"/>
      <c r="F201" s="369"/>
      <c r="G201" s="369"/>
      <c r="H201" s="369"/>
      <c r="I201" s="369"/>
      <c r="J201" s="369"/>
      <c r="K201" s="369"/>
      <c r="L201" s="369"/>
      <c r="M201" s="369"/>
      <c r="N201" s="369"/>
      <c r="O201" s="369"/>
      <c r="P201" s="369"/>
      <c r="Q201" s="369"/>
      <c r="R201" s="369"/>
      <c r="S201" s="369"/>
      <c r="T201" s="369"/>
      <c r="U201" s="369"/>
      <c r="V201" s="369"/>
      <c r="W201" s="369"/>
      <c r="X201" s="369"/>
      <c r="Y201" s="369"/>
      <c r="Z201" s="369"/>
      <c r="AA201" s="369"/>
    </row>
    <row r="202" spans="1:27" ht="10.5" customHeight="1" x14ac:dyDescent="0.2">
      <c r="A202" s="369"/>
      <c r="B202" s="369"/>
      <c r="C202" s="369"/>
      <c r="D202" s="369"/>
      <c r="E202" s="369"/>
      <c r="F202" s="369"/>
      <c r="G202" s="369"/>
      <c r="H202" s="369"/>
      <c r="I202" s="369"/>
      <c r="J202" s="369"/>
      <c r="K202" s="369"/>
      <c r="L202" s="369"/>
      <c r="M202" s="369"/>
      <c r="N202" s="369"/>
      <c r="O202" s="369"/>
      <c r="P202" s="369"/>
      <c r="Q202" s="369"/>
      <c r="R202" s="369"/>
      <c r="S202" s="369"/>
      <c r="T202" s="369"/>
      <c r="U202" s="369"/>
      <c r="V202" s="369"/>
      <c r="W202" s="369"/>
      <c r="X202" s="369"/>
      <c r="Y202" s="369"/>
      <c r="Z202" s="369"/>
      <c r="AA202" s="369"/>
    </row>
    <row r="203" spans="1:27" ht="10.5" customHeight="1" x14ac:dyDescent="0.2">
      <c r="A203" s="369"/>
      <c r="B203" s="369"/>
      <c r="C203" s="369"/>
      <c r="D203" s="369"/>
      <c r="E203" s="369"/>
      <c r="F203" s="369"/>
      <c r="G203" s="369"/>
      <c r="H203" s="369"/>
      <c r="I203" s="369"/>
      <c r="J203" s="369"/>
      <c r="K203" s="369"/>
      <c r="L203" s="369"/>
      <c r="M203" s="369"/>
      <c r="N203" s="369"/>
      <c r="O203" s="369"/>
      <c r="P203" s="369"/>
      <c r="Q203" s="369"/>
      <c r="R203" s="369"/>
      <c r="S203" s="369"/>
      <c r="T203" s="369"/>
      <c r="U203" s="369"/>
      <c r="V203" s="369"/>
      <c r="W203" s="369"/>
      <c r="X203" s="369"/>
      <c r="Y203" s="369"/>
      <c r="Z203" s="369"/>
      <c r="AA203" s="369"/>
    </row>
    <row r="204" spans="1:27" ht="10.5" customHeight="1" x14ac:dyDescent="0.2">
      <c r="A204" s="369"/>
      <c r="B204" s="369"/>
      <c r="C204" s="369"/>
      <c r="D204" s="369"/>
      <c r="E204" s="369"/>
      <c r="F204" s="369"/>
      <c r="G204" s="369"/>
      <c r="H204" s="369"/>
      <c r="I204" s="369"/>
      <c r="J204" s="369"/>
      <c r="K204" s="369"/>
      <c r="L204" s="369"/>
      <c r="M204" s="369"/>
      <c r="N204" s="369"/>
      <c r="O204" s="369"/>
      <c r="P204" s="369"/>
      <c r="Q204" s="369"/>
      <c r="R204" s="369"/>
      <c r="S204" s="369"/>
      <c r="T204" s="369"/>
      <c r="U204" s="369"/>
      <c r="V204" s="369"/>
      <c r="W204" s="369"/>
      <c r="X204" s="369"/>
      <c r="Y204" s="369"/>
      <c r="Z204" s="369"/>
      <c r="AA204" s="369"/>
    </row>
    <row r="205" spans="1:27" ht="10.5" customHeight="1" x14ac:dyDescent="0.2">
      <c r="A205" s="369"/>
      <c r="B205" s="369"/>
      <c r="C205" s="369"/>
      <c r="D205" s="369"/>
      <c r="E205" s="369"/>
      <c r="F205" s="369"/>
      <c r="G205" s="369"/>
      <c r="H205" s="369"/>
      <c r="I205" s="369"/>
      <c r="J205" s="369"/>
      <c r="K205" s="369"/>
      <c r="L205" s="369"/>
      <c r="M205" s="369"/>
      <c r="N205" s="369"/>
      <c r="O205" s="369"/>
      <c r="P205" s="369"/>
      <c r="Q205" s="369"/>
      <c r="R205" s="369"/>
      <c r="S205" s="369"/>
      <c r="T205" s="369"/>
      <c r="U205" s="369"/>
      <c r="V205" s="369"/>
      <c r="W205" s="369"/>
      <c r="X205" s="369"/>
      <c r="Y205" s="369"/>
      <c r="Z205" s="369"/>
      <c r="AA205" s="369"/>
    </row>
    <row r="206" spans="1:27" ht="10.5" customHeight="1" x14ac:dyDescent="0.2">
      <c r="A206" s="369"/>
      <c r="B206" s="369"/>
      <c r="C206" s="369"/>
      <c r="D206" s="369"/>
      <c r="E206" s="369"/>
      <c r="F206" s="369"/>
      <c r="G206" s="369"/>
      <c r="H206" s="369"/>
      <c r="I206" s="369"/>
      <c r="J206" s="369"/>
      <c r="K206" s="369"/>
      <c r="L206" s="369"/>
      <c r="M206" s="369"/>
      <c r="N206" s="369"/>
      <c r="O206" s="369"/>
      <c r="P206" s="369"/>
      <c r="Q206" s="369"/>
      <c r="R206" s="369"/>
      <c r="S206" s="369"/>
      <c r="T206" s="369"/>
      <c r="U206" s="369"/>
      <c r="V206" s="369"/>
      <c r="W206" s="369"/>
      <c r="X206" s="369"/>
      <c r="Y206" s="369"/>
      <c r="Z206" s="369"/>
      <c r="AA206" s="369"/>
    </row>
    <row r="207" spans="1:27" ht="10.5" customHeight="1" x14ac:dyDescent="0.2">
      <c r="A207" s="369"/>
      <c r="B207" s="369"/>
      <c r="C207" s="369"/>
      <c r="D207" s="369"/>
      <c r="E207" s="369"/>
      <c r="F207" s="369"/>
      <c r="G207" s="369"/>
      <c r="H207" s="369"/>
      <c r="I207" s="369"/>
      <c r="J207" s="369"/>
      <c r="K207" s="369"/>
      <c r="L207" s="369"/>
      <c r="M207" s="369"/>
      <c r="N207" s="369"/>
      <c r="O207" s="369"/>
      <c r="P207" s="369"/>
      <c r="Q207" s="369"/>
      <c r="R207" s="369"/>
      <c r="S207" s="369"/>
      <c r="T207" s="369"/>
      <c r="U207" s="369"/>
      <c r="V207" s="369"/>
      <c r="W207" s="369"/>
      <c r="X207" s="369"/>
      <c r="Y207" s="369"/>
      <c r="Z207" s="369"/>
      <c r="AA207" s="369"/>
    </row>
    <row r="208" spans="1:27" ht="10.5" customHeight="1" x14ac:dyDescent="0.2">
      <c r="A208" s="369"/>
      <c r="B208" s="369"/>
      <c r="C208" s="369"/>
      <c r="D208" s="369"/>
      <c r="E208" s="369"/>
      <c r="F208" s="369"/>
      <c r="G208" s="369"/>
      <c r="H208" s="369"/>
      <c r="I208" s="369"/>
      <c r="J208" s="369"/>
      <c r="K208" s="369"/>
      <c r="L208" s="369"/>
      <c r="M208" s="369"/>
      <c r="N208" s="369"/>
      <c r="O208" s="369"/>
      <c r="P208" s="369"/>
      <c r="Q208" s="369"/>
      <c r="R208" s="369"/>
      <c r="S208" s="369"/>
      <c r="T208" s="369"/>
      <c r="U208" s="369"/>
      <c r="V208" s="369"/>
      <c r="W208" s="369"/>
      <c r="X208" s="369"/>
      <c r="Y208" s="369"/>
      <c r="Z208" s="369"/>
      <c r="AA208" s="369"/>
    </row>
    <row r="209" spans="1:27" ht="10.5" customHeight="1" x14ac:dyDescent="0.2">
      <c r="A209" s="369"/>
      <c r="B209" s="369"/>
      <c r="C209" s="369"/>
      <c r="D209" s="369"/>
      <c r="E209" s="369"/>
      <c r="F209" s="369"/>
      <c r="G209" s="369"/>
      <c r="H209" s="369"/>
      <c r="I209" s="369"/>
      <c r="J209" s="369"/>
      <c r="K209" s="369"/>
      <c r="L209" s="369"/>
      <c r="M209" s="369"/>
      <c r="N209" s="369"/>
      <c r="O209" s="369"/>
      <c r="P209" s="369"/>
      <c r="Q209" s="369"/>
      <c r="R209" s="369"/>
      <c r="S209" s="369"/>
      <c r="T209" s="369"/>
      <c r="U209" s="369"/>
      <c r="V209" s="369"/>
      <c r="W209" s="369"/>
      <c r="X209" s="369"/>
      <c r="Y209" s="369"/>
      <c r="Z209" s="369"/>
      <c r="AA209" s="369"/>
    </row>
    <row r="210" spans="1:27" ht="10.5" customHeight="1" x14ac:dyDescent="0.2">
      <c r="A210" s="369"/>
      <c r="B210" s="369"/>
      <c r="C210" s="369"/>
      <c r="D210" s="369"/>
      <c r="E210" s="369"/>
      <c r="F210" s="369"/>
      <c r="G210" s="369"/>
      <c r="H210" s="369"/>
      <c r="I210" s="369"/>
      <c r="J210" s="369"/>
      <c r="K210" s="369"/>
      <c r="L210" s="369"/>
      <c r="M210" s="369"/>
      <c r="N210" s="369"/>
      <c r="O210" s="369"/>
      <c r="P210" s="369"/>
      <c r="Q210" s="369"/>
      <c r="R210" s="369"/>
      <c r="S210" s="369"/>
      <c r="T210" s="369"/>
      <c r="U210" s="369"/>
      <c r="V210" s="369"/>
      <c r="W210" s="369"/>
      <c r="X210" s="369"/>
      <c r="Y210" s="369"/>
      <c r="Z210" s="369"/>
      <c r="AA210" s="369"/>
    </row>
    <row r="211" spans="1:27" ht="10.5" customHeight="1" x14ac:dyDescent="0.2">
      <c r="A211" s="369"/>
      <c r="B211" s="369"/>
      <c r="C211" s="369"/>
      <c r="D211" s="369"/>
      <c r="E211" s="369"/>
      <c r="F211" s="369"/>
      <c r="G211" s="369"/>
      <c r="H211" s="369"/>
      <c r="I211" s="369"/>
      <c r="J211" s="369"/>
      <c r="K211" s="369"/>
      <c r="L211" s="369"/>
      <c r="M211" s="369"/>
      <c r="N211" s="369"/>
      <c r="O211" s="369"/>
      <c r="P211" s="369"/>
      <c r="Q211" s="369"/>
      <c r="R211" s="369"/>
      <c r="S211" s="369"/>
      <c r="T211" s="369"/>
      <c r="U211" s="369"/>
      <c r="V211" s="369"/>
      <c r="W211" s="369"/>
      <c r="X211" s="369"/>
      <c r="Y211" s="369"/>
      <c r="Z211" s="369"/>
      <c r="AA211" s="369"/>
    </row>
    <row r="212" spans="1:27" ht="10.5" customHeight="1" x14ac:dyDescent="0.2">
      <c r="A212" s="369"/>
      <c r="B212" s="369"/>
      <c r="C212" s="369"/>
      <c r="D212" s="369"/>
      <c r="E212" s="369"/>
      <c r="F212" s="369"/>
      <c r="G212" s="369"/>
      <c r="H212" s="369"/>
      <c r="I212" s="369"/>
      <c r="J212" s="369"/>
      <c r="K212" s="369"/>
      <c r="L212" s="369"/>
      <c r="M212" s="369"/>
      <c r="N212" s="369"/>
      <c r="O212" s="369"/>
      <c r="P212" s="369"/>
      <c r="Q212" s="369"/>
      <c r="R212" s="369"/>
      <c r="S212" s="369"/>
      <c r="T212" s="369"/>
      <c r="U212" s="369"/>
      <c r="V212" s="369"/>
      <c r="W212" s="369"/>
      <c r="X212" s="369"/>
      <c r="Y212" s="369"/>
      <c r="Z212" s="369"/>
      <c r="AA212" s="369"/>
    </row>
    <row r="213" spans="1:27" ht="10.5" customHeight="1" x14ac:dyDescent="0.2">
      <c r="A213" s="369"/>
      <c r="B213" s="369"/>
      <c r="C213" s="369"/>
      <c r="D213" s="369"/>
      <c r="E213" s="369"/>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row>
    <row r="214" spans="1:27" ht="10.5" customHeight="1" x14ac:dyDescent="0.2">
      <c r="A214" s="369"/>
      <c r="B214" s="369"/>
      <c r="C214" s="369"/>
      <c r="D214" s="369"/>
      <c r="E214" s="369"/>
      <c r="F214" s="369"/>
      <c r="G214" s="369"/>
      <c r="H214" s="369"/>
      <c r="I214" s="369"/>
      <c r="J214" s="369"/>
      <c r="K214" s="369"/>
      <c r="L214" s="369"/>
      <c r="M214" s="369"/>
      <c r="N214" s="369"/>
      <c r="O214" s="369"/>
      <c r="P214" s="369"/>
      <c r="Q214" s="369"/>
      <c r="R214" s="369"/>
      <c r="S214" s="369"/>
      <c r="T214" s="369"/>
      <c r="U214" s="369"/>
      <c r="V214" s="369"/>
      <c r="W214" s="369"/>
      <c r="X214" s="369"/>
      <c r="Y214" s="369"/>
      <c r="Z214" s="369"/>
      <c r="AA214" s="369"/>
    </row>
    <row r="215" spans="1:27" ht="10.5" customHeight="1" x14ac:dyDescent="0.2">
      <c r="A215" s="369"/>
      <c r="B215" s="369"/>
      <c r="C215" s="369"/>
      <c r="D215" s="369"/>
      <c r="E215" s="369"/>
      <c r="F215" s="369"/>
      <c r="G215" s="369"/>
      <c r="H215" s="369"/>
      <c r="I215" s="369"/>
      <c r="J215" s="369"/>
      <c r="K215" s="369"/>
      <c r="L215" s="369"/>
      <c r="M215" s="369"/>
      <c r="N215" s="369"/>
      <c r="O215" s="369"/>
      <c r="P215" s="369"/>
      <c r="Q215" s="369"/>
      <c r="R215" s="369"/>
      <c r="S215" s="369"/>
      <c r="T215" s="369"/>
      <c r="U215" s="369"/>
      <c r="V215" s="369"/>
      <c r="W215" s="369"/>
      <c r="X215" s="369"/>
      <c r="Y215" s="369"/>
      <c r="Z215" s="369"/>
      <c r="AA215" s="369"/>
    </row>
    <row r="216" spans="1:27" ht="10.5" customHeight="1" x14ac:dyDescent="0.2">
      <c r="A216" s="369"/>
      <c r="B216" s="369"/>
      <c r="C216" s="369"/>
      <c r="D216" s="369"/>
      <c r="E216" s="369"/>
      <c r="F216" s="369"/>
      <c r="G216" s="369"/>
      <c r="H216" s="369"/>
      <c r="I216" s="369"/>
      <c r="J216" s="369"/>
      <c r="K216" s="369"/>
      <c r="L216" s="369"/>
      <c r="M216" s="369"/>
      <c r="N216" s="369"/>
      <c r="O216" s="369"/>
      <c r="P216" s="369"/>
      <c r="Q216" s="369"/>
      <c r="R216" s="369"/>
      <c r="S216" s="369"/>
      <c r="T216" s="369"/>
      <c r="U216" s="369"/>
      <c r="V216" s="369"/>
      <c r="W216" s="369"/>
      <c r="X216" s="369"/>
      <c r="Y216" s="369"/>
      <c r="Z216" s="369"/>
      <c r="AA216" s="369"/>
    </row>
    <row r="217" spans="1:27" ht="10.5" customHeight="1" x14ac:dyDescent="0.2">
      <c r="A217" s="369"/>
      <c r="B217" s="369"/>
      <c r="C217" s="369"/>
      <c r="D217" s="369"/>
      <c r="E217" s="369"/>
      <c r="F217" s="369"/>
      <c r="G217" s="369"/>
      <c r="H217" s="369"/>
      <c r="I217" s="369"/>
      <c r="J217" s="369"/>
      <c r="K217" s="369"/>
      <c r="L217" s="369"/>
      <c r="M217" s="369"/>
      <c r="N217" s="369"/>
      <c r="O217" s="369"/>
      <c r="P217" s="369"/>
      <c r="Q217" s="369"/>
      <c r="R217" s="369"/>
      <c r="S217" s="369"/>
      <c r="T217" s="369"/>
      <c r="U217" s="369"/>
      <c r="V217" s="369"/>
      <c r="W217" s="369"/>
      <c r="X217" s="369"/>
      <c r="Y217" s="369"/>
      <c r="Z217" s="369"/>
      <c r="AA217" s="369"/>
    </row>
    <row r="218" spans="1:27" ht="10.5" customHeight="1" x14ac:dyDescent="0.2">
      <c r="A218" s="369"/>
      <c r="B218" s="369"/>
      <c r="C218" s="369"/>
      <c r="D218" s="369"/>
      <c r="E218" s="369"/>
      <c r="F218" s="369"/>
      <c r="G218" s="369"/>
      <c r="H218" s="369"/>
      <c r="I218" s="369"/>
      <c r="J218" s="369"/>
      <c r="K218" s="369"/>
      <c r="L218" s="369"/>
      <c r="M218" s="369"/>
      <c r="N218" s="369"/>
      <c r="O218" s="369"/>
      <c r="P218" s="369"/>
      <c r="Q218" s="369"/>
      <c r="R218" s="369"/>
      <c r="S218" s="369"/>
      <c r="T218" s="369"/>
      <c r="U218" s="369"/>
      <c r="V218" s="369"/>
      <c r="W218" s="369"/>
      <c r="X218" s="369"/>
      <c r="Y218" s="369"/>
      <c r="Z218" s="369"/>
      <c r="AA218" s="369"/>
    </row>
    <row r="219" spans="1:27" ht="10.5" customHeight="1" x14ac:dyDescent="0.2">
      <c r="A219" s="369"/>
      <c r="B219" s="369"/>
      <c r="C219" s="369"/>
      <c r="D219" s="369"/>
      <c r="E219" s="369"/>
      <c r="F219" s="369"/>
      <c r="G219" s="369"/>
      <c r="H219" s="369"/>
      <c r="I219" s="369"/>
      <c r="J219" s="369"/>
      <c r="K219" s="369"/>
      <c r="L219" s="369"/>
      <c r="M219" s="369"/>
      <c r="N219" s="369"/>
      <c r="O219" s="369"/>
      <c r="P219" s="369"/>
      <c r="Q219" s="369"/>
      <c r="R219" s="369"/>
      <c r="S219" s="369"/>
      <c r="T219" s="369"/>
      <c r="U219" s="369"/>
      <c r="V219" s="369"/>
      <c r="W219" s="369"/>
      <c r="X219" s="369"/>
      <c r="Y219" s="369"/>
      <c r="Z219" s="369"/>
      <c r="AA219" s="369"/>
    </row>
    <row r="220" spans="1:27" ht="10.5" customHeight="1" x14ac:dyDescent="0.2">
      <c r="A220" s="369"/>
      <c r="B220" s="369"/>
      <c r="C220" s="369"/>
      <c r="D220" s="369"/>
      <c r="E220" s="369"/>
      <c r="F220" s="369"/>
      <c r="G220" s="369"/>
      <c r="H220" s="369"/>
      <c r="I220" s="369"/>
      <c r="J220" s="369"/>
      <c r="K220" s="369"/>
      <c r="L220" s="369"/>
      <c r="M220" s="369"/>
      <c r="N220" s="369"/>
      <c r="O220" s="369"/>
      <c r="P220" s="369"/>
      <c r="Q220" s="369"/>
      <c r="R220" s="369"/>
      <c r="S220" s="369"/>
      <c r="T220" s="369"/>
      <c r="U220" s="369"/>
      <c r="V220" s="369"/>
      <c r="W220" s="369"/>
      <c r="X220" s="369"/>
      <c r="Y220" s="369"/>
      <c r="Z220" s="369"/>
      <c r="AA220" s="369"/>
    </row>
    <row r="221" spans="1:27" ht="10.5" customHeight="1" x14ac:dyDescent="0.2">
      <c r="A221" s="369"/>
      <c r="B221" s="369"/>
      <c r="C221" s="369"/>
      <c r="D221" s="369"/>
      <c r="E221" s="369"/>
      <c r="F221" s="369"/>
      <c r="G221" s="369"/>
      <c r="H221" s="369"/>
      <c r="I221" s="369"/>
      <c r="J221" s="369"/>
      <c r="K221" s="369"/>
      <c r="L221" s="369"/>
      <c r="M221" s="369"/>
      <c r="N221" s="369"/>
      <c r="O221" s="369"/>
      <c r="P221" s="369"/>
      <c r="Q221" s="369"/>
      <c r="R221" s="369"/>
      <c r="S221" s="369"/>
      <c r="T221" s="369"/>
      <c r="U221" s="369"/>
      <c r="V221" s="369"/>
      <c r="W221" s="369"/>
      <c r="X221" s="369"/>
      <c r="Y221" s="369"/>
      <c r="Z221" s="369"/>
      <c r="AA221" s="369"/>
    </row>
    <row r="222" spans="1:27" ht="10.5" customHeight="1" x14ac:dyDescent="0.2">
      <c r="A222" s="369"/>
      <c r="B222" s="369"/>
      <c r="C222" s="369"/>
      <c r="D222" s="369"/>
      <c r="E222" s="369"/>
      <c r="F222" s="369"/>
      <c r="G222" s="369"/>
      <c r="H222" s="369"/>
      <c r="I222" s="369"/>
      <c r="J222" s="369"/>
      <c r="K222" s="369"/>
      <c r="L222" s="369"/>
      <c r="M222" s="369"/>
      <c r="N222" s="369"/>
      <c r="O222" s="369"/>
      <c r="P222" s="369"/>
      <c r="Q222" s="369"/>
      <c r="R222" s="369"/>
      <c r="S222" s="369"/>
      <c r="T222" s="369"/>
      <c r="U222" s="369"/>
      <c r="V222" s="369"/>
      <c r="W222" s="369"/>
      <c r="X222" s="369"/>
      <c r="Y222" s="369"/>
      <c r="Z222" s="369"/>
      <c r="AA222" s="369"/>
    </row>
    <row r="223" spans="1:27" ht="10.5" customHeight="1" x14ac:dyDescent="0.2">
      <c r="A223" s="369"/>
      <c r="B223" s="369"/>
      <c r="C223" s="369"/>
      <c r="D223" s="369"/>
      <c r="E223" s="369"/>
      <c r="F223" s="369"/>
      <c r="G223" s="369"/>
      <c r="H223" s="369"/>
      <c r="I223" s="369"/>
      <c r="J223" s="369"/>
      <c r="K223" s="369"/>
      <c r="L223" s="369"/>
      <c r="M223" s="369"/>
      <c r="N223" s="369"/>
      <c r="O223" s="369"/>
      <c r="P223" s="369"/>
      <c r="Q223" s="369"/>
      <c r="R223" s="369"/>
      <c r="S223" s="369"/>
      <c r="T223" s="369"/>
      <c r="U223" s="369"/>
      <c r="V223" s="369"/>
      <c r="W223" s="369"/>
      <c r="X223" s="369"/>
      <c r="Y223" s="369"/>
      <c r="Z223" s="369"/>
      <c r="AA223" s="369"/>
    </row>
    <row r="224" spans="1:27" ht="10.5" customHeight="1" x14ac:dyDescent="0.2">
      <c r="A224" s="369"/>
      <c r="B224" s="369"/>
      <c r="C224" s="369"/>
      <c r="D224" s="369"/>
      <c r="E224" s="369"/>
      <c r="F224" s="369"/>
      <c r="G224" s="369"/>
      <c r="H224" s="369"/>
      <c r="I224" s="369"/>
      <c r="J224" s="369"/>
      <c r="K224" s="369"/>
      <c r="L224" s="369"/>
      <c r="M224" s="369"/>
      <c r="N224" s="369"/>
      <c r="O224" s="369"/>
      <c r="P224" s="369"/>
      <c r="Q224" s="369"/>
      <c r="R224" s="369"/>
      <c r="S224" s="369"/>
      <c r="T224" s="369"/>
      <c r="U224" s="369"/>
      <c r="V224" s="369"/>
      <c r="W224" s="369"/>
      <c r="X224" s="369"/>
      <c r="Y224" s="369"/>
      <c r="Z224" s="369"/>
      <c r="AA224" s="369"/>
    </row>
    <row r="225" spans="1:27" ht="10.5" customHeight="1" x14ac:dyDescent="0.2">
      <c r="A225" s="369"/>
      <c r="B225" s="369"/>
      <c r="C225" s="369"/>
      <c r="D225" s="369"/>
      <c r="E225" s="369"/>
      <c r="F225" s="369"/>
      <c r="G225" s="369"/>
      <c r="H225" s="369"/>
      <c r="I225" s="369"/>
      <c r="J225" s="369"/>
      <c r="K225" s="369"/>
      <c r="L225" s="369"/>
      <c r="M225" s="369"/>
      <c r="N225" s="369"/>
      <c r="O225" s="369"/>
      <c r="P225" s="369"/>
      <c r="Q225" s="369"/>
      <c r="R225" s="369"/>
      <c r="S225" s="369"/>
      <c r="T225" s="369"/>
      <c r="U225" s="369"/>
      <c r="V225" s="369"/>
      <c r="W225" s="369"/>
      <c r="X225" s="369"/>
      <c r="Y225" s="369"/>
      <c r="Z225" s="369"/>
      <c r="AA225" s="369"/>
    </row>
    <row r="226" spans="1:27" ht="10.5" customHeight="1" x14ac:dyDescent="0.2">
      <c r="A226" s="369"/>
      <c r="B226" s="369"/>
      <c r="C226" s="369"/>
      <c r="D226" s="369"/>
      <c r="E226" s="369"/>
      <c r="F226" s="369"/>
      <c r="G226" s="369"/>
      <c r="H226" s="369"/>
      <c r="I226" s="369"/>
      <c r="J226" s="369"/>
      <c r="K226" s="369"/>
      <c r="L226" s="369"/>
      <c r="M226" s="369"/>
      <c r="N226" s="369"/>
      <c r="O226" s="369"/>
      <c r="P226" s="369"/>
      <c r="Q226" s="369"/>
      <c r="R226" s="369"/>
      <c r="S226" s="369"/>
      <c r="T226" s="369"/>
      <c r="U226" s="369"/>
      <c r="V226" s="369"/>
      <c r="W226" s="369"/>
      <c r="X226" s="369"/>
      <c r="Y226" s="369"/>
      <c r="Z226" s="369"/>
      <c r="AA226" s="369"/>
    </row>
    <row r="227" spans="1:27" ht="10.5" customHeight="1" x14ac:dyDescent="0.2">
      <c r="A227" s="369"/>
      <c r="B227" s="369"/>
      <c r="C227" s="369"/>
      <c r="D227" s="369"/>
      <c r="E227" s="369"/>
      <c r="F227" s="369"/>
      <c r="G227" s="369"/>
      <c r="H227" s="369"/>
      <c r="I227" s="369"/>
      <c r="J227" s="369"/>
      <c r="K227" s="369"/>
      <c r="L227" s="369"/>
      <c r="M227" s="369"/>
      <c r="N227" s="369"/>
      <c r="O227" s="369"/>
      <c r="P227" s="369"/>
      <c r="Q227" s="369"/>
      <c r="R227" s="369"/>
      <c r="S227" s="369"/>
      <c r="T227" s="369"/>
      <c r="U227" s="369"/>
      <c r="V227" s="369"/>
      <c r="W227" s="369"/>
      <c r="X227" s="369"/>
      <c r="Y227" s="369"/>
      <c r="Z227" s="369"/>
      <c r="AA227" s="369"/>
    </row>
    <row r="228" spans="1:27" ht="10.5" customHeight="1" x14ac:dyDescent="0.2">
      <c r="A228" s="369"/>
      <c r="B228" s="369"/>
      <c r="C228" s="369"/>
      <c r="D228" s="369"/>
      <c r="E228" s="369"/>
      <c r="F228" s="369"/>
      <c r="G228" s="369"/>
      <c r="H228" s="369"/>
      <c r="I228" s="369"/>
      <c r="J228" s="369"/>
      <c r="K228" s="369"/>
      <c r="L228" s="369"/>
      <c r="M228" s="369"/>
      <c r="N228" s="369"/>
      <c r="O228" s="369"/>
      <c r="P228" s="369"/>
      <c r="Q228" s="369"/>
      <c r="R228" s="369"/>
      <c r="S228" s="369"/>
      <c r="T228" s="369"/>
      <c r="U228" s="369"/>
      <c r="V228" s="369"/>
      <c r="W228" s="369"/>
      <c r="X228" s="369"/>
      <c r="Y228" s="369"/>
      <c r="Z228" s="369"/>
      <c r="AA228" s="369"/>
    </row>
    <row r="229" spans="1:27" ht="10.5" customHeight="1" x14ac:dyDescent="0.2">
      <c r="A229" s="369"/>
      <c r="B229" s="369"/>
      <c r="C229" s="369"/>
      <c r="D229" s="369"/>
      <c r="E229" s="369"/>
      <c r="F229" s="369"/>
      <c r="G229" s="369"/>
      <c r="H229" s="369"/>
      <c r="I229" s="369"/>
      <c r="J229" s="369"/>
      <c r="K229" s="369"/>
      <c r="L229" s="369"/>
      <c r="M229" s="369"/>
      <c r="N229" s="369"/>
      <c r="O229" s="369"/>
      <c r="P229" s="369"/>
      <c r="Q229" s="369"/>
      <c r="R229" s="369"/>
      <c r="S229" s="369"/>
      <c r="T229" s="369"/>
      <c r="U229" s="369"/>
      <c r="V229" s="369"/>
      <c r="W229" s="369"/>
      <c r="X229" s="369"/>
      <c r="Y229" s="369"/>
      <c r="Z229" s="369"/>
      <c r="AA229" s="369"/>
    </row>
    <row r="230" spans="1:27" ht="10.5" customHeight="1" x14ac:dyDescent="0.2">
      <c r="A230" s="369"/>
      <c r="B230" s="369"/>
      <c r="C230" s="369"/>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row>
    <row r="231" spans="1:27" ht="10.5" customHeight="1" x14ac:dyDescent="0.2">
      <c r="A231" s="369"/>
      <c r="B231" s="369"/>
      <c r="C231" s="369"/>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row>
    <row r="232" spans="1:27" ht="10.5" customHeight="1" x14ac:dyDescent="0.2">
      <c r="A232" s="369"/>
      <c r="B232" s="369"/>
      <c r="C232" s="369"/>
      <c r="D232" s="369"/>
      <c r="E232" s="369"/>
      <c r="F232" s="369"/>
      <c r="G232" s="369"/>
      <c r="H232" s="369"/>
      <c r="I232" s="369"/>
      <c r="J232" s="369"/>
      <c r="K232" s="369"/>
      <c r="L232" s="369"/>
      <c r="M232" s="369"/>
      <c r="N232" s="369"/>
      <c r="O232" s="369"/>
      <c r="P232" s="369"/>
      <c r="Q232" s="369"/>
      <c r="R232" s="369"/>
      <c r="S232" s="369"/>
      <c r="T232" s="369"/>
      <c r="U232" s="369"/>
      <c r="V232" s="369"/>
      <c r="W232" s="369"/>
      <c r="X232" s="369"/>
      <c r="Y232" s="369"/>
      <c r="Z232" s="369"/>
      <c r="AA232" s="369"/>
    </row>
    <row r="233" spans="1:27" ht="10.5" customHeight="1" x14ac:dyDescent="0.2">
      <c r="A233" s="369"/>
      <c r="B233" s="369"/>
      <c r="C233" s="369"/>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row>
    <row r="234" spans="1:27" ht="10.5" customHeight="1" x14ac:dyDescent="0.2">
      <c r="A234" s="369"/>
      <c r="B234" s="369"/>
      <c r="C234" s="369"/>
      <c r="D234" s="369"/>
      <c r="E234" s="369"/>
      <c r="F234" s="369"/>
      <c r="G234" s="369"/>
      <c r="H234" s="369"/>
      <c r="I234" s="369"/>
      <c r="J234" s="369"/>
      <c r="K234" s="369"/>
      <c r="L234" s="369"/>
      <c r="M234" s="369"/>
      <c r="N234" s="369"/>
      <c r="O234" s="369"/>
      <c r="P234" s="369"/>
      <c r="Q234" s="369"/>
      <c r="R234" s="369"/>
      <c r="S234" s="369"/>
      <c r="T234" s="369"/>
      <c r="U234" s="369"/>
      <c r="V234" s="369"/>
      <c r="W234" s="369"/>
      <c r="X234" s="369"/>
      <c r="Y234" s="369"/>
      <c r="Z234" s="369"/>
      <c r="AA234" s="369"/>
    </row>
    <row r="235" spans="1:27" ht="10.5" customHeight="1" x14ac:dyDescent="0.2">
      <c r="A235" s="369"/>
      <c r="B235" s="369"/>
      <c r="C235" s="369"/>
      <c r="D235" s="369"/>
      <c r="E235" s="369"/>
      <c r="F235" s="369"/>
      <c r="G235" s="369"/>
      <c r="H235" s="369"/>
      <c r="I235" s="369"/>
      <c r="J235" s="369"/>
      <c r="K235" s="369"/>
      <c r="L235" s="369"/>
      <c r="M235" s="369"/>
      <c r="N235" s="369"/>
      <c r="O235" s="369"/>
      <c r="P235" s="369"/>
      <c r="Q235" s="369"/>
      <c r="R235" s="369"/>
      <c r="S235" s="369"/>
      <c r="T235" s="369"/>
      <c r="U235" s="369"/>
      <c r="V235" s="369"/>
      <c r="W235" s="369"/>
      <c r="X235" s="369"/>
      <c r="Y235" s="369"/>
      <c r="Z235" s="369"/>
      <c r="AA235" s="369"/>
    </row>
    <row r="236" spans="1:27" ht="10.5" customHeight="1" x14ac:dyDescent="0.2">
      <c r="A236" s="369"/>
      <c r="B236" s="369"/>
      <c r="C236" s="369"/>
      <c r="D236" s="369"/>
      <c r="E236" s="369"/>
      <c r="F236" s="369"/>
      <c r="G236" s="369"/>
      <c r="H236" s="369"/>
      <c r="I236" s="369"/>
      <c r="J236" s="369"/>
      <c r="K236" s="369"/>
      <c r="L236" s="369"/>
      <c r="M236" s="369"/>
      <c r="N236" s="369"/>
      <c r="O236" s="369"/>
      <c r="P236" s="369"/>
      <c r="Q236" s="369"/>
      <c r="R236" s="369"/>
      <c r="S236" s="369"/>
      <c r="T236" s="369"/>
      <c r="U236" s="369"/>
      <c r="V236" s="369"/>
      <c r="W236" s="369"/>
      <c r="X236" s="369"/>
      <c r="Y236" s="369"/>
      <c r="Z236" s="369"/>
      <c r="AA236" s="369"/>
    </row>
    <row r="237" spans="1:27" ht="10.5" customHeight="1" x14ac:dyDescent="0.2">
      <c r="A237" s="369"/>
      <c r="B237" s="369"/>
      <c r="C237" s="369"/>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row>
    <row r="238" spans="1:27" ht="10.5" customHeight="1" x14ac:dyDescent="0.2">
      <c r="A238" s="369"/>
      <c r="B238" s="369"/>
      <c r="C238" s="369"/>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69"/>
    </row>
    <row r="239" spans="1:27" ht="10.5" customHeight="1" x14ac:dyDescent="0.2">
      <c r="A239" s="369"/>
      <c r="B239" s="369"/>
      <c r="C239" s="369"/>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row>
    <row r="240" spans="1:27" ht="10.5" customHeight="1" x14ac:dyDescent="0.2">
      <c r="A240" s="369"/>
      <c r="B240" s="369"/>
      <c r="C240" s="369"/>
      <c r="D240" s="369"/>
      <c r="E240" s="369"/>
      <c r="F240" s="369"/>
      <c r="G240" s="369"/>
      <c r="H240" s="369"/>
      <c r="I240" s="369"/>
      <c r="J240" s="369"/>
      <c r="K240" s="369"/>
      <c r="L240" s="369"/>
      <c r="M240" s="369"/>
      <c r="N240" s="369"/>
      <c r="O240" s="369"/>
      <c r="P240" s="369"/>
      <c r="Q240" s="369"/>
      <c r="R240" s="369"/>
      <c r="S240" s="369"/>
      <c r="T240" s="369"/>
      <c r="U240" s="369"/>
      <c r="V240" s="369"/>
      <c r="W240" s="369"/>
      <c r="X240" s="369"/>
      <c r="Y240" s="369"/>
      <c r="Z240" s="369"/>
      <c r="AA240" s="369"/>
    </row>
    <row r="241" spans="1:27" ht="10.5" customHeight="1" x14ac:dyDescent="0.2">
      <c r="A241" s="369"/>
      <c r="B241" s="369"/>
      <c r="C241" s="369"/>
      <c r="D241" s="369"/>
      <c r="E241" s="369"/>
      <c r="F241" s="369"/>
      <c r="G241" s="369"/>
      <c r="H241" s="369"/>
      <c r="I241" s="369"/>
      <c r="J241" s="369"/>
      <c r="K241" s="369"/>
      <c r="L241" s="369"/>
      <c r="M241" s="369"/>
      <c r="N241" s="369"/>
      <c r="O241" s="369"/>
      <c r="P241" s="369"/>
      <c r="Q241" s="369"/>
      <c r="R241" s="369"/>
      <c r="S241" s="369"/>
      <c r="T241" s="369"/>
      <c r="U241" s="369"/>
      <c r="V241" s="369"/>
      <c r="W241" s="369"/>
      <c r="X241" s="369"/>
      <c r="Y241" s="369"/>
      <c r="Z241" s="369"/>
      <c r="AA241" s="369"/>
    </row>
    <row r="242" spans="1:27" ht="10.5" customHeight="1" x14ac:dyDescent="0.2">
      <c r="A242" s="369"/>
      <c r="B242" s="369"/>
      <c r="C242" s="369"/>
      <c r="D242" s="369"/>
      <c r="E242" s="369"/>
      <c r="F242" s="369"/>
      <c r="G242" s="369"/>
      <c r="H242" s="369"/>
      <c r="I242" s="369"/>
      <c r="J242" s="369"/>
      <c r="K242" s="369"/>
      <c r="L242" s="369"/>
      <c r="M242" s="369"/>
      <c r="N242" s="369"/>
      <c r="O242" s="369"/>
      <c r="P242" s="369"/>
      <c r="Q242" s="369"/>
      <c r="R242" s="369"/>
      <c r="S242" s="369"/>
      <c r="T242" s="369"/>
      <c r="U242" s="369"/>
      <c r="V242" s="369"/>
      <c r="W242" s="369"/>
      <c r="X242" s="369"/>
      <c r="Y242" s="369"/>
      <c r="Z242" s="369"/>
      <c r="AA242" s="369"/>
    </row>
    <row r="243" spans="1:27" ht="10.5" customHeight="1" x14ac:dyDescent="0.2">
      <c r="A243" s="369"/>
      <c r="B243" s="369"/>
      <c r="C243" s="369"/>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row>
    <row r="244" spans="1:27" ht="10.5" customHeight="1" x14ac:dyDescent="0.2">
      <c r="A244" s="369"/>
      <c r="B244" s="369"/>
      <c r="C244" s="369"/>
      <c r="D244" s="369"/>
      <c r="E244" s="369"/>
      <c r="F244" s="369"/>
      <c r="G244" s="369"/>
      <c r="H244" s="369"/>
      <c r="I244" s="369"/>
      <c r="J244" s="369"/>
      <c r="K244" s="369"/>
      <c r="L244" s="369"/>
      <c r="M244" s="369"/>
      <c r="N244" s="369"/>
      <c r="O244" s="369"/>
      <c r="P244" s="369"/>
      <c r="Q244" s="369"/>
      <c r="R244" s="369"/>
      <c r="S244" s="369"/>
      <c r="T244" s="369"/>
      <c r="U244" s="369"/>
      <c r="V244" s="369"/>
      <c r="W244" s="369"/>
      <c r="X244" s="369"/>
      <c r="Y244" s="369"/>
      <c r="Z244" s="369"/>
      <c r="AA244" s="369"/>
    </row>
    <row r="245" spans="1:27" ht="10.5" customHeight="1" x14ac:dyDescent="0.2">
      <c r="A245" s="369"/>
      <c r="B245" s="369"/>
      <c r="C245" s="369"/>
      <c r="D245" s="369"/>
      <c r="E245" s="369"/>
      <c r="F245" s="369"/>
      <c r="G245" s="369"/>
      <c r="H245" s="369"/>
      <c r="I245" s="369"/>
      <c r="J245" s="369"/>
      <c r="K245" s="369"/>
      <c r="L245" s="369"/>
      <c r="M245" s="369"/>
      <c r="N245" s="369"/>
      <c r="O245" s="369"/>
      <c r="P245" s="369"/>
      <c r="Q245" s="369"/>
      <c r="R245" s="369"/>
      <c r="S245" s="369"/>
      <c r="T245" s="369"/>
      <c r="U245" s="369"/>
      <c r="V245" s="369"/>
      <c r="W245" s="369"/>
      <c r="X245" s="369"/>
      <c r="Y245" s="369"/>
      <c r="Z245" s="369"/>
      <c r="AA245" s="369"/>
    </row>
    <row r="246" spans="1:27" ht="10.5" customHeight="1" x14ac:dyDescent="0.2">
      <c r="A246" s="369"/>
      <c r="B246" s="369"/>
      <c r="C246" s="369"/>
      <c r="D246" s="369"/>
      <c r="E246" s="369"/>
      <c r="F246" s="369"/>
      <c r="G246" s="369"/>
      <c r="H246" s="369"/>
      <c r="I246" s="369"/>
      <c r="J246" s="369"/>
      <c r="K246" s="369"/>
      <c r="L246" s="369"/>
      <c r="M246" s="369"/>
      <c r="N246" s="369"/>
      <c r="O246" s="369"/>
      <c r="P246" s="369"/>
      <c r="Q246" s="369"/>
      <c r="R246" s="369"/>
      <c r="S246" s="369"/>
      <c r="T246" s="369"/>
      <c r="U246" s="369"/>
      <c r="V246" s="369"/>
      <c r="W246" s="369"/>
      <c r="X246" s="369"/>
      <c r="Y246" s="369"/>
      <c r="Z246" s="369"/>
      <c r="AA246" s="369"/>
    </row>
    <row r="247" spans="1:27" ht="10.5" customHeight="1" x14ac:dyDescent="0.2">
      <c r="A247" s="369"/>
      <c r="B247" s="369"/>
      <c r="C247" s="369"/>
      <c r="D247" s="369"/>
      <c r="E247" s="369"/>
      <c r="F247" s="369"/>
      <c r="G247" s="369"/>
      <c r="H247" s="369"/>
      <c r="I247" s="369"/>
      <c r="J247" s="369"/>
      <c r="K247" s="369"/>
      <c r="L247" s="369"/>
      <c r="M247" s="369"/>
      <c r="N247" s="369"/>
      <c r="O247" s="369"/>
      <c r="P247" s="369"/>
      <c r="Q247" s="369"/>
      <c r="R247" s="369"/>
      <c r="S247" s="369"/>
      <c r="T247" s="369"/>
      <c r="U247" s="369"/>
      <c r="V247" s="369"/>
      <c r="W247" s="369"/>
      <c r="X247" s="369"/>
      <c r="Y247" s="369"/>
      <c r="Z247" s="369"/>
      <c r="AA247" s="369"/>
    </row>
    <row r="248" spans="1:27" ht="10.5" customHeight="1" x14ac:dyDescent="0.2">
      <c r="A248" s="369"/>
      <c r="B248" s="369"/>
      <c r="C248" s="369"/>
      <c r="D248" s="369"/>
      <c r="E248" s="369"/>
      <c r="F248" s="369"/>
      <c r="G248" s="369"/>
      <c r="H248" s="369"/>
      <c r="I248" s="369"/>
      <c r="J248" s="369"/>
      <c r="K248" s="369"/>
      <c r="L248" s="369"/>
      <c r="M248" s="369"/>
      <c r="N248" s="369"/>
      <c r="O248" s="369"/>
      <c r="P248" s="369"/>
      <c r="Q248" s="369"/>
      <c r="R248" s="369"/>
      <c r="S248" s="369"/>
      <c r="T248" s="369"/>
      <c r="U248" s="369"/>
      <c r="V248" s="369"/>
      <c r="W248" s="369"/>
      <c r="X248" s="369"/>
      <c r="Y248" s="369"/>
      <c r="Z248" s="369"/>
      <c r="AA248" s="369"/>
    </row>
    <row r="249" spans="1:27" ht="10.5" customHeight="1" x14ac:dyDescent="0.2">
      <c r="A249" s="369"/>
      <c r="B249" s="369"/>
      <c r="C249" s="369"/>
      <c r="D249" s="369"/>
      <c r="E249" s="369"/>
      <c r="F249" s="369"/>
      <c r="G249" s="369"/>
      <c r="H249" s="369"/>
      <c r="I249" s="369"/>
      <c r="J249" s="369"/>
      <c r="K249" s="369"/>
      <c r="L249" s="369"/>
      <c r="M249" s="369"/>
      <c r="N249" s="369"/>
      <c r="O249" s="369"/>
      <c r="P249" s="369"/>
      <c r="Q249" s="369"/>
      <c r="R249" s="369"/>
      <c r="S249" s="369"/>
      <c r="T249" s="369"/>
      <c r="U249" s="369"/>
      <c r="V249" s="369"/>
      <c r="W249" s="369"/>
      <c r="X249" s="369"/>
      <c r="Y249" s="369"/>
      <c r="Z249" s="369"/>
      <c r="AA249" s="369"/>
    </row>
    <row r="250" spans="1:27" ht="10.5" customHeight="1" x14ac:dyDescent="0.2">
      <c r="A250" s="369"/>
      <c r="B250" s="369"/>
      <c r="C250" s="369"/>
      <c r="D250" s="369"/>
      <c r="E250" s="369"/>
      <c r="F250" s="369"/>
      <c r="G250" s="369"/>
      <c r="H250" s="369"/>
      <c r="I250" s="369"/>
      <c r="J250" s="369"/>
      <c r="K250" s="369"/>
      <c r="L250" s="369"/>
      <c r="M250" s="369"/>
      <c r="N250" s="369"/>
      <c r="O250" s="369"/>
      <c r="P250" s="369"/>
      <c r="Q250" s="369"/>
      <c r="R250" s="369"/>
      <c r="S250" s="369"/>
      <c r="T250" s="369"/>
      <c r="U250" s="369"/>
      <c r="V250" s="369"/>
      <c r="W250" s="369"/>
      <c r="X250" s="369"/>
      <c r="Y250" s="369"/>
      <c r="Z250" s="369"/>
      <c r="AA250" s="369"/>
    </row>
    <row r="251" spans="1:27" ht="10.5" customHeight="1" x14ac:dyDescent="0.2">
      <c r="A251" s="369"/>
      <c r="B251" s="369"/>
      <c r="C251" s="369"/>
      <c r="D251" s="369"/>
      <c r="E251" s="369"/>
      <c r="F251" s="369"/>
      <c r="G251" s="369"/>
      <c r="H251" s="369"/>
      <c r="I251" s="369"/>
      <c r="J251" s="369"/>
      <c r="K251" s="369"/>
      <c r="L251" s="369"/>
      <c r="M251" s="369"/>
      <c r="N251" s="369"/>
      <c r="O251" s="369"/>
      <c r="P251" s="369"/>
      <c r="Q251" s="369"/>
      <c r="R251" s="369"/>
      <c r="S251" s="369"/>
      <c r="T251" s="369"/>
      <c r="U251" s="369"/>
      <c r="V251" s="369"/>
      <c r="W251" s="369"/>
      <c r="X251" s="369"/>
      <c r="Y251" s="369"/>
      <c r="Z251" s="369"/>
      <c r="AA251" s="369"/>
    </row>
    <row r="252" spans="1:27" ht="10.5" customHeight="1" x14ac:dyDescent="0.2">
      <c r="A252" s="369"/>
      <c r="B252" s="369"/>
      <c r="C252" s="369"/>
      <c r="D252" s="369"/>
      <c r="E252" s="369"/>
      <c r="F252" s="369"/>
      <c r="G252" s="369"/>
      <c r="H252" s="369"/>
      <c r="I252" s="369"/>
      <c r="J252" s="369"/>
      <c r="K252" s="369"/>
      <c r="L252" s="369"/>
      <c r="M252" s="369"/>
      <c r="N252" s="369"/>
      <c r="O252" s="369"/>
      <c r="P252" s="369"/>
      <c r="Q252" s="369"/>
      <c r="R252" s="369"/>
      <c r="S252" s="369"/>
      <c r="T252" s="369"/>
      <c r="U252" s="369"/>
      <c r="V252" s="369"/>
      <c r="W252" s="369"/>
      <c r="X252" s="369"/>
      <c r="Y252" s="369"/>
      <c r="Z252" s="369"/>
      <c r="AA252" s="369"/>
    </row>
    <row r="253" spans="1:27" ht="10.5" customHeight="1" x14ac:dyDescent="0.2">
      <c r="A253" s="369"/>
      <c r="B253" s="369"/>
      <c r="C253" s="369"/>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row>
    <row r="254" spans="1:27" ht="10.5" customHeight="1" x14ac:dyDescent="0.2">
      <c r="A254" s="369"/>
      <c r="B254" s="369"/>
      <c r="C254" s="369"/>
      <c r="D254" s="369"/>
      <c r="E254" s="369"/>
      <c r="F254" s="369"/>
      <c r="G254" s="369"/>
      <c r="H254" s="369"/>
      <c r="I254" s="369"/>
      <c r="J254" s="369"/>
      <c r="K254" s="369"/>
      <c r="L254" s="369"/>
      <c r="M254" s="369"/>
      <c r="N254" s="369"/>
      <c r="O254" s="369"/>
      <c r="P254" s="369"/>
      <c r="Q254" s="369"/>
      <c r="R254" s="369"/>
      <c r="S254" s="369"/>
      <c r="T254" s="369"/>
      <c r="U254" s="369"/>
      <c r="V254" s="369"/>
      <c r="W254" s="369"/>
      <c r="X254" s="369"/>
      <c r="Y254" s="369"/>
      <c r="Z254" s="369"/>
      <c r="AA254" s="369"/>
    </row>
    <row r="255" spans="1:27" ht="10.5" customHeight="1" x14ac:dyDescent="0.2">
      <c r="A255" s="369"/>
      <c r="B255" s="369"/>
      <c r="C255" s="369"/>
      <c r="D255" s="369"/>
      <c r="E255" s="369"/>
      <c r="F255" s="369"/>
      <c r="G255" s="369"/>
      <c r="H255" s="369"/>
      <c r="I255" s="369"/>
      <c r="J255" s="369"/>
      <c r="K255" s="369"/>
      <c r="L255" s="369"/>
      <c r="M255" s="369"/>
      <c r="N255" s="369"/>
      <c r="O255" s="369"/>
      <c r="P255" s="369"/>
      <c r="Q255" s="369"/>
      <c r="R255" s="369"/>
      <c r="S255" s="369"/>
      <c r="T255" s="369"/>
      <c r="U255" s="369"/>
      <c r="V255" s="369"/>
      <c r="W255" s="369"/>
      <c r="X255" s="369"/>
      <c r="Y255" s="369"/>
      <c r="Z255" s="369"/>
      <c r="AA255" s="369"/>
    </row>
    <row r="256" spans="1:27" ht="10.5" customHeight="1" x14ac:dyDescent="0.2">
      <c r="A256" s="369"/>
      <c r="B256" s="369"/>
      <c r="C256" s="369"/>
      <c r="D256" s="369"/>
      <c r="E256" s="369"/>
      <c r="F256" s="369"/>
      <c r="G256" s="369"/>
      <c r="H256" s="369"/>
      <c r="I256" s="369"/>
      <c r="J256" s="369"/>
      <c r="K256" s="369"/>
      <c r="L256" s="369"/>
      <c r="M256" s="369"/>
      <c r="N256" s="369"/>
      <c r="O256" s="369"/>
      <c r="P256" s="369"/>
      <c r="Q256" s="369"/>
      <c r="R256" s="369"/>
      <c r="S256" s="369"/>
      <c r="T256" s="369"/>
      <c r="U256" s="369"/>
      <c r="V256" s="369"/>
      <c r="W256" s="369"/>
      <c r="X256" s="369"/>
      <c r="Y256" s="369"/>
      <c r="Z256" s="369"/>
      <c r="AA256" s="369"/>
    </row>
    <row r="257" spans="1:27" ht="10.5" customHeight="1" x14ac:dyDescent="0.2">
      <c r="A257" s="369"/>
      <c r="B257" s="369"/>
      <c r="C257" s="369"/>
      <c r="D257" s="369"/>
      <c r="E257" s="369"/>
      <c r="F257" s="369"/>
      <c r="G257" s="369"/>
      <c r="H257" s="369"/>
      <c r="I257" s="369"/>
      <c r="J257" s="369"/>
      <c r="K257" s="369"/>
      <c r="L257" s="369"/>
      <c r="M257" s="369"/>
      <c r="N257" s="369"/>
      <c r="O257" s="369"/>
      <c r="P257" s="369"/>
      <c r="Q257" s="369"/>
      <c r="R257" s="369"/>
      <c r="S257" s="369"/>
      <c r="T257" s="369"/>
      <c r="U257" s="369"/>
      <c r="V257" s="369"/>
      <c r="W257" s="369"/>
      <c r="X257" s="369"/>
      <c r="Y257" s="369"/>
      <c r="Z257" s="369"/>
      <c r="AA257" s="369"/>
    </row>
    <row r="258" spans="1:27" ht="10.5" customHeight="1" x14ac:dyDescent="0.2">
      <c r="A258" s="369"/>
      <c r="B258" s="369"/>
      <c r="C258" s="369"/>
      <c r="D258" s="369"/>
      <c r="E258" s="369"/>
      <c r="F258" s="369"/>
      <c r="G258" s="369"/>
      <c r="H258" s="369"/>
      <c r="I258" s="369"/>
      <c r="J258" s="369"/>
      <c r="K258" s="369"/>
      <c r="L258" s="369"/>
      <c r="M258" s="369"/>
      <c r="N258" s="369"/>
      <c r="O258" s="369"/>
      <c r="P258" s="369"/>
      <c r="Q258" s="369"/>
      <c r="R258" s="369"/>
      <c r="S258" s="369"/>
      <c r="T258" s="369"/>
      <c r="U258" s="369"/>
      <c r="V258" s="369"/>
      <c r="W258" s="369"/>
      <c r="X258" s="369"/>
      <c r="Y258" s="369"/>
      <c r="Z258" s="369"/>
      <c r="AA258" s="369"/>
    </row>
    <row r="259" spans="1:27" ht="10.5" customHeight="1" x14ac:dyDescent="0.2">
      <c r="A259" s="369"/>
      <c r="B259" s="369"/>
      <c r="C259" s="369"/>
      <c r="D259" s="369"/>
      <c r="E259" s="369"/>
      <c r="F259" s="369"/>
      <c r="G259" s="369"/>
      <c r="H259" s="369"/>
      <c r="I259" s="369"/>
      <c r="J259" s="369"/>
      <c r="K259" s="369"/>
      <c r="L259" s="369"/>
      <c r="M259" s="369"/>
      <c r="N259" s="369"/>
      <c r="O259" s="369"/>
      <c r="P259" s="369"/>
      <c r="Q259" s="369"/>
      <c r="R259" s="369"/>
      <c r="S259" s="369"/>
      <c r="T259" s="369"/>
      <c r="U259" s="369"/>
      <c r="V259" s="369"/>
      <c r="W259" s="369"/>
      <c r="X259" s="369"/>
      <c r="Y259" s="369"/>
      <c r="Z259" s="369"/>
      <c r="AA259" s="369"/>
    </row>
    <row r="260" spans="1:27" ht="10.5" customHeight="1" x14ac:dyDescent="0.2">
      <c r="A260" s="369"/>
      <c r="B260" s="369"/>
      <c r="C260" s="369"/>
      <c r="D260" s="369"/>
      <c r="E260" s="369"/>
      <c r="F260" s="369"/>
      <c r="G260" s="369"/>
      <c r="H260" s="369"/>
      <c r="I260" s="369"/>
      <c r="J260" s="369"/>
      <c r="K260" s="369"/>
      <c r="L260" s="369"/>
      <c r="M260" s="369"/>
      <c r="N260" s="369"/>
      <c r="O260" s="369"/>
      <c r="P260" s="369"/>
      <c r="Q260" s="369"/>
      <c r="R260" s="369"/>
      <c r="S260" s="369"/>
      <c r="T260" s="369"/>
      <c r="U260" s="369"/>
      <c r="V260" s="369"/>
      <c r="W260" s="369"/>
      <c r="X260" s="369"/>
      <c r="Y260" s="369"/>
      <c r="Z260" s="369"/>
      <c r="AA260" s="369"/>
    </row>
    <row r="261" spans="1:27" ht="10.5" customHeight="1" x14ac:dyDescent="0.2">
      <c r="A261" s="369"/>
      <c r="B261" s="369"/>
      <c r="C261" s="369"/>
      <c r="D261" s="369"/>
      <c r="E261" s="369"/>
      <c r="F261" s="369"/>
      <c r="G261" s="369"/>
      <c r="H261" s="369"/>
      <c r="I261" s="369"/>
      <c r="J261" s="369"/>
      <c r="K261" s="369"/>
      <c r="L261" s="369"/>
      <c r="M261" s="369"/>
      <c r="N261" s="369"/>
      <c r="O261" s="369"/>
      <c r="P261" s="369"/>
      <c r="Q261" s="369"/>
      <c r="R261" s="369"/>
      <c r="S261" s="369"/>
      <c r="T261" s="369"/>
      <c r="U261" s="369"/>
      <c r="V261" s="369"/>
      <c r="W261" s="369"/>
      <c r="X261" s="369"/>
      <c r="Y261" s="369"/>
      <c r="Z261" s="369"/>
      <c r="AA261" s="369"/>
    </row>
    <row r="262" spans="1:27" ht="10.5" customHeight="1" x14ac:dyDescent="0.2">
      <c r="A262" s="369"/>
      <c r="B262" s="369"/>
      <c r="C262" s="369"/>
      <c r="D262" s="369"/>
      <c r="E262" s="369"/>
      <c r="F262" s="369"/>
      <c r="G262" s="369"/>
      <c r="H262" s="369"/>
      <c r="I262" s="369"/>
      <c r="J262" s="369"/>
      <c r="K262" s="369"/>
      <c r="L262" s="369"/>
      <c r="M262" s="369"/>
      <c r="N262" s="369"/>
      <c r="O262" s="369"/>
      <c r="P262" s="369"/>
      <c r="Q262" s="369"/>
      <c r="R262" s="369"/>
      <c r="S262" s="369"/>
      <c r="T262" s="369"/>
      <c r="U262" s="369"/>
      <c r="V262" s="369"/>
      <c r="W262" s="369"/>
      <c r="X262" s="369"/>
      <c r="Y262" s="369"/>
      <c r="Z262" s="369"/>
      <c r="AA262" s="369"/>
    </row>
    <row r="263" spans="1:27" ht="10.5" customHeight="1" x14ac:dyDescent="0.2">
      <c r="A263" s="369"/>
      <c r="B263" s="369"/>
      <c r="C263" s="369"/>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row>
    <row r="264" spans="1:27" ht="10.5" customHeight="1" x14ac:dyDescent="0.2">
      <c r="A264" s="369"/>
      <c r="B264" s="369"/>
      <c r="C264" s="369"/>
      <c r="D264" s="369"/>
      <c r="E264" s="369"/>
      <c r="F264" s="369"/>
      <c r="G264" s="369"/>
      <c r="H264" s="369"/>
      <c r="I264" s="369"/>
      <c r="J264" s="369"/>
      <c r="K264" s="369"/>
      <c r="L264" s="369"/>
      <c r="M264" s="369"/>
      <c r="N264" s="369"/>
      <c r="O264" s="369"/>
      <c r="P264" s="369"/>
      <c r="Q264" s="369"/>
      <c r="R264" s="369"/>
      <c r="S264" s="369"/>
      <c r="T264" s="369"/>
      <c r="U264" s="369"/>
      <c r="V264" s="369"/>
      <c r="W264" s="369"/>
      <c r="X264" s="369"/>
      <c r="Y264" s="369"/>
      <c r="Z264" s="369"/>
      <c r="AA264" s="369"/>
    </row>
    <row r="265" spans="1:27" ht="10.5" customHeight="1" x14ac:dyDescent="0.2">
      <c r="A265" s="369"/>
      <c r="B265" s="369"/>
      <c r="C265" s="369"/>
      <c r="D265" s="369"/>
      <c r="E265" s="369"/>
      <c r="F265" s="369"/>
      <c r="G265" s="369"/>
      <c r="H265" s="369"/>
      <c r="I265" s="369"/>
      <c r="J265" s="369"/>
      <c r="K265" s="369"/>
      <c r="L265" s="369"/>
      <c r="M265" s="369"/>
      <c r="N265" s="369"/>
      <c r="O265" s="369"/>
      <c r="P265" s="369"/>
      <c r="Q265" s="369"/>
      <c r="R265" s="369"/>
      <c r="S265" s="369"/>
      <c r="T265" s="369"/>
      <c r="U265" s="369"/>
      <c r="V265" s="369"/>
      <c r="W265" s="369"/>
      <c r="X265" s="369"/>
      <c r="Y265" s="369"/>
      <c r="Z265" s="369"/>
      <c r="AA265" s="369"/>
    </row>
    <row r="266" spans="1:27" ht="10.5" customHeight="1" x14ac:dyDescent="0.2">
      <c r="A266" s="369"/>
      <c r="B266" s="369"/>
      <c r="C266" s="369"/>
      <c r="D266" s="369"/>
      <c r="E266" s="369"/>
      <c r="F266" s="369"/>
      <c r="G266" s="369"/>
      <c r="H266" s="369"/>
      <c r="I266" s="369"/>
      <c r="J266" s="369"/>
      <c r="K266" s="369"/>
      <c r="L266" s="369"/>
      <c r="M266" s="369"/>
      <c r="N266" s="369"/>
      <c r="O266" s="369"/>
      <c r="P266" s="369"/>
      <c r="Q266" s="369"/>
      <c r="R266" s="369"/>
      <c r="S266" s="369"/>
      <c r="T266" s="369"/>
      <c r="U266" s="369"/>
      <c r="V266" s="369"/>
      <c r="W266" s="369"/>
      <c r="X266" s="369"/>
      <c r="Y266" s="369"/>
      <c r="Z266" s="369"/>
      <c r="AA266" s="369"/>
    </row>
    <row r="267" spans="1:27" ht="10.5" customHeight="1" x14ac:dyDescent="0.2">
      <c r="A267" s="369"/>
      <c r="B267" s="369"/>
      <c r="C267" s="369"/>
      <c r="D267" s="369"/>
      <c r="E267" s="369"/>
      <c r="F267" s="369"/>
      <c r="G267" s="369"/>
      <c r="H267" s="369"/>
      <c r="I267" s="369"/>
      <c r="J267" s="369"/>
      <c r="K267" s="369"/>
      <c r="L267" s="369"/>
      <c r="M267" s="369"/>
      <c r="N267" s="369"/>
      <c r="O267" s="369"/>
      <c r="P267" s="369"/>
      <c r="Q267" s="369"/>
      <c r="R267" s="369"/>
      <c r="S267" s="369"/>
      <c r="T267" s="369"/>
      <c r="U267" s="369"/>
      <c r="V267" s="369"/>
      <c r="W267" s="369"/>
      <c r="X267" s="369"/>
      <c r="Y267" s="369"/>
      <c r="Z267" s="369"/>
      <c r="AA267" s="369"/>
    </row>
    <row r="268" spans="1:27" ht="10.5" customHeight="1" x14ac:dyDescent="0.2">
      <c r="A268" s="369"/>
      <c r="B268" s="369"/>
      <c r="C268" s="369"/>
      <c r="D268" s="369"/>
      <c r="E268" s="369"/>
      <c r="F268" s="369"/>
      <c r="G268" s="369"/>
      <c r="H268" s="369"/>
      <c r="I268" s="369"/>
      <c r="J268" s="369"/>
      <c r="K268" s="369"/>
      <c r="L268" s="369"/>
      <c r="M268" s="369"/>
      <c r="N268" s="369"/>
      <c r="O268" s="369"/>
      <c r="P268" s="369"/>
      <c r="Q268" s="369"/>
      <c r="R268" s="369"/>
      <c r="S268" s="369"/>
      <c r="T268" s="369"/>
      <c r="U268" s="369"/>
      <c r="V268" s="369"/>
      <c r="W268" s="369"/>
      <c r="X268" s="369"/>
      <c r="Y268" s="369"/>
      <c r="Z268" s="369"/>
      <c r="AA268" s="369"/>
    </row>
    <row r="269" spans="1:27" ht="10.5" customHeight="1" x14ac:dyDescent="0.2">
      <c r="A269" s="369"/>
      <c r="B269" s="369"/>
      <c r="C269" s="369"/>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row>
    <row r="270" spans="1:27" ht="10.5" customHeight="1" x14ac:dyDescent="0.2">
      <c r="A270" s="369"/>
      <c r="B270" s="369"/>
      <c r="C270" s="369"/>
      <c r="D270" s="369"/>
      <c r="E270" s="369"/>
      <c r="F270" s="369"/>
      <c r="G270" s="369"/>
      <c r="H270" s="369"/>
      <c r="I270" s="369"/>
      <c r="J270" s="369"/>
      <c r="K270" s="369"/>
      <c r="L270" s="369"/>
      <c r="M270" s="369"/>
      <c r="N270" s="369"/>
      <c r="O270" s="369"/>
      <c r="P270" s="369"/>
      <c r="Q270" s="369"/>
      <c r="R270" s="369"/>
      <c r="S270" s="369"/>
      <c r="T270" s="369"/>
      <c r="U270" s="369"/>
      <c r="V270" s="369"/>
      <c r="W270" s="369"/>
      <c r="X270" s="369"/>
      <c r="Y270" s="369"/>
      <c r="Z270" s="369"/>
      <c r="AA270" s="369"/>
    </row>
    <row r="271" spans="1:27" ht="10.5" customHeight="1" x14ac:dyDescent="0.2">
      <c r="A271" s="369"/>
      <c r="B271" s="369"/>
      <c r="C271" s="369"/>
      <c r="D271" s="369"/>
      <c r="E271" s="369"/>
      <c r="F271" s="369"/>
      <c r="G271" s="369"/>
      <c r="H271" s="369"/>
      <c r="I271" s="369"/>
      <c r="J271" s="369"/>
      <c r="K271" s="369"/>
      <c r="L271" s="369"/>
      <c r="M271" s="369"/>
      <c r="N271" s="369"/>
      <c r="O271" s="369"/>
      <c r="P271" s="369"/>
      <c r="Q271" s="369"/>
      <c r="R271" s="369"/>
      <c r="S271" s="369"/>
      <c r="T271" s="369"/>
      <c r="U271" s="369"/>
      <c r="V271" s="369"/>
      <c r="W271" s="369"/>
      <c r="X271" s="369"/>
      <c r="Y271" s="369"/>
      <c r="Z271" s="369"/>
      <c r="AA271" s="369"/>
    </row>
    <row r="272" spans="1:27" ht="10.5" customHeight="1" x14ac:dyDescent="0.2">
      <c r="A272" s="369"/>
      <c r="B272" s="369"/>
      <c r="C272" s="369"/>
      <c r="D272" s="369"/>
      <c r="E272" s="369"/>
      <c r="F272" s="369"/>
      <c r="G272" s="369"/>
      <c r="H272" s="369"/>
      <c r="I272" s="369"/>
      <c r="J272" s="369"/>
      <c r="K272" s="369"/>
      <c r="L272" s="369"/>
      <c r="M272" s="369"/>
      <c r="N272" s="369"/>
      <c r="O272" s="369"/>
      <c r="P272" s="369"/>
      <c r="Q272" s="369"/>
      <c r="R272" s="369"/>
      <c r="S272" s="369"/>
      <c r="T272" s="369"/>
      <c r="U272" s="369"/>
      <c r="V272" s="369"/>
      <c r="W272" s="369"/>
      <c r="X272" s="369"/>
      <c r="Y272" s="369"/>
      <c r="Z272" s="369"/>
      <c r="AA272" s="369"/>
    </row>
    <row r="273" spans="1:27" ht="10.5" customHeight="1" x14ac:dyDescent="0.2">
      <c r="A273" s="369"/>
      <c r="B273" s="369"/>
      <c r="C273" s="369"/>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row>
    <row r="274" spans="1:27" ht="10.5" customHeight="1" x14ac:dyDescent="0.2">
      <c r="A274" s="369"/>
      <c r="B274" s="369"/>
      <c r="C274" s="369"/>
      <c r="D274" s="369"/>
      <c r="E274" s="369"/>
      <c r="F274" s="369"/>
      <c r="G274" s="369"/>
      <c r="H274" s="369"/>
      <c r="I274" s="369"/>
      <c r="J274" s="369"/>
      <c r="K274" s="369"/>
      <c r="L274" s="369"/>
      <c r="M274" s="369"/>
      <c r="N274" s="369"/>
      <c r="O274" s="369"/>
      <c r="P274" s="369"/>
      <c r="Q274" s="369"/>
      <c r="R274" s="369"/>
      <c r="S274" s="369"/>
      <c r="T274" s="369"/>
      <c r="U274" s="369"/>
      <c r="V274" s="369"/>
      <c r="W274" s="369"/>
      <c r="X274" s="369"/>
      <c r="Y274" s="369"/>
      <c r="Z274" s="369"/>
      <c r="AA274" s="369"/>
    </row>
    <row r="275" spans="1:27" ht="10.5" customHeight="1" x14ac:dyDescent="0.2">
      <c r="A275" s="369"/>
      <c r="B275" s="369"/>
      <c r="C275" s="369"/>
      <c r="D275" s="369"/>
      <c r="E275" s="369"/>
      <c r="F275" s="369"/>
      <c r="G275" s="369"/>
      <c r="H275" s="369"/>
      <c r="I275" s="369"/>
      <c r="J275" s="369"/>
      <c r="K275" s="369"/>
      <c r="L275" s="369"/>
      <c r="M275" s="369"/>
      <c r="N275" s="369"/>
      <c r="O275" s="369"/>
      <c r="P275" s="369"/>
      <c r="Q275" s="369"/>
      <c r="R275" s="369"/>
      <c r="S275" s="369"/>
      <c r="T275" s="369"/>
      <c r="U275" s="369"/>
      <c r="V275" s="369"/>
      <c r="W275" s="369"/>
      <c r="X275" s="369"/>
      <c r="Y275" s="369"/>
      <c r="Z275" s="369"/>
      <c r="AA275" s="369"/>
    </row>
    <row r="276" spans="1:27" ht="10.5" customHeight="1" x14ac:dyDescent="0.2">
      <c r="A276" s="369"/>
      <c r="B276" s="369"/>
      <c r="C276" s="369"/>
      <c r="D276" s="369"/>
      <c r="E276" s="369"/>
      <c r="F276" s="369"/>
      <c r="G276" s="369"/>
      <c r="H276" s="369"/>
      <c r="I276" s="369"/>
      <c r="J276" s="369"/>
      <c r="K276" s="369"/>
      <c r="L276" s="369"/>
      <c r="M276" s="369"/>
      <c r="N276" s="369"/>
      <c r="O276" s="369"/>
      <c r="P276" s="369"/>
      <c r="Q276" s="369"/>
      <c r="R276" s="369"/>
      <c r="S276" s="369"/>
      <c r="T276" s="369"/>
      <c r="U276" s="369"/>
      <c r="V276" s="369"/>
      <c r="W276" s="369"/>
      <c r="X276" s="369"/>
      <c r="Y276" s="369"/>
      <c r="Z276" s="369"/>
      <c r="AA276" s="369"/>
    </row>
    <row r="277" spans="1:27" ht="10.5" customHeight="1" x14ac:dyDescent="0.2">
      <c r="A277" s="369"/>
      <c r="B277" s="369"/>
      <c r="C277" s="369"/>
      <c r="D277" s="369"/>
      <c r="E277" s="369"/>
      <c r="F277" s="369"/>
      <c r="G277" s="369"/>
      <c r="H277" s="369"/>
      <c r="I277" s="369"/>
      <c r="J277" s="369"/>
      <c r="K277" s="369"/>
      <c r="L277" s="369"/>
      <c r="M277" s="369"/>
      <c r="N277" s="369"/>
      <c r="O277" s="369"/>
      <c r="P277" s="369"/>
      <c r="Q277" s="369"/>
      <c r="R277" s="369"/>
      <c r="S277" s="369"/>
      <c r="T277" s="369"/>
      <c r="U277" s="369"/>
      <c r="V277" s="369"/>
      <c r="W277" s="369"/>
      <c r="X277" s="369"/>
      <c r="Y277" s="369"/>
      <c r="Z277" s="369"/>
      <c r="AA277" s="369"/>
    </row>
    <row r="278" spans="1:27" ht="10.5" customHeight="1" x14ac:dyDescent="0.2">
      <c r="A278" s="369"/>
      <c r="B278" s="369"/>
      <c r="C278" s="369"/>
      <c r="D278" s="369"/>
      <c r="E278" s="369"/>
      <c r="F278" s="369"/>
      <c r="G278" s="369"/>
      <c r="H278" s="369"/>
      <c r="I278" s="369"/>
      <c r="J278" s="369"/>
      <c r="K278" s="369"/>
      <c r="L278" s="369"/>
      <c r="M278" s="369"/>
      <c r="N278" s="369"/>
      <c r="O278" s="369"/>
      <c r="P278" s="369"/>
      <c r="Q278" s="369"/>
      <c r="R278" s="369"/>
      <c r="S278" s="369"/>
      <c r="T278" s="369"/>
      <c r="U278" s="369"/>
      <c r="V278" s="369"/>
      <c r="W278" s="369"/>
      <c r="X278" s="369"/>
      <c r="Y278" s="369"/>
      <c r="Z278" s="369"/>
      <c r="AA278" s="369"/>
    </row>
    <row r="279" spans="1:27" ht="10.5" customHeight="1" x14ac:dyDescent="0.2">
      <c r="A279" s="369"/>
      <c r="B279" s="369"/>
      <c r="C279" s="369"/>
      <c r="D279" s="369"/>
      <c r="E279" s="369"/>
      <c r="F279" s="369"/>
      <c r="G279" s="369"/>
      <c r="H279" s="369"/>
      <c r="I279" s="369"/>
      <c r="J279" s="369"/>
      <c r="K279" s="369"/>
      <c r="L279" s="369"/>
      <c r="M279" s="369"/>
      <c r="N279" s="369"/>
      <c r="O279" s="369"/>
      <c r="P279" s="369"/>
      <c r="Q279" s="369"/>
      <c r="R279" s="369"/>
      <c r="S279" s="369"/>
      <c r="T279" s="369"/>
      <c r="U279" s="369"/>
      <c r="V279" s="369"/>
      <c r="W279" s="369"/>
      <c r="X279" s="369"/>
      <c r="Y279" s="369"/>
      <c r="Z279" s="369"/>
      <c r="AA279" s="369"/>
    </row>
    <row r="280" spans="1:27" ht="10.5" customHeight="1" x14ac:dyDescent="0.2">
      <c r="A280" s="369"/>
      <c r="B280" s="369"/>
      <c r="C280" s="369"/>
      <c r="D280" s="369"/>
      <c r="E280" s="369"/>
      <c r="F280" s="369"/>
      <c r="G280" s="369"/>
      <c r="H280" s="369"/>
      <c r="I280" s="369"/>
      <c r="J280" s="369"/>
      <c r="K280" s="369"/>
      <c r="L280" s="369"/>
      <c r="M280" s="369"/>
      <c r="N280" s="369"/>
      <c r="O280" s="369"/>
      <c r="P280" s="369"/>
      <c r="Q280" s="369"/>
      <c r="R280" s="369"/>
      <c r="S280" s="369"/>
      <c r="T280" s="369"/>
      <c r="U280" s="369"/>
      <c r="V280" s="369"/>
      <c r="W280" s="369"/>
      <c r="X280" s="369"/>
      <c r="Y280" s="369"/>
      <c r="Z280" s="369"/>
      <c r="AA280" s="369"/>
    </row>
    <row r="281" spans="1:27" ht="10.5" customHeight="1" x14ac:dyDescent="0.2">
      <c r="A281" s="369"/>
      <c r="B281" s="369"/>
      <c r="C281" s="369"/>
      <c r="D281" s="369"/>
      <c r="E281" s="369"/>
      <c r="F281" s="369"/>
      <c r="G281" s="369"/>
      <c r="H281" s="369"/>
      <c r="I281" s="369"/>
      <c r="J281" s="369"/>
      <c r="K281" s="369"/>
      <c r="L281" s="369"/>
      <c r="M281" s="369"/>
      <c r="N281" s="369"/>
      <c r="O281" s="369"/>
      <c r="P281" s="369"/>
      <c r="Q281" s="369"/>
      <c r="R281" s="369"/>
      <c r="S281" s="369"/>
      <c r="T281" s="369"/>
      <c r="U281" s="369"/>
      <c r="V281" s="369"/>
      <c r="W281" s="369"/>
      <c r="X281" s="369"/>
      <c r="Y281" s="369"/>
      <c r="Z281" s="369"/>
      <c r="AA281" s="369"/>
    </row>
    <row r="282" spans="1:27" ht="10.5" customHeight="1" x14ac:dyDescent="0.2">
      <c r="A282" s="369"/>
      <c r="B282" s="369"/>
      <c r="C282" s="369"/>
      <c r="D282" s="369"/>
      <c r="E282" s="369"/>
      <c r="F282" s="369"/>
      <c r="G282" s="369"/>
      <c r="H282" s="369"/>
      <c r="I282" s="369"/>
      <c r="J282" s="369"/>
      <c r="K282" s="369"/>
      <c r="L282" s="369"/>
      <c r="M282" s="369"/>
      <c r="N282" s="369"/>
      <c r="O282" s="369"/>
      <c r="P282" s="369"/>
      <c r="Q282" s="369"/>
      <c r="R282" s="369"/>
      <c r="S282" s="369"/>
      <c r="T282" s="369"/>
      <c r="U282" s="369"/>
      <c r="V282" s="369"/>
      <c r="W282" s="369"/>
      <c r="X282" s="369"/>
      <c r="Y282" s="369"/>
      <c r="Z282" s="369"/>
      <c r="AA282" s="369"/>
    </row>
    <row r="283" spans="1:27" ht="10.5" customHeight="1" x14ac:dyDescent="0.2">
      <c r="A283" s="369"/>
      <c r="B283" s="369"/>
      <c r="C283" s="369"/>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row>
    <row r="284" spans="1:27" ht="10.5" customHeight="1" x14ac:dyDescent="0.2">
      <c r="A284" s="369"/>
      <c r="B284" s="369"/>
      <c r="C284" s="369"/>
      <c r="D284" s="369"/>
      <c r="E284" s="369"/>
      <c r="F284" s="369"/>
      <c r="G284" s="369"/>
      <c r="H284" s="369"/>
      <c r="I284" s="369"/>
      <c r="J284" s="369"/>
      <c r="K284" s="369"/>
      <c r="L284" s="369"/>
      <c r="M284" s="369"/>
      <c r="N284" s="369"/>
      <c r="O284" s="369"/>
      <c r="P284" s="369"/>
      <c r="Q284" s="369"/>
      <c r="R284" s="369"/>
      <c r="S284" s="369"/>
      <c r="T284" s="369"/>
      <c r="U284" s="369"/>
      <c r="V284" s="369"/>
      <c r="W284" s="369"/>
      <c r="X284" s="369"/>
      <c r="Y284" s="369"/>
      <c r="Z284" s="369"/>
      <c r="AA284" s="369"/>
    </row>
    <row r="285" spans="1:27" ht="10.5" customHeight="1" x14ac:dyDescent="0.2">
      <c r="A285" s="369"/>
      <c r="B285" s="369"/>
      <c r="C285" s="369"/>
      <c r="D285" s="369"/>
      <c r="E285" s="369"/>
      <c r="F285" s="369"/>
      <c r="G285" s="369"/>
      <c r="H285" s="369"/>
      <c r="I285" s="369"/>
      <c r="J285" s="369"/>
      <c r="K285" s="369"/>
      <c r="L285" s="369"/>
      <c r="M285" s="369"/>
      <c r="N285" s="369"/>
      <c r="O285" s="369"/>
      <c r="P285" s="369"/>
      <c r="Q285" s="369"/>
      <c r="R285" s="369"/>
      <c r="S285" s="369"/>
      <c r="T285" s="369"/>
      <c r="U285" s="369"/>
      <c r="V285" s="369"/>
      <c r="W285" s="369"/>
      <c r="X285" s="369"/>
      <c r="Y285" s="369"/>
      <c r="Z285" s="369"/>
      <c r="AA285" s="369"/>
    </row>
    <row r="286" spans="1:27" ht="10.5" customHeight="1" x14ac:dyDescent="0.2">
      <c r="A286" s="369"/>
      <c r="B286" s="369"/>
      <c r="C286" s="369"/>
      <c r="D286" s="369"/>
      <c r="E286" s="369"/>
      <c r="F286" s="369"/>
      <c r="G286" s="369"/>
      <c r="H286" s="369"/>
      <c r="I286" s="369"/>
      <c r="J286" s="369"/>
      <c r="K286" s="369"/>
      <c r="L286" s="369"/>
      <c r="M286" s="369"/>
      <c r="N286" s="369"/>
      <c r="O286" s="369"/>
      <c r="P286" s="369"/>
      <c r="Q286" s="369"/>
      <c r="R286" s="369"/>
      <c r="S286" s="369"/>
      <c r="T286" s="369"/>
      <c r="U286" s="369"/>
      <c r="V286" s="369"/>
      <c r="W286" s="369"/>
      <c r="X286" s="369"/>
      <c r="Y286" s="369"/>
      <c r="Z286" s="369"/>
      <c r="AA286" s="369"/>
    </row>
    <row r="287" spans="1:27" ht="10.5" customHeight="1" x14ac:dyDescent="0.2">
      <c r="A287" s="369"/>
      <c r="B287" s="369"/>
      <c r="C287" s="369"/>
      <c r="D287" s="369"/>
      <c r="E287" s="369"/>
      <c r="F287" s="369"/>
      <c r="G287" s="369"/>
      <c r="H287" s="369"/>
      <c r="I287" s="369"/>
      <c r="J287" s="369"/>
      <c r="K287" s="369"/>
      <c r="L287" s="369"/>
      <c r="M287" s="369"/>
      <c r="N287" s="369"/>
      <c r="O287" s="369"/>
      <c r="P287" s="369"/>
      <c r="Q287" s="369"/>
      <c r="R287" s="369"/>
      <c r="S287" s="369"/>
      <c r="T287" s="369"/>
      <c r="U287" s="369"/>
      <c r="V287" s="369"/>
      <c r="W287" s="369"/>
      <c r="X287" s="369"/>
      <c r="Y287" s="369"/>
      <c r="Z287" s="369"/>
      <c r="AA287" s="369"/>
    </row>
    <row r="288" spans="1:27" ht="10.5" customHeight="1" x14ac:dyDescent="0.2">
      <c r="A288" s="369"/>
      <c r="B288" s="369"/>
      <c r="C288" s="369"/>
      <c r="D288" s="369"/>
      <c r="E288" s="369"/>
      <c r="F288" s="369"/>
      <c r="G288" s="369"/>
      <c r="H288" s="369"/>
      <c r="I288" s="369"/>
      <c r="J288" s="369"/>
      <c r="K288" s="369"/>
      <c r="L288" s="369"/>
      <c r="M288" s="369"/>
      <c r="N288" s="369"/>
      <c r="O288" s="369"/>
      <c r="P288" s="369"/>
      <c r="Q288" s="369"/>
      <c r="R288" s="369"/>
      <c r="S288" s="369"/>
      <c r="T288" s="369"/>
      <c r="U288" s="369"/>
      <c r="V288" s="369"/>
      <c r="W288" s="369"/>
      <c r="X288" s="369"/>
      <c r="Y288" s="369"/>
      <c r="Z288" s="369"/>
      <c r="AA288" s="369"/>
    </row>
    <row r="289" spans="1:27" ht="10.5" customHeight="1" x14ac:dyDescent="0.2">
      <c r="A289" s="369"/>
      <c r="B289" s="369"/>
      <c r="C289" s="369"/>
      <c r="D289" s="369"/>
      <c r="E289" s="369"/>
      <c r="F289" s="369"/>
      <c r="G289" s="369"/>
      <c r="H289" s="369"/>
      <c r="I289" s="369"/>
      <c r="J289" s="369"/>
      <c r="K289" s="369"/>
      <c r="L289" s="369"/>
      <c r="M289" s="369"/>
      <c r="N289" s="369"/>
      <c r="O289" s="369"/>
      <c r="P289" s="369"/>
      <c r="Q289" s="369"/>
      <c r="R289" s="369"/>
      <c r="S289" s="369"/>
      <c r="T289" s="369"/>
      <c r="U289" s="369"/>
      <c r="V289" s="369"/>
      <c r="W289" s="369"/>
      <c r="X289" s="369"/>
      <c r="Y289" s="369"/>
      <c r="Z289" s="369"/>
      <c r="AA289" s="369"/>
    </row>
    <row r="290" spans="1:27" ht="10.5" customHeight="1" x14ac:dyDescent="0.2">
      <c r="A290" s="369"/>
      <c r="B290" s="369"/>
      <c r="C290" s="369"/>
      <c r="D290" s="369"/>
      <c r="E290" s="369"/>
      <c r="F290" s="369"/>
      <c r="G290" s="369"/>
      <c r="H290" s="369"/>
      <c r="I290" s="369"/>
      <c r="J290" s="369"/>
      <c r="K290" s="369"/>
      <c r="L290" s="369"/>
      <c r="M290" s="369"/>
      <c r="N290" s="369"/>
      <c r="O290" s="369"/>
      <c r="P290" s="369"/>
      <c r="Q290" s="369"/>
      <c r="R290" s="369"/>
      <c r="S290" s="369"/>
      <c r="T290" s="369"/>
      <c r="U290" s="369"/>
      <c r="V290" s="369"/>
      <c r="W290" s="369"/>
      <c r="X290" s="369"/>
      <c r="Y290" s="369"/>
      <c r="Z290" s="369"/>
      <c r="AA290" s="369"/>
    </row>
    <row r="291" spans="1:27" ht="10.5" customHeight="1" x14ac:dyDescent="0.2">
      <c r="A291" s="369"/>
      <c r="B291" s="369"/>
      <c r="C291" s="369"/>
      <c r="D291" s="369"/>
      <c r="E291" s="369"/>
      <c r="F291" s="369"/>
      <c r="G291" s="369"/>
      <c r="H291" s="369"/>
      <c r="I291" s="369"/>
      <c r="J291" s="369"/>
      <c r="K291" s="369"/>
      <c r="L291" s="369"/>
      <c r="M291" s="369"/>
      <c r="N291" s="369"/>
      <c r="O291" s="369"/>
      <c r="P291" s="369"/>
      <c r="Q291" s="369"/>
      <c r="R291" s="369"/>
      <c r="S291" s="369"/>
      <c r="T291" s="369"/>
      <c r="U291" s="369"/>
      <c r="V291" s="369"/>
      <c r="W291" s="369"/>
      <c r="X291" s="369"/>
      <c r="Y291" s="369"/>
      <c r="Z291" s="369"/>
      <c r="AA291" s="369"/>
    </row>
    <row r="292" spans="1:27" ht="10.5" customHeight="1" x14ac:dyDescent="0.2">
      <c r="A292" s="369"/>
      <c r="B292" s="369"/>
      <c r="C292" s="369"/>
      <c r="D292" s="369"/>
      <c r="E292" s="369"/>
      <c r="F292" s="369"/>
      <c r="G292" s="369"/>
      <c r="H292" s="369"/>
      <c r="I292" s="369"/>
      <c r="J292" s="369"/>
      <c r="K292" s="369"/>
      <c r="L292" s="369"/>
      <c r="M292" s="369"/>
      <c r="N292" s="369"/>
      <c r="O292" s="369"/>
      <c r="P292" s="369"/>
      <c r="Q292" s="369"/>
      <c r="R292" s="369"/>
      <c r="S292" s="369"/>
      <c r="T292" s="369"/>
      <c r="U292" s="369"/>
      <c r="V292" s="369"/>
      <c r="W292" s="369"/>
      <c r="X292" s="369"/>
      <c r="Y292" s="369"/>
      <c r="Z292" s="369"/>
      <c r="AA292" s="369"/>
    </row>
    <row r="293" spans="1:27" ht="10.5" customHeight="1" x14ac:dyDescent="0.2">
      <c r="A293" s="369"/>
      <c r="B293" s="369"/>
      <c r="C293" s="369"/>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row>
    <row r="294" spans="1:27" ht="10.5" customHeight="1" x14ac:dyDescent="0.2">
      <c r="A294" s="369"/>
      <c r="B294" s="369"/>
      <c r="C294" s="369"/>
      <c r="D294" s="369"/>
      <c r="E294" s="369"/>
      <c r="F294" s="369"/>
      <c r="G294" s="369"/>
      <c r="H294" s="369"/>
      <c r="I294" s="369"/>
      <c r="J294" s="369"/>
      <c r="K294" s="369"/>
      <c r="L294" s="369"/>
      <c r="M294" s="369"/>
      <c r="N294" s="369"/>
      <c r="O294" s="369"/>
      <c r="P294" s="369"/>
      <c r="Q294" s="369"/>
      <c r="R294" s="369"/>
      <c r="S294" s="369"/>
      <c r="T294" s="369"/>
      <c r="U294" s="369"/>
      <c r="V294" s="369"/>
      <c r="W294" s="369"/>
      <c r="X294" s="369"/>
      <c r="Y294" s="369"/>
      <c r="Z294" s="369"/>
      <c r="AA294" s="369"/>
    </row>
    <row r="295" spans="1:27" ht="10.5" customHeight="1" x14ac:dyDescent="0.2">
      <c r="A295" s="369"/>
      <c r="B295" s="369"/>
      <c r="C295" s="369"/>
      <c r="D295" s="369"/>
      <c r="E295" s="369"/>
      <c r="F295" s="369"/>
      <c r="G295" s="369"/>
      <c r="H295" s="369"/>
      <c r="I295" s="369"/>
      <c r="J295" s="369"/>
      <c r="K295" s="369"/>
      <c r="L295" s="369"/>
      <c r="M295" s="369"/>
      <c r="N295" s="369"/>
      <c r="O295" s="369"/>
      <c r="P295" s="369"/>
      <c r="Q295" s="369"/>
      <c r="R295" s="369"/>
      <c r="S295" s="369"/>
      <c r="T295" s="369"/>
      <c r="U295" s="369"/>
      <c r="V295" s="369"/>
      <c r="W295" s="369"/>
      <c r="X295" s="369"/>
      <c r="Y295" s="369"/>
      <c r="Z295" s="369"/>
      <c r="AA295" s="369"/>
    </row>
    <row r="296" spans="1:27" ht="10.5" customHeight="1" x14ac:dyDescent="0.2">
      <c r="A296" s="369"/>
      <c r="B296" s="369"/>
      <c r="C296" s="369"/>
      <c r="D296" s="369"/>
      <c r="E296" s="369"/>
      <c r="F296" s="369"/>
      <c r="G296" s="369"/>
      <c r="H296" s="369"/>
      <c r="I296" s="369"/>
      <c r="J296" s="369"/>
      <c r="K296" s="369"/>
      <c r="L296" s="369"/>
      <c r="M296" s="369"/>
      <c r="N296" s="369"/>
      <c r="O296" s="369"/>
      <c r="P296" s="369"/>
      <c r="Q296" s="369"/>
      <c r="R296" s="369"/>
      <c r="S296" s="369"/>
      <c r="T296" s="369"/>
      <c r="U296" s="369"/>
      <c r="V296" s="369"/>
      <c r="W296" s="369"/>
      <c r="X296" s="369"/>
      <c r="Y296" s="369"/>
      <c r="Z296" s="369"/>
      <c r="AA296" s="369"/>
    </row>
    <row r="297" spans="1:27" ht="10.5" customHeight="1" x14ac:dyDescent="0.2">
      <c r="A297" s="369"/>
      <c r="B297" s="369"/>
      <c r="C297" s="369"/>
      <c r="D297" s="369"/>
      <c r="E297" s="369"/>
      <c r="F297" s="369"/>
      <c r="G297" s="369"/>
      <c r="H297" s="369"/>
      <c r="I297" s="369"/>
      <c r="J297" s="369"/>
      <c r="K297" s="369"/>
      <c r="L297" s="369"/>
      <c r="M297" s="369"/>
      <c r="N297" s="369"/>
      <c r="O297" s="369"/>
      <c r="P297" s="369"/>
      <c r="Q297" s="369"/>
      <c r="R297" s="369"/>
      <c r="S297" s="369"/>
      <c r="T297" s="369"/>
      <c r="U297" s="369"/>
      <c r="V297" s="369"/>
      <c r="W297" s="369"/>
      <c r="X297" s="369"/>
      <c r="Y297" s="369"/>
      <c r="Z297" s="369"/>
      <c r="AA297" s="369"/>
    </row>
    <row r="298" spans="1:27" ht="10.5" customHeight="1" x14ac:dyDescent="0.2">
      <c r="A298" s="369"/>
      <c r="B298" s="369"/>
      <c r="C298" s="369"/>
      <c r="D298" s="369"/>
      <c r="E298" s="369"/>
      <c r="F298" s="369"/>
      <c r="G298" s="369"/>
      <c r="H298" s="369"/>
      <c r="I298" s="369"/>
      <c r="J298" s="369"/>
      <c r="K298" s="369"/>
      <c r="L298" s="369"/>
      <c r="M298" s="369"/>
      <c r="N298" s="369"/>
      <c r="O298" s="369"/>
      <c r="P298" s="369"/>
      <c r="Q298" s="369"/>
      <c r="R298" s="369"/>
      <c r="S298" s="369"/>
      <c r="T298" s="369"/>
      <c r="U298" s="369"/>
      <c r="V298" s="369"/>
      <c r="W298" s="369"/>
      <c r="X298" s="369"/>
      <c r="Y298" s="369"/>
      <c r="Z298" s="369"/>
      <c r="AA298" s="369"/>
    </row>
    <row r="299" spans="1:27" ht="10.5" customHeight="1" x14ac:dyDescent="0.2">
      <c r="A299" s="369"/>
      <c r="B299" s="369"/>
      <c r="C299" s="369"/>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row>
    <row r="300" spans="1:27" ht="10.5" customHeight="1" x14ac:dyDescent="0.2">
      <c r="A300" s="369"/>
      <c r="B300" s="369"/>
      <c r="C300" s="369"/>
      <c r="D300" s="369"/>
      <c r="E300" s="369"/>
      <c r="F300" s="369"/>
      <c r="G300" s="369"/>
      <c r="H300" s="369"/>
      <c r="I300" s="369"/>
      <c r="J300" s="369"/>
      <c r="K300" s="369"/>
      <c r="L300" s="369"/>
      <c r="M300" s="369"/>
      <c r="N300" s="369"/>
      <c r="O300" s="369"/>
      <c r="P300" s="369"/>
      <c r="Q300" s="369"/>
      <c r="R300" s="369"/>
      <c r="S300" s="369"/>
      <c r="T300" s="369"/>
      <c r="U300" s="369"/>
      <c r="V300" s="369"/>
      <c r="W300" s="369"/>
      <c r="X300" s="369"/>
      <c r="Y300" s="369"/>
      <c r="Z300" s="369"/>
      <c r="AA300" s="369"/>
    </row>
    <row r="301" spans="1:27" ht="10.5" customHeight="1" x14ac:dyDescent="0.2">
      <c r="A301" s="369"/>
      <c r="B301" s="369"/>
      <c r="C301" s="369"/>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row>
    <row r="302" spans="1:27" ht="10.5" customHeight="1" x14ac:dyDescent="0.2">
      <c r="A302" s="369"/>
      <c r="B302" s="369"/>
      <c r="C302" s="369"/>
      <c r="D302" s="369"/>
      <c r="E302" s="369"/>
      <c r="F302" s="369"/>
      <c r="G302" s="369"/>
      <c r="H302" s="369"/>
      <c r="I302" s="369"/>
      <c r="J302" s="369"/>
      <c r="K302" s="369"/>
      <c r="L302" s="369"/>
      <c r="M302" s="369"/>
      <c r="N302" s="369"/>
      <c r="O302" s="369"/>
      <c r="P302" s="369"/>
      <c r="Q302" s="369"/>
      <c r="R302" s="369"/>
      <c r="S302" s="369"/>
      <c r="T302" s="369"/>
      <c r="U302" s="369"/>
      <c r="V302" s="369"/>
      <c r="W302" s="369"/>
      <c r="X302" s="369"/>
      <c r="Y302" s="369"/>
      <c r="Z302" s="369"/>
      <c r="AA302" s="369"/>
    </row>
    <row r="303" spans="1:27" ht="10.5" customHeight="1" x14ac:dyDescent="0.2">
      <c r="A303" s="369"/>
      <c r="B303" s="369"/>
      <c r="C303" s="369"/>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row>
    <row r="304" spans="1:27" ht="10.5" customHeight="1" x14ac:dyDescent="0.2">
      <c r="A304" s="369"/>
      <c r="B304" s="369"/>
      <c r="C304" s="369"/>
      <c r="D304" s="369"/>
      <c r="E304" s="369"/>
      <c r="F304" s="369"/>
      <c r="G304" s="369"/>
      <c r="H304" s="369"/>
      <c r="I304" s="369"/>
      <c r="J304" s="369"/>
      <c r="K304" s="369"/>
      <c r="L304" s="369"/>
      <c r="M304" s="369"/>
      <c r="N304" s="369"/>
      <c r="O304" s="369"/>
      <c r="P304" s="369"/>
      <c r="Q304" s="369"/>
      <c r="R304" s="369"/>
      <c r="S304" s="369"/>
      <c r="T304" s="369"/>
      <c r="U304" s="369"/>
      <c r="V304" s="369"/>
      <c r="W304" s="369"/>
      <c r="X304" s="369"/>
      <c r="Y304" s="369"/>
      <c r="Z304" s="369"/>
      <c r="AA304" s="369"/>
    </row>
    <row r="305" spans="1:27" ht="10.5" customHeight="1" x14ac:dyDescent="0.2">
      <c r="A305" s="369"/>
      <c r="B305" s="369"/>
      <c r="C305" s="369"/>
      <c r="D305" s="369"/>
      <c r="E305" s="369"/>
      <c r="F305" s="369"/>
      <c r="G305" s="369"/>
      <c r="H305" s="369"/>
      <c r="I305" s="369"/>
      <c r="J305" s="369"/>
      <c r="K305" s="369"/>
      <c r="L305" s="369"/>
      <c r="M305" s="369"/>
      <c r="N305" s="369"/>
      <c r="O305" s="369"/>
      <c r="P305" s="369"/>
      <c r="Q305" s="369"/>
      <c r="R305" s="369"/>
      <c r="S305" s="369"/>
      <c r="T305" s="369"/>
      <c r="U305" s="369"/>
      <c r="V305" s="369"/>
      <c r="W305" s="369"/>
      <c r="X305" s="369"/>
      <c r="Y305" s="369"/>
      <c r="Z305" s="369"/>
      <c r="AA305" s="369"/>
    </row>
    <row r="306" spans="1:27" ht="10.5" customHeight="1" x14ac:dyDescent="0.2">
      <c r="A306" s="369"/>
      <c r="B306" s="369"/>
      <c r="C306" s="369"/>
      <c r="D306" s="369"/>
      <c r="E306" s="369"/>
      <c r="F306" s="369"/>
      <c r="G306" s="369"/>
      <c r="H306" s="369"/>
      <c r="I306" s="369"/>
      <c r="J306" s="369"/>
      <c r="K306" s="369"/>
      <c r="L306" s="369"/>
      <c r="M306" s="369"/>
      <c r="N306" s="369"/>
      <c r="O306" s="369"/>
      <c r="P306" s="369"/>
      <c r="Q306" s="369"/>
      <c r="R306" s="369"/>
      <c r="S306" s="369"/>
      <c r="T306" s="369"/>
      <c r="U306" s="369"/>
      <c r="V306" s="369"/>
      <c r="W306" s="369"/>
      <c r="X306" s="369"/>
      <c r="Y306" s="369"/>
      <c r="Z306" s="369"/>
      <c r="AA306" s="369"/>
    </row>
    <row r="307" spans="1:27" ht="10.5" customHeight="1" x14ac:dyDescent="0.2">
      <c r="A307" s="369"/>
      <c r="B307" s="369"/>
      <c r="C307" s="369"/>
      <c r="D307" s="369"/>
      <c r="E307" s="369"/>
      <c r="F307" s="369"/>
      <c r="G307" s="369"/>
      <c r="H307" s="369"/>
      <c r="I307" s="369"/>
      <c r="J307" s="369"/>
      <c r="K307" s="369"/>
      <c r="L307" s="369"/>
      <c r="M307" s="369"/>
      <c r="N307" s="369"/>
      <c r="O307" s="369"/>
      <c r="P307" s="369"/>
      <c r="Q307" s="369"/>
      <c r="R307" s="369"/>
      <c r="S307" s="369"/>
      <c r="T307" s="369"/>
      <c r="U307" s="369"/>
      <c r="V307" s="369"/>
      <c r="W307" s="369"/>
      <c r="X307" s="369"/>
      <c r="Y307" s="369"/>
      <c r="Z307" s="369"/>
      <c r="AA307" s="369"/>
    </row>
    <row r="308" spans="1:27" ht="10.5" customHeight="1" x14ac:dyDescent="0.2">
      <c r="A308" s="369"/>
      <c r="B308" s="369"/>
      <c r="C308" s="369"/>
      <c r="D308" s="369"/>
      <c r="E308" s="369"/>
      <c r="F308" s="369"/>
      <c r="G308" s="369"/>
      <c r="H308" s="369"/>
      <c r="I308" s="369"/>
      <c r="J308" s="369"/>
      <c r="K308" s="369"/>
      <c r="L308" s="369"/>
      <c r="M308" s="369"/>
      <c r="N308" s="369"/>
      <c r="O308" s="369"/>
      <c r="P308" s="369"/>
      <c r="Q308" s="369"/>
      <c r="R308" s="369"/>
      <c r="S308" s="369"/>
      <c r="T308" s="369"/>
      <c r="U308" s="369"/>
      <c r="V308" s="369"/>
      <c r="W308" s="369"/>
      <c r="X308" s="369"/>
      <c r="Y308" s="369"/>
      <c r="Z308" s="369"/>
      <c r="AA308" s="369"/>
    </row>
    <row r="309" spans="1:27" ht="10.5" customHeight="1" x14ac:dyDescent="0.2">
      <c r="A309" s="369"/>
      <c r="B309" s="369"/>
      <c r="C309" s="369"/>
      <c r="D309" s="369"/>
      <c r="E309" s="369"/>
      <c r="F309" s="369"/>
      <c r="G309" s="369"/>
      <c r="H309" s="369"/>
      <c r="I309" s="369"/>
      <c r="J309" s="369"/>
      <c r="K309" s="369"/>
      <c r="L309" s="369"/>
      <c r="M309" s="369"/>
      <c r="N309" s="369"/>
      <c r="O309" s="369"/>
      <c r="P309" s="369"/>
      <c r="Q309" s="369"/>
      <c r="R309" s="369"/>
      <c r="S309" s="369"/>
      <c r="T309" s="369"/>
      <c r="U309" s="369"/>
      <c r="V309" s="369"/>
      <c r="W309" s="369"/>
      <c r="X309" s="369"/>
      <c r="Y309" s="369"/>
      <c r="Z309" s="369"/>
      <c r="AA309" s="369"/>
    </row>
    <row r="310" spans="1:27" ht="10.5" customHeight="1" x14ac:dyDescent="0.2">
      <c r="A310" s="369"/>
      <c r="B310" s="369"/>
      <c r="C310" s="369"/>
      <c r="D310" s="369"/>
      <c r="E310" s="369"/>
      <c r="F310" s="369"/>
      <c r="G310" s="369"/>
      <c r="H310" s="369"/>
      <c r="I310" s="369"/>
      <c r="J310" s="369"/>
      <c r="K310" s="369"/>
      <c r="L310" s="369"/>
      <c r="M310" s="369"/>
      <c r="N310" s="369"/>
      <c r="O310" s="369"/>
      <c r="P310" s="369"/>
      <c r="Q310" s="369"/>
      <c r="R310" s="369"/>
      <c r="S310" s="369"/>
      <c r="T310" s="369"/>
      <c r="U310" s="369"/>
      <c r="V310" s="369"/>
      <c r="W310" s="369"/>
      <c r="X310" s="369"/>
      <c r="Y310" s="369"/>
      <c r="Z310" s="369"/>
      <c r="AA310" s="369"/>
    </row>
    <row r="311" spans="1:27" ht="10.5" customHeight="1" x14ac:dyDescent="0.2">
      <c r="A311" s="369"/>
      <c r="B311" s="369"/>
      <c r="C311" s="369"/>
      <c r="D311" s="369"/>
      <c r="E311" s="369"/>
      <c r="F311" s="369"/>
      <c r="G311" s="369"/>
      <c r="H311" s="369"/>
      <c r="I311" s="369"/>
      <c r="J311" s="369"/>
      <c r="K311" s="369"/>
      <c r="L311" s="369"/>
      <c r="M311" s="369"/>
      <c r="N311" s="369"/>
      <c r="O311" s="369"/>
      <c r="P311" s="369"/>
      <c r="Q311" s="369"/>
      <c r="R311" s="369"/>
      <c r="S311" s="369"/>
      <c r="T311" s="369"/>
      <c r="U311" s="369"/>
      <c r="V311" s="369"/>
      <c r="W311" s="369"/>
      <c r="X311" s="369"/>
      <c r="Y311" s="369"/>
      <c r="Z311" s="369"/>
      <c r="AA311" s="369"/>
    </row>
    <row r="312" spans="1:27" ht="10.5" customHeight="1" x14ac:dyDescent="0.2">
      <c r="A312" s="369"/>
      <c r="B312" s="369"/>
      <c r="C312" s="369"/>
      <c r="D312" s="369"/>
      <c r="E312" s="369"/>
      <c r="F312" s="369"/>
      <c r="G312" s="369"/>
      <c r="H312" s="369"/>
      <c r="I312" s="369"/>
      <c r="J312" s="369"/>
      <c r="K312" s="369"/>
      <c r="L312" s="369"/>
      <c r="M312" s="369"/>
      <c r="N312" s="369"/>
      <c r="O312" s="369"/>
      <c r="P312" s="369"/>
      <c r="Q312" s="369"/>
      <c r="R312" s="369"/>
      <c r="S312" s="369"/>
      <c r="T312" s="369"/>
      <c r="U312" s="369"/>
      <c r="V312" s="369"/>
      <c r="W312" s="369"/>
      <c r="X312" s="369"/>
      <c r="Y312" s="369"/>
      <c r="Z312" s="369"/>
      <c r="AA312" s="369"/>
    </row>
    <row r="313" spans="1:27" ht="10.5" customHeight="1" x14ac:dyDescent="0.2">
      <c r="A313" s="369"/>
      <c r="B313" s="369"/>
      <c r="C313" s="369"/>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row>
    <row r="314" spans="1:27" ht="10.5" customHeight="1" x14ac:dyDescent="0.2">
      <c r="A314" s="369"/>
      <c r="B314" s="369"/>
      <c r="C314" s="369"/>
      <c r="D314" s="369"/>
      <c r="E314" s="369"/>
      <c r="F314" s="369"/>
      <c r="G314" s="369"/>
      <c r="H314" s="369"/>
      <c r="I314" s="369"/>
      <c r="J314" s="369"/>
      <c r="K314" s="369"/>
      <c r="L314" s="369"/>
      <c r="M314" s="369"/>
      <c r="N314" s="369"/>
      <c r="O314" s="369"/>
      <c r="P314" s="369"/>
      <c r="Q314" s="369"/>
      <c r="R314" s="369"/>
      <c r="S314" s="369"/>
      <c r="T314" s="369"/>
      <c r="U314" s="369"/>
      <c r="V314" s="369"/>
      <c r="W314" s="369"/>
      <c r="X314" s="369"/>
      <c r="Y314" s="369"/>
      <c r="Z314" s="369"/>
      <c r="AA314" s="369"/>
    </row>
    <row r="315" spans="1:27" ht="10.5" customHeight="1" x14ac:dyDescent="0.2">
      <c r="A315" s="369"/>
      <c r="B315" s="369"/>
      <c r="C315" s="369"/>
      <c r="D315" s="369"/>
      <c r="E315" s="369"/>
      <c r="F315" s="369"/>
      <c r="G315" s="369"/>
      <c r="H315" s="369"/>
      <c r="I315" s="369"/>
      <c r="J315" s="369"/>
      <c r="K315" s="369"/>
      <c r="L315" s="369"/>
      <c r="M315" s="369"/>
      <c r="N315" s="369"/>
      <c r="O315" s="369"/>
      <c r="P315" s="369"/>
      <c r="Q315" s="369"/>
      <c r="R315" s="369"/>
      <c r="S315" s="369"/>
      <c r="T315" s="369"/>
      <c r="U315" s="369"/>
      <c r="V315" s="369"/>
      <c r="W315" s="369"/>
      <c r="X315" s="369"/>
      <c r="Y315" s="369"/>
      <c r="Z315" s="369"/>
      <c r="AA315" s="369"/>
    </row>
    <row r="316" spans="1:27" ht="10.5" customHeight="1" x14ac:dyDescent="0.2">
      <c r="A316" s="369"/>
      <c r="B316" s="369"/>
      <c r="C316" s="369"/>
      <c r="D316" s="369"/>
      <c r="E316" s="369"/>
      <c r="F316" s="369"/>
      <c r="G316" s="369"/>
      <c r="H316" s="369"/>
      <c r="I316" s="369"/>
      <c r="J316" s="369"/>
      <c r="K316" s="369"/>
      <c r="L316" s="369"/>
      <c r="M316" s="369"/>
      <c r="N316" s="369"/>
      <c r="O316" s="369"/>
      <c r="P316" s="369"/>
      <c r="Q316" s="369"/>
      <c r="R316" s="369"/>
      <c r="S316" s="369"/>
      <c r="T316" s="369"/>
      <c r="U316" s="369"/>
      <c r="V316" s="369"/>
      <c r="W316" s="369"/>
      <c r="X316" s="369"/>
      <c r="Y316" s="369"/>
      <c r="Z316" s="369"/>
      <c r="AA316" s="369"/>
    </row>
    <row r="317" spans="1:27" ht="10.5" customHeight="1" x14ac:dyDescent="0.2">
      <c r="A317" s="369"/>
      <c r="B317" s="369"/>
      <c r="C317" s="369"/>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row>
    <row r="318" spans="1:27" ht="10.5" customHeight="1" x14ac:dyDescent="0.2">
      <c r="A318" s="369"/>
      <c r="B318" s="369"/>
      <c r="C318" s="369"/>
      <c r="D318" s="369"/>
      <c r="E318" s="369"/>
      <c r="F318" s="369"/>
      <c r="G318" s="369"/>
      <c r="H318" s="369"/>
      <c r="I318" s="369"/>
      <c r="J318" s="369"/>
      <c r="K318" s="369"/>
      <c r="L318" s="369"/>
      <c r="M318" s="369"/>
      <c r="N318" s="369"/>
      <c r="O318" s="369"/>
      <c r="P318" s="369"/>
      <c r="Q318" s="369"/>
      <c r="R318" s="369"/>
      <c r="S318" s="369"/>
      <c r="T318" s="369"/>
      <c r="U318" s="369"/>
      <c r="V318" s="369"/>
      <c r="W318" s="369"/>
      <c r="X318" s="369"/>
      <c r="Y318" s="369"/>
      <c r="Z318" s="369"/>
      <c r="AA318" s="369"/>
    </row>
    <row r="319" spans="1:27" ht="10.5" customHeight="1" x14ac:dyDescent="0.2">
      <c r="A319" s="369"/>
      <c r="B319" s="369"/>
      <c r="C319" s="369"/>
      <c r="D319" s="369"/>
      <c r="E319" s="369"/>
      <c r="F319" s="369"/>
      <c r="G319" s="369"/>
      <c r="H319" s="369"/>
      <c r="I319" s="369"/>
      <c r="J319" s="369"/>
      <c r="K319" s="369"/>
      <c r="L319" s="369"/>
      <c r="M319" s="369"/>
      <c r="N319" s="369"/>
      <c r="O319" s="369"/>
      <c r="P319" s="369"/>
      <c r="Q319" s="369"/>
      <c r="R319" s="369"/>
      <c r="S319" s="369"/>
      <c r="T319" s="369"/>
      <c r="U319" s="369"/>
      <c r="V319" s="369"/>
      <c r="W319" s="369"/>
      <c r="X319" s="369"/>
      <c r="Y319" s="369"/>
      <c r="Z319" s="369"/>
      <c r="AA319" s="369"/>
    </row>
    <row r="320" spans="1:27" ht="10.5" customHeight="1" x14ac:dyDescent="0.2">
      <c r="A320" s="369"/>
      <c r="B320" s="369"/>
      <c r="C320" s="369"/>
      <c r="D320" s="369"/>
      <c r="E320" s="369"/>
      <c r="F320" s="369"/>
      <c r="G320" s="369"/>
      <c r="H320" s="369"/>
      <c r="I320" s="369"/>
      <c r="J320" s="369"/>
      <c r="K320" s="369"/>
      <c r="L320" s="369"/>
      <c r="M320" s="369"/>
      <c r="N320" s="369"/>
      <c r="O320" s="369"/>
      <c r="P320" s="369"/>
      <c r="Q320" s="369"/>
      <c r="R320" s="369"/>
      <c r="S320" s="369"/>
      <c r="T320" s="369"/>
      <c r="U320" s="369"/>
      <c r="V320" s="369"/>
      <c r="W320" s="369"/>
      <c r="X320" s="369"/>
      <c r="Y320" s="369"/>
      <c r="Z320" s="369"/>
      <c r="AA320" s="369"/>
    </row>
    <row r="321" spans="1:27" ht="10.5" customHeight="1" x14ac:dyDescent="0.2">
      <c r="A321" s="369"/>
      <c r="B321" s="369"/>
      <c r="C321" s="369"/>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row>
    <row r="322" spans="1:27" ht="10.5" customHeight="1" x14ac:dyDescent="0.2">
      <c r="A322" s="369"/>
      <c r="B322" s="369"/>
      <c r="C322" s="369"/>
      <c r="D322" s="369"/>
      <c r="E322" s="369"/>
      <c r="F322" s="369"/>
      <c r="G322" s="369"/>
      <c r="H322" s="369"/>
      <c r="I322" s="369"/>
      <c r="J322" s="369"/>
      <c r="K322" s="369"/>
      <c r="L322" s="369"/>
      <c r="M322" s="369"/>
      <c r="N322" s="369"/>
      <c r="O322" s="369"/>
      <c r="P322" s="369"/>
      <c r="Q322" s="369"/>
      <c r="R322" s="369"/>
      <c r="S322" s="369"/>
      <c r="T322" s="369"/>
      <c r="U322" s="369"/>
      <c r="V322" s="369"/>
      <c r="W322" s="369"/>
      <c r="X322" s="369"/>
      <c r="Y322" s="369"/>
      <c r="Z322" s="369"/>
      <c r="AA322" s="369"/>
    </row>
    <row r="323" spans="1:27" ht="10.5" customHeight="1" x14ac:dyDescent="0.2">
      <c r="A323" s="369"/>
      <c r="B323" s="369"/>
      <c r="C323" s="369"/>
      <c r="D323" s="369"/>
      <c r="E323" s="369"/>
      <c r="F323" s="369"/>
      <c r="G323" s="369"/>
      <c r="H323" s="369"/>
      <c r="I323" s="369"/>
      <c r="J323" s="369"/>
      <c r="K323" s="369"/>
      <c r="L323" s="369"/>
      <c r="M323" s="369"/>
      <c r="N323" s="369"/>
      <c r="O323" s="369"/>
      <c r="P323" s="369"/>
      <c r="Q323" s="369"/>
      <c r="R323" s="369"/>
      <c r="S323" s="369"/>
      <c r="T323" s="369"/>
      <c r="U323" s="369"/>
      <c r="V323" s="369"/>
      <c r="W323" s="369"/>
      <c r="X323" s="369"/>
      <c r="Y323" s="369"/>
      <c r="Z323" s="369"/>
      <c r="AA323" s="369"/>
    </row>
    <row r="324" spans="1:27" ht="10.5" customHeight="1" x14ac:dyDescent="0.2">
      <c r="A324" s="369"/>
      <c r="B324" s="369"/>
      <c r="C324" s="369"/>
      <c r="D324" s="369"/>
      <c r="E324" s="369"/>
      <c r="F324" s="369"/>
      <c r="G324" s="369"/>
      <c r="H324" s="369"/>
      <c r="I324" s="369"/>
      <c r="J324" s="369"/>
      <c r="K324" s="369"/>
      <c r="L324" s="369"/>
      <c r="M324" s="369"/>
      <c r="N324" s="369"/>
      <c r="O324" s="369"/>
      <c r="P324" s="369"/>
      <c r="Q324" s="369"/>
      <c r="R324" s="369"/>
      <c r="S324" s="369"/>
      <c r="T324" s="369"/>
      <c r="U324" s="369"/>
      <c r="V324" s="369"/>
      <c r="W324" s="369"/>
      <c r="X324" s="369"/>
      <c r="Y324" s="369"/>
      <c r="Z324" s="369"/>
      <c r="AA324" s="369"/>
    </row>
    <row r="325" spans="1:27" ht="10.5" customHeight="1" x14ac:dyDescent="0.2">
      <c r="A325" s="369"/>
      <c r="B325" s="369"/>
      <c r="C325" s="369"/>
      <c r="D325" s="369"/>
      <c r="E325" s="369"/>
      <c r="F325" s="369"/>
      <c r="G325" s="369"/>
      <c r="H325" s="369"/>
      <c r="I325" s="369"/>
      <c r="J325" s="369"/>
      <c r="K325" s="369"/>
      <c r="L325" s="369"/>
      <c r="M325" s="369"/>
      <c r="N325" s="369"/>
      <c r="O325" s="369"/>
      <c r="P325" s="369"/>
      <c r="Q325" s="369"/>
      <c r="R325" s="369"/>
      <c r="S325" s="369"/>
      <c r="T325" s="369"/>
      <c r="U325" s="369"/>
      <c r="V325" s="369"/>
      <c r="W325" s="369"/>
      <c r="X325" s="369"/>
      <c r="Y325" s="369"/>
      <c r="Z325" s="369"/>
      <c r="AA325" s="369"/>
    </row>
    <row r="326" spans="1:27" ht="10.5" customHeight="1" x14ac:dyDescent="0.2">
      <c r="A326" s="369"/>
      <c r="B326" s="369"/>
      <c r="C326" s="369"/>
      <c r="D326" s="369"/>
      <c r="E326" s="369"/>
      <c r="F326" s="369"/>
      <c r="G326" s="369"/>
      <c r="H326" s="369"/>
      <c r="I326" s="369"/>
      <c r="J326" s="369"/>
      <c r="K326" s="369"/>
      <c r="L326" s="369"/>
      <c r="M326" s="369"/>
      <c r="N326" s="369"/>
      <c r="O326" s="369"/>
      <c r="P326" s="369"/>
      <c r="Q326" s="369"/>
      <c r="R326" s="369"/>
      <c r="S326" s="369"/>
      <c r="T326" s="369"/>
      <c r="U326" s="369"/>
      <c r="V326" s="369"/>
      <c r="W326" s="369"/>
      <c r="X326" s="369"/>
      <c r="Y326" s="369"/>
      <c r="Z326" s="369"/>
      <c r="AA326" s="369"/>
    </row>
    <row r="327" spans="1:27" ht="10.5" customHeight="1" x14ac:dyDescent="0.2">
      <c r="A327" s="369"/>
      <c r="B327" s="369"/>
      <c r="C327" s="369"/>
      <c r="D327" s="369"/>
      <c r="E327" s="369"/>
      <c r="F327" s="369"/>
      <c r="G327" s="369"/>
      <c r="H327" s="369"/>
      <c r="I327" s="369"/>
      <c r="J327" s="369"/>
      <c r="K327" s="369"/>
      <c r="L327" s="369"/>
      <c r="M327" s="369"/>
      <c r="N327" s="369"/>
      <c r="O327" s="369"/>
      <c r="P327" s="369"/>
      <c r="Q327" s="369"/>
      <c r="R327" s="369"/>
      <c r="S327" s="369"/>
      <c r="T327" s="369"/>
      <c r="U327" s="369"/>
      <c r="V327" s="369"/>
      <c r="W327" s="369"/>
      <c r="X327" s="369"/>
      <c r="Y327" s="369"/>
      <c r="Z327" s="369"/>
      <c r="AA327" s="369"/>
    </row>
    <row r="328" spans="1:27" ht="10.5" customHeight="1" x14ac:dyDescent="0.2">
      <c r="A328" s="369"/>
      <c r="B328" s="369"/>
      <c r="C328" s="369"/>
      <c r="D328" s="369"/>
      <c r="E328" s="369"/>
      <c r="F328" s="369"/>
      <c r="G328" s="369"/>
      <c r="H328" s="369"/>
      <c r="I328" s="369"/>
      <c r="J328" s="369"/>
      <c r="K328" s="369"/>
      <c r="L328" s="369"/>
      <c r="M328" s="369"/>
      <c r="N328" s="369"/>
      <c r="O328" s="369"/>
      <c r="P328" s="369"/>
      <c r="Q328" s="369"/>
      <c r="R328" s="369"/>
      <c r="S328" s="369"/>
      <c r="T328" s="369"/>
      <c r="U328" s="369"/>
      <c r="V328" s="369"/>
      <c r="W328" s="369"/>
      <c r="X328" s="369"/>
      <c r="Y328" s="369"/>
      <c r="Z328" s="369"/>
      <c r="AA328" s="369"/>
    </row>
    <row r="329" spans="1:27" ht="10.5" customHeight="1" x14ac:dyDescent="0.2">
      <c r="A329" s="369"/>
      <c r="B329" s="369"/>
      <c r="C329" s="369"/>
      <c r="D329" s="369"/>
      <c r="E329" s="369"/>
      <c r="F329" s="369"/>
      <c r="G329" s="369"/>
      <c r="H329" s="369"/>
      <c r="I329" s="369"/>
      <c r="J329" s="369"/>
      <c r="K329" s="369"/>
      <c r="L329" s="369"/>
      <c r="M329" s="369"/>
      <c r="N329" s="369"/>
      <c r="O329" s="369"/>
      <c r="P329" s="369"/>
      <c r="Q329" s="369"/>
      <c r="R329" s="369"/>
      <c r="S329" s="369"/>
      <c r="T329" s="369"/>
      <c r="U329" s="369"/>
      <c r="V329" s="369"/>
      <c r="W329" s="369"/>
      <c r="X329" s="369"/>
      <c r="Y329" s="369"/>
      <c r="Z329" s="369"/>
      <c r="AA329" s="369"/>
    </row>
    <row r="330" spans="1:27" ht="10.5" customHeight="1" x14ac:dyDescent="0.2">
      <c r="A330" s="369"/>
      <c r="B330" s="369"/>
      <c r="C330" s="369"/>
      <c r="D330" s="369"/>
      <c r="E330" s="369"/>
      <c r="F330" s="369"/>
      <c r="G330" s="369"/>
      <c r="H330" s="369"/>
      <c r="I330" s="369"/>
      <c r="J330" s="369"/>
      <c r="K330" s="369"/>
      <c r="L330" s="369"/>
      <c r="M330" s="369"/>
      <c r="N330" s="369"/>
      <c r="O330" s="369"/>
      <c r="P330" s="369"/>
      <c r="Q330" s="369"/>
      <c r="R330" s="369"/>
      <c r="S330" s="369"/>
      <c r="T330" s="369"/>
      <c r="U330" s="369"/>
      <c r="V330" s="369"/>
      <c r="W330" s="369"/>
      <c r="X330" s="369"/>
      <c r="Y330" s="369"/>
      <c r="Z330" s="369"/>
      <c r="AA330" s="369"/>
    </row>
    <row r="331" spans="1:27" ht="10.5" customHeight="1" x14ac:dyDescent="0.2">
      <c r="A331" s="369"/>
      <c r="B331" s="369"/>
      <c r="C331" s="369"/>
      <c r="D331" s="369"/>
      <c r="E331" s="369"/>
      <c r="F331" s="369"/>
      <c r="G331" s="369"/>
      <c r="H331" s="369"/>
      <c r="I331" s="369"/>
      <c r="J331" s="369"/>
      <c r="K331" s="369"/>
      <c r="L331" s="369"/>
      <c r="M331" s="369"/>
      <c r="N331" s="369"/>
      <c r="O331" s="369"/>
      <c r="P331" s="369"/>
      <c r="Q331" s="369"/>
      <c r="R331" s="369"/>
      <c r="S331" s="369"/>
      <c r="T331" s="369"/>
      <c r="U331" s="369"/>
      <c r="V331" s="369"/>
      <c r="W331" s="369"/>
      <c r="X331" s="369"/>
      <c r="Y331" s="369"/>
      <c r="Z331" s="369"/>
      <c r="AA331" s="369"/>
    </row>
    <row r="332" spans="1:27" ht="10.5" customHeight="1" x14ac:dyDescent="0.2">
      <c r="A332" s="369"/>
      <c r="B332" s="369"/>
      <c r="C332" s="369"/>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row>
    <row r="333" spans="1:27" ht="10.5" customHeight="1" x14ac:dyDescent="0.2">
      <c r="A333" s="369"/>
      <c r="B333" s="369"/>
      <c r="C333" s="369"/>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row>
    <row r="334" spans="1:27" ht="10.5" customHeight="1" x14ac:dyDescent="0.2">
      <c r="A334" s="369"/>
      <c r="B334" s="369"/>
      <c r="C334" s="369"/>
      <c r="D334" s="369"/>
      <c r="E334" s="369"/>
      <c r="F334" s="369"/>
      <c r="G334" s="369"/>
      <c r="H334" s="369"/>
      <c r="I334" s="369"/>
      <c r="J334" s="369"/>
      <c r="K334" s="369"/>
      <c r="L334" s="369"/>
      <c r="M334" s="369"/>
      <c r="N334" s="369"/>
      <c r="O334" s="369"/>
      <c r="P334" s="369"/>
      <c r="Q334" s="369"/>
      <c r="R334" s="369"/>
      <c r="S334" s="369"/>
      <c r="T334" s="369"/>
      <c r="U334" s="369"/>
      <c r="V334" s="369"/>
      <c r="W334" s="369"/>
      <c r="X334" s="369"/>
      <c r="Y334" s="369"/>
      <c r="Z334" s="369"/>
      <c r="AA334" s="369"/>
    </row>
    <row r="335" spans="1:27" ht="10.5" customHeight="1" x14ac:dyDescent="0.2">
      <c r="A335" s="369"/>
      <c r="B335" s="369"/>
      <c r="C335" s="369"/>
      <c r="D335" s="369"/>
      <c r="E335" s="369"/>
      <c r="F335" s="369"/>
      <c r="G335" s="369"/>
      <c r="H335" s="369"/>
      <c r="I335" s="369"/>
      <c r="J335" s="369"/>
      <c r="K335" s="369"/>
      <c r="L335" s="369"/>
      <c r="M335" s="369"/>
      <c r="N335" s="369"/>
      <c r="O335" s="369"/>
      <c r="P335" s="369"/>
      <c r="Q335" s="369"/>
      <c r="R335" s="369"/>
      <c r="S335" s="369"/>
      <c r="T335" s="369"/>
      <c r="U335" s="369"/>
      <c r="V335" s="369"/>
      <c r="W335" s="369"/>
      <c r="X335" s="369"/>
      <c r="Y335" s="369"/>
      <c r="Z335" s="369"/>
      <c r="AA335" s="369"/>
    </row>
    <row r="336" spans="1:27" ht="10.5" customHeight="1" x14ac:dyDescent="0.2">
      <c r="A336" s="369"/>
      <c r="B336" s="369"/>
      <c r="C336" s="369"/>
      <c r="D336" s="369"/>
      <c r="E336" s="369"/>
      <c r="F336" s="369"/>
      <c r="G336" s="369"/>
      <c r="H336" s="369"/>
      <c r="I336" s="369"/>
      <c r="J336" s="369"/>
      <c r="K336" s="369"/>
      <c r="L336" s="369"/>
      <c r="M336" s="369"/>
      <c r="N336" s="369"/>
      <c r="O336" s="369"/>
      <c r="P336" s="369"/>
      <c r="Q336" s="369"/>
      <c r="R336" s="369"/>
      <c r="S336" s="369"/>
      <c r="T336" s="369"/>
      <c r="U336" s="369"/>
      <c r="V336" s="369"/>
      <c r="W336" s="369"/>
      <c r="X336" s="369"/>
      <c r="Y336" s="369"/>
      <c r="Z336" s="369"/>
      <c r="AA336" s="369"/>
    </row>
    <row r="337" spans="1:27" ht="10.5" customHeight="1" x14ac:dyDescent="0.2">
      <c r="A337" s="369"/>
      <c r="B337" s="369"/>
      <c r="C337" s="369"/>
      <c r="D337" s="369"/>
      <c r="E337" s="369"/>
      <c r="F337" s="369"/>
      <c r="G337" s="369"/>
      <c r="H337" s="369"/>
      <c r="I337" s="369"/>
      <c r="J337" s="369"/>
      <c r="K337" s="369"/>
      <c r="L337" s="369"/>
      <c r="M337" s="369"/>
      <c r="N337" s="369"/>
      <c r="O337" s="369"/>
      <c r="P337" s="369"/>
      <c r="Q337" s="369"/>
      <c r="R337" s="369"/>
      <c r="S337" s="369"/>
      <c r="T337" s="369"/>
      <c r="U337" s="369"/>
      <c r="V337" s="369"/>
      <c r="W337" s="369"/>
      <c r="X337" s="369"/>
      <c r="Y337" s="369"/>
      <c r="Z337" s="369"/>
      <c r="AA337" s="369"/>
    </row>
    <row r="338" spans="1:27" ht="10.5" customHeight="1" x14ac:dyDescent="0.2">
      <c r="A338" s="369"/>
      <c r="B338" s="369"/>
      <c r="C338" s="369"/>
      <c r="D338" s="369"/>
      <c r="E338" s="369"/>
      <c r="F338" s="369"/>
      <c r="G338" s="369"/>
      <c r="H338" s="369"/>
      <c r="I338" s="369"/>
      <c r="J338" s="369"/>
      <c r="K338" s="369"/>
      <c r="L338" s="369"/>
      <c r="M338" s="369"/>
      <c r="N338" s="369"/>
      <c r="O338" s="369"/>
      <c r="P338" s="369"/>
      <c r="Q338" s="369"/>
      <c r="R338" s="369"/>
      <c r="S338" s="369"/>
      <c r="T338" s="369"/>
      <c r="U338" s="369"/>
      <c r="V338" s="369"/>
      <c r="W338" s="369"/>
      <c r="X338" s="369"/>
      <c r="Y338" s="369"/>
      <c r="Z338" s="369"/>
      <c r="AA338" s="369"/>
    </row>
    <row r="339" spans="1:27" ht="10.5" customHeight="1" x14ac:dyDescent="0.2">
      <c r="A339" s="369"/>
      <c r="B339" s="369"/>
      <c r="C339" s="369"/>
      <c r="D339" s="369"/>
      <c r="E339" s="369"/>
      <c r="F339" s="369"/>
      <c r="G339" s="369"/>
      <c r="H339" s="369"/>
      <c r="I339" s="369"/>
      <c r="J339" s="369"/>
      <c r="K339" s="369"/>
      <c r="L339" s="369"/>
      <c r="M339" s="369"/>
      <c r="N339" s="369"/>
      <c r="O339" s="369"/>
      <c r="P339" s="369"/>
      <c r="Q339" s="369"/>
      <c r="R339" s="369"/>
      <c r="S339" s="369"/>
      <c r="T339" s="369"/>
      <c r="U339" s="369"/>
      <c r="V339" s="369"/>
      <c r="W339" s="369"/>
      <c r="X339" s="369"/>
      <c r="Y339" s="369"/>
      <c r="Z339" s="369"/>
      <c r="AA339" s="369"/>
    </row>
    <row r="340" spans="1:27" ht="10.5" customHeight="1" x14ac:dyDescent="0.2">
      <c r="A340" s="369"/>
      <c r="B340" s="369"/>
      <c r="C340" s="369"/>
      <c r="D340" s="369"/>
      <c r="E340" s="369"/>
      <c r="F340" s="369"/>
      <c r="G340" s="369"/>
      <c r="H340" s="369"/>
      <c r="I340" s="369"/>
      <c r="J340" s="369"/>
      <c r="K340" s="369"/>
      <c r="L340" s="369"/>
      <c r="M340" s="369"/>
      <c r="N340" s="369"/>
      <c r="O340" s="369"/>
      <c r="P340" s="369"/>
      <c r="Q340" s="369"/>
      <c r="R340" s="369"/>
      <c r="S340" s="369"/>
      <c r="T340" s="369"/>
      <c r="U340" s="369"/>
      <c r="V340" s="369"/>
      <c r="W340" s="369"/>
      <c r="X340" s="369"/>
      <c r="Y340" s="369"/>
      <c r="Z340" s="369"/>
      <c r="AA340" s="369"/>
    </row>
    <row r="341" spans="1:27" ht="10.5" customHeight="1" x14ac:dyDescent="0.2">
      <c r="A341" s="369"/>
      <c r="B341" s="369"/>
      <c r="C341" s="369"/>
      <c r="D341" s="369"/>
      <c r="E341" s="369"/>
      <c r="F341" s="369"/>
      <c r="G341" s="369"/>
      <c r="H341" s="369"/>
      <c r="I341" s="369"/>
      <c r="J341" s="369"/>
      <c r="K341" s="369"/>
      <c r="L341" s="369"/>
      <c r="M341" s="369"/>
      <c r="N341" s="369"/>
      <c r="O341" s="369"/>
      <c r="P341" s="369"/>
      <c r="Q341" s="369"/>
      <c r="R341" s="369"/>
      <c r="S341" s="369"/>
      <c r="T341" s="369"/>
      <c r="U341" s="369"/>
      <c r="V341" s="369"/>
      <c r="W341" s="369"/>
      <c r="X341" s="369"/>
      <c r="Y341" s="369"/>
      <c r="Z341" s="369"/>
      <c r="AA341" s="369"/>
    </row>
    <row r="342" spans="1:27" ht="10.5" customHeight="1" x14ac:dyDescent="0.2">
      <c r="A342" s="369"/>
      <c r="B342" s="369"/>
      <c r="C342" s="369"/>
      <c r="D342" s="369"/>
      <c r="E342" s="369"/>
      <c r="F342" s="369"/>
      <c r="G342" s="369"/>
      <c r="H342" s="369"/>
      <c r="I342" s="369"/>
      <c r="J342" s="369"/>
      <c r="K342" s="369"/>
      <c r="L342" s="369"/>
      <c r="M342" s="369"/>
      <c r="N342" s="369"/>
      <c r="O342" s="369"/>
      <c r="P342" s="369"/>
      <c r="Q342" s="369"/>
      <c r="R342" s="369"/>
      <c r="S342" s="369"/>
      <c r="T342" s="369"/>
      <c r="U342" s="369"/>
      <c r="V342" s="369"/>
      <c r="W342" s="369"/>
      <c r="X342" s="369"/>
      <c r="Y342" s="369"/>
      <c r="Z342" s="369"/>
      <c r="AA342" s="369"/>
    </row>
    <row r="343" spans="1:27" ht="10.5" customHeight="1" x14ac:dyDescent="0.2">
      <c r="A343" s="369"/>
      <c r="B343" s="369"/>
      <c r="C343" s="369"/>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row>
    <row r="344" spans="1:27" ht="10.5" customHeight="1" x14ac:dyDescent="0.2">
      <c r="A344" s="369"/>
      <c r="B344" s="369"/>
      <c r="C344" s="369"/>
      <c r="D344" s="369"/>
      <c r="E344" s="369"/>
      <c r="F344" s="369"/>
      <c r="G344" s="369"/>
      <c r="H344" s="369"/>
      <c r="I344" s="369"/>
      <c r="J344" s="369"/>
      <c r="K344" s="369"/>
      <c r="L344" s="369"/>
      <c r="M344" s="369"/>
      <c r="N344" s="369"/>
      <c r="O344" s="369"/>
      <c r="P344" s="369"/>
      <c r="Q344" s="369"/>
      <c r="R344" s="369"/>
      <c r="S344" s="369"/>
      <c r="T344" s="369"/>
      <c r="U344" s="369"/>
      <c r="V344" s="369"/>
      <c r="W344" s="369"/>
      <c r="X344" s="369"/>
      <c r="Y344" s="369"/>
      <c r="Z344" s="369"/>
      <c r="AA344" s="369"/>
    </row>
    <row r="345" spans="1:27" ht="10.5" customHeight="1" x14ac:dyDescent="0.2">
      <c r="A345" s="369"/>
      <c r="B345" s="369"/>
      <c r="C345" s="369"/>
      <c r="D345" s="369"/>
      <c r="E345" s="369"/>
      <c r="F345" s="369"/>
      <c r="G345" s="369"/>
      <c r="H345" s="369"/>
      <c r="I345" s="369"/>
      <c r="J345" s="369"/>
      <c r="K345" s="369"/>
      <c r="L345" s="369"/>
      <c r="M345" s="369"/>
      <c r="N345" s="369"/>
      <c r="O345" s="369"/>
      <c r="P345" s="369"/>
      <c r="Q345" s="369"/>
      <c r="R345" s="369"/>
      <c r="S345" s="369"/>
      <c r="T345" s="369"/>
      <c r="U345" s="369"/>
      <c r="V345" s="369"/>
      <c r="W345" s="369"/>
      <c r="X345" s="369"/>
      <c r="Y345" s="369"/>
      <c r="Z345" s="369"/>
      <c r="AA345" s="369"/>
    </row>
    <row r="346" spans="1:27" ht="10.5" customHeight="1" x14ac:dyDescent="0.2">
      <c r="A346" s="369"/>
      <c r="B346" s="369"/>
      <c r="C346" s="369"/>
      <c r="D346" s="369"/>
      <c r="E346" s="369"/>
      <c r="F346" s="369"/>
      <c r="G346" s="369"/>
      <c r="H346" s="369"/>
      <c r="I346" s="369"/>
      <c r="J346" s="369"/>
      <c r="K346" s="369"/>
      <c r="L346" s="369"/>
      <c r="M346" s="369"/>
      <c r="N346" s="369"/>
      <c r="O346" s="369"/>
      <c r="P346" s="369"/>
      <c r="Q346" s="369"/>
      <c r="R346" s="369"/>
      <c r="S346" s="369"/>
      <c r="T346" s="369"/>
      <c r="U346" s="369"/>
      <c r="V346" s="369"/>
      <c r="W346" s="369"/>
      <c r="X346" s="369"/>
      <c r="Y346" s="369"/>
      <c r="Z346" s="369"/>
      <c r="AA346" s="369"/>
    </row>
    <row r="347" spans="1:27" ht="10.5" customHeight="1" x14ac:dyDescent="0.2">
      <c r="A347" s="369"/>
      <c r="B347" s="369"/>
      <c r="C347" s="369"/>
      <c r="D347" s="369"/>
      <c r="E347" s="369"/>
      <c r="F347" s="369"/>
      <c r="G347" s="369"/>
      <c r="H347" s="369"/>
      <c r="I347" s="369"/>
      <c r="J347" s="369"/>
      <c r="K347" s="369"/>
      <c r="L347" s="369"/>
      <c r="M347" s="369"/>
      <c r="N347" s="369"/>
      <c r="O347" s="369"/>
      <c r="P347" s="369"/>
      <c r="Q347" s="369"/>
      <c r="R347" s="369"/>
      <c r="S347" s="369"/>
      <c r="T347" s="369"/>
      <c r="U347" s="369"/>
      <c r="V347" s="369"/>
      <c r="W347" s="369"/>
      <c r="X347" s="369"/>
      <c r="Y347" s="369"/>
      <c r="Z347" s="369"/>
      <c r="AA347" s="369"/>
    </row>
    <row r="348" spans="1:27" ht="10.5" customHeight="1" x14ac:dyDescent="0.2">
      <c r="A348" s="369"/>
      <c r="B348" s="369"/>
      <c r="C348" s="369"/>
      <c r="D348" s="369"/>
      <c r="E348" s="369"/>
      <c r="F348" s="369"/>
      <c r="G348" s="369"/>
      <c r="H348" s="369"/>
      <c r="I348" s="369"/>
      <c r="J348" s="369"/>
      <c r="K348" s="369"/>
      <c r="L348" s="369"/>
      <c r="M348" s="369"/>
      <c r="N348" s="369"/>
      <c r="O348" s="369"/>
      <c r="P348" s="369"/>
      <c r="Q348" s="369"/>
      <c r="R348" s="369"/>
      <c r="S348" s="369"/>
      <c r="T348" s="369"/>
      <c r="U348" s="369"/>
      <c r="V348" s="369"/>
      <c r="W348" s="369"/>
      <c r="X348" s="369"/>
      <c r="Y348" s="369"/>
      <c r="Z348" s="369"/>
      <c r="AA348" s="369"/>
    </row>
    <row r="349" spans="1:27" ht="10.5" customHeight="1" x14ac:dyDescent="0.2">
      <c r="A349" s="369"/>
      <c r="B349" s="369"/>
      <c r="C349" s="369"/>
      <c r="D349" s="369"/>
      <c r="E349" s="369"/>
      <c r="F349" s="369"/>
      <c r="G349" s="369"/>
      <c r="H349" s="369"/>
      <c r="I349" s="369"/>
      <c r="J349" s="369"/>
      <c r="K349" s="369"/>
      <c r="L349" s="369"/>
      <c r="M349" s="369"/>
      <c r="N349" s="369"/>
      <c r="O349" s="369"/>
      <c r="P349" s="369"/>
      <c r="Q349" s="369"/>
      <c r="R349" s="369"/>
      <c r="S349" s="369"/>
      <c r="T349" s="369"/>
      <c r="U349" s="369"/>
      <c r="V349" s="369"/>
      <c r="W349" s="369"/>
      <c r="X349" s="369"/>
      <c r="Y349" s="369"/>
      <c r="Z349" s="369"/>
      <c r="AA349" s="369"/>
    </row>
    <row r="350" spans="1:27" ht="10.5" customHeight="1" x14ac:dyDescent="0.2">
      <c r="A350" s="369"/>
      <c r="B350" s="369"/>
      <c r="C350" s="369"/>
      <c r="D350" s="369"/>
      <c r="E350" s="369"/>
      <c r="F350" s="369"/>
      <c r="G350" s="369"/>
      <c r="H350" s="369"/>
      <c r="I350" s="369"/>
      <c r="J350" s="369"/>
      <c r="K350" s="369"/>
      <c r="L350" s="369"/>
      <c r="M350" s="369"/>
      <c r="N350" s="369"/>
      <c r="O350" s="369"/>
      <c r="P350" s="369"/>
      <c r="Q350" s="369"/>
      <c r="R350" s="369"/>
      <c r="S350" s="369"/>
      <c r="T350" s="369"/>
      <c r="U350" s="369"/>
      <c r="V350" s="369"/>
      <c r="W350" s="369"/>
      <c r="X350" s="369"/>
      <c r="Y350" s="369"/>
      <c r="Z350" s="369"/>
      <c r="AA350" s="369"/>
    </row>
    <row r="351" spans="1:27" ht="10.5" customHeight="1" x14ac:dyDescent="0.2">
      <c r="A351" s="369"/>
      <c r="B351" s="369"/>
      <c r="C351" s="369"/>
      <c r="D351" s="369"/>
      <c r="E351" s="369"/>
      <c r="F351" s="369"/>
      <c r="G351" s="369"/>
      <c r="H351" s="369"/>
      <c r="I351" s="369"/>
      <c r="J351" s="369"/>
      <c r="K351" s="369"/>
      <c r="L351" s="369"/>
      <c r="M351" s="369"/>
      <c r="N351" s="369"/>
      <c r="O351" s="369"/>
      <c r="P351" s="369"/>
      <c r="Q351" s="369"/>
      <c r="R351" s="369"/>
      <c r="S351" s="369"/>
      <c r="T351" s="369"/>
      <c r="U351" s="369"/>
      <c r="V351" s="369"/>
      <c r="W351" s="369"/>
      <c r="X351" s="369"/>
      <c r="Y351" s="369"/>
      <c r="Z351" s="369"/>
      <c r="AA351" s="369"/>
    </row>
    <row r="352" spans="1:27" ht="10.5" customHeight="1" x14ac:dyDescent="0.2">
      <c r="A352" s="369"/>
      <c r="B352" s="369"/>
      <c r="C352" s="369"/>
      <c r="D352" s="369"/>
      <c r="E352" s="369"/>
      <c r="F352" s="369"/>
      <c r="G352" s="369"/>
      <c r="H352" s="369"/>
      <c r="I352" s="369"/>
      <c r="J352" s="369"/>
      <c r="K352" s="369"/>
      <c r="L352" s="369"/>
      <c r="M352" s="369"/>
      <c r="N352" s="369"/>
      <c r="O352" s="369"/>
      <c r="P352" s="369"/>
      <c r="Q352" s="369"/>
      <c r="R352" s="369"/>
      <c r="S352" s="369"/>
      <c r="T352" s="369"/>
      <c r="U352" s="369"/>
      <c r="V352" s="369"/>
      <c r="W352" s="369"/>
      <c r="X352" s="369"/>
      <c r="Y352" s="369"/>
      <c r="Z352" s="369"/>
      <c r="AA352" s="369"/>
    </row>
    <row r="353" spans="1:27" ht="10.5" customHeight="1" x14ac:dyDescent="0.2">
      <c r="A353" s="369"/>
      <c r="B353" s="369"/>
      <c r="C353" s="369"/>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row>
    <row r="354" spans="1:27" ht="10.5" customHeight="1" x14ac:dyDescent="0.2">
      <c r="A354" s="369"/>
      <c r="B354" s="369"/>
      <c r="C354" s="369"/>
      <c r="D354" s="369"/>
      <c r="E354" s="369"/>
      <c r="F354" s="369"/>
      <c r="G354" s="369"/>
      <c r="H354" s="369"/>
      <c r="I354" s="369"/>
      <c r="J354" s="369"/>
      <c r="K354" s="369"/>
      <c r="L354" s="369"/>
      <c r="M354" s="369"/>
      <c r="N354" s="369"/>
      <c r="O354" s="369"/>
      <c r="P354" s="369"/>
      <c r="Q354" s="369"/>
      <c r="R354" s="369"/>
      <c r="S354" s="369"/>
      <c r="T354" s="369"/>
      <c r="U354" s="369"/>
      <c r="V354" s="369"/>
      <c r="W354" s="369"/>
      <c r="X354" s="369"/>
      <c r="Y354" s="369"/>
      <c r="Z354" s="369"/>
      <c r="AA354" s="369"/>
    </row>
    <row r="355" spans="1:27" ht="10.5" customHeight="1" x14ac:dyDescent="0.2">
      <c r="A355" s="369"/>
      <c r="B355" s="369"/>
      <c r="C355" s="369"/>
      <c r="D355" s="369"/>
      <c r="E355" s="369"/>
      <c r="F355" s="369"/>
      <c r="G355" s="369"/>
      <c r="H355" s="369"/>
      <c r="I355" s="369"/>
      <c r="J355" s="369"/>
      <c r="K355" s="369"/>
      <c r="L355" s="369"/>
      <c r="M355" s="369"/>
      <c r="N355" s="369"/>
      <c r="O355" s="369"/>
      <c r="P355" s="369"/>
      <c r="Q355" s="369"/>
      <c r="R355" s="369"/>
      <c r="S355" s="369"/>
      <c r="T355" s="369"/>
      <c r="U355" s="369"/>
      <c r="V355" s="369"/>
      <c r="W355" s="369"/>
      <c r="X355" s="369"/>
      <c r="Y355" s="369"/>
      <c r="Z355" s="369"/>
      <c r="AA355" s="369"/>
    </row>
    <row r="356" spans="1:27" ht="10.5" customHeight="1" x14ac:dyDescent="0.2">
      <c r="A356" s="369"/>
      <c r="B356" s="369"/>
      <c r="C356" s="369"/>
      <c r="D356" s="369"/>
      <c r="E356" s="369"/>
      <c r="F356" s="369"/>
      <c r="G356" s="369"/>
      <c r="H356" s="369"/>
      <c r="I356" s="369"/>
      <c r="J356" s="369"/>
      <c r="K356" s="369"/>
      <c r="L356" s="369"/>
      <c r="M356" s="369"/>
      <c r="N356" s="369"/>
      <c r="O356" s="369"/>
      <c r="P356" s="369"/>
      <c r="Q356" s="369"/>
      <c r="R356" s="369"/>
      <c r="S356" s="369"/>
      <c r="T356" s="369"/>
      <c r="U356" s="369"/>
      <c r="V356" s="369"/>
      <c r="W356" s="369"/>
      <c r="X356" s="369"/>
      <c r="Y356" s="369"/>
      <c r="Z356" s="369"/>
      <c r="AA356" s="369"/>
    </row>
    <row r="357" spans="1:27" ht="10.5" customHeight="1" x14ac:dyDescent="0.2">
      <c r="A357" s="369"/>
      <c r="B357" s="369"/>
      <c r="C357" s="369"/>
      <c r="D357" s="369"/>
      <c r="E357" s="369"/>
      <c r="F357" s="369"/>
      <c r="G357" s="369"/>
      <c r="H357" s="369"/>
      <c r="I357" s="369"/>
      <c r="J357" s="369"/>
      <c r="K357" s="369"/>
      <c r="L357" s="369"/>
      <c r="M357" s="369"/>
      <c r="N357" s="369"/>
      <c r="O357" s="369"/>
      <c r="P357" s="369"/>
      <c r="Q357" s="369"/>
      <c r="R357" s="369"/>
      <c r="S357" s="369"/>
      <c r="T357" s="369"/>
      <c r="U357" s="369"/>
      <c r="V357" s="369"/>
      <c r="W357" s="369"/>
      <c r="X357" s="369"/>
      <c r="Y357" s="369"/>
      <c r="Z357" s="369"/>
      <c r="AA357" s="369"/>
    </row>
    <row r="358" spans="1:27" ht="10.5" customHeight="1" x14ac:dyDescent="0.2">
      <c r="A358" s="369"/>
      <c r="B358" s="369"/>
      <c r="C358" s="369"/>
      <c r="D358" s="369"/>
      <c r="E358" s="369"/>
      <c r="F358" s="369"/>
      <c r="G358" s="369"/>
      <c r="H358" s="369"/>
      <c r="I358" s="369"/>
      <c r="J358" s="369"/>
      <c r="K358" s="369"/>
      <c r="L358" s="369"/>
      <c r="M358" s="369"/>
      <c r="N358" s="369"/>
      <c r="O358" s="369"/>
      <c r="P358" s="369"/>
      <c r="Q358" s="369"/>
      <c r="R358" s="369"/>
      <c r="S358" s="369"/>
      <c r="T358" s="369"/>
      <c r="U358" s="369"/>
      <c r="V358" s="369"/>
      <c r="W358" s="369"/>
      <c r="X358" s="369"/>
      <c r="Y358" s="369"/>
      <c r="Z358" s="369"/>
      <c r="AA358" s="369"/>
    </row>
    <row r="359" spans="1:27" ht="10.5" customHeight="1" x14ac:dyDescent="0.2">
      <c r="A359" s="369"/>
      <c r="B359" s="369"/>
      <c r="C359" s="369"/>
      <c r="D359" s="369"/>
      <c r="E359" s="369"/>
      <c r="F359" s="369"/>
      <c r="G359" s="369"/>
      <c r="H359" s="369"/>
      <c r="I359" s="369"/>
      <c r="J359" s="369"/>
      <c r="K359" s="369"/>
      <c r="L359" s="369"/>
      <c r="M359" s="369"/>
      <c r="N359" s="369"/>
      <c r="O359" s="369"/>
      <c r="P359" s="369"/>
      <c r="Q359" s="369"/>
      <c r="R359" s="369"/>
      <c r="S359" s="369"/>
      <c r="T359" s="369"/>
      <c r="U359" s="369"/>
      <c r="V359" s="369"/>
      <c r="W359" s="369"/>
      <c r="X359" s="369"/>
      <c r="Y359" s="369"/>
      <c r="Z359" s="369"/>
      <c r="AA359" s="369"/>
    </row>
    <row r="360" spans="1:27" ht="10.5" customHeight="1" x14ac:dyDescent="0.2">
      <c r="A360" s="369"/>
      <c r="B360" s="369"/>
      <c r="C360" s="369"/>
      <c r="D360" s="369"/>
      <c r="E360" s="369"/>
      <c r="F360" s="369"/>
      <c r="G360" s="369"/>
      <c r="H360" s="369"/>
      <c r="I360" s="369"/>
      <c r="J360" s="369"/>
      <c r="K360" s="369"/>
      <c r="L360" s="369"/>
      <c r="M360" s="369"/>
      <c r="N360" s="369"/>
      <c r="O360" s="369"/>
      <c r="P360" s="369"/>
      <c r="Q360" s="369"/>
      <c r="R360" s="369"/>
      <c r="S360" s="369"/>
      <c r="T360" s="369"/>
      <c r="U360" s="369"/>
      <c r="V360" s="369"/>
      <c r="W360" s="369"/>
      <c r="X360" s="369"/>
      <c r="Y360" s="369"/>
      <c r="Z360" s="369"/>
      <c r="AA360" s="369"/>
    </row>
    <row r="361" spans="1:27" ht="10.5" customHeight="1" x14ac:dyDescent="0.2">
      <c r="A361" s="369"/>
      <c r="B361" s="369"/>
      <c r="C361" s="369"/>
      <c r="D361" s="369"/>
      <c r="E361" s="369"/>
      <c r="F361" s="369"/>
      <c r="G361" s="369"/>
      <c r="H361" s="369"/>
      <c r="I361" s="369"/>
      <c r="J361" s="369"/>
      <c r="K361" s="369"/>
      <c r="L361" s="369"/>
      <c r="M361" s="369"/>
      <c r="N361" s="369"/>
      <c r="O361" s="369"/>
      <c r="P361" s="369"/>
      <c r="Q361" s="369"/>
      <c r="R361" s="369"/>
      <c r="S361" s="369"/>
      <c r="T361" s="369"/>
      <c r="U361" s="369"/>
      <c r="V361" s="369"/>
      <c r="W361" s="369"/>
      <c r="X361" s="369"/>
      <c r="Y361" s="369"/>
      <c r="Z361" s="369"/>
      <c r="AA361" s="369"/>
    </row>
    <row r="362" spans="1:27" ht="10.5" customHeight="1" x14ac:dyDescent="0.2">
      <c r="A362" s="369"/>
      <c r="B362" s="369"/>
      <c r="C362" s="369"/>
      <c r="D362" s="369"/>
      <c r="E362" s="369"/>
      <c r="F362" s="369"/>
      <c r="G362" s="369"/>
      <c r="H362" s="369"/>
      <c r="I362" s="369"/>
      <c r="J362" s="369"/>
      <c r="K362" s="369"/>
      <c r="L362" s="369"/>
      <c r="M362" s="369"/>
      <c r="N362" s="369"/>
      <c r="O362" s="369"/>
      <c r="P362" s="369"/>
      <c r="Q362" s="369"/>
      <c r="R362" s="369"/>
      <c r="S362" s="369"/>
      <c r="T362" s="369"/>
      <c r="U362" s="369"/>
      <c r="V362" s="369"/>
      <c r="W362" s="369"/>
      <c r="X362" s="369"/>
      <c r="Y362" s="369"/>
      <c r="Z362" s="369"/>
      <c r="AA362" s="369"/>
    </row>
    <row r="363" spans="1:27" ht="10.5" customHeight="1" x14ac:dyDescent="0.2">
      <c r="A363" s="369"/>
      <c r="B363" s="369"/>
      <c r="C363" s="369"/>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row>
    <row r="364" spans="1:27" ht="10.5" customHeight="1" x14ac:dyDescent="0.2">
      <c r="A364" s="369"/>
      <c r="B364" s="369"/>
      <c r="C364" s="369"/>
      <c r="D364" s="369"/>
      <c r="E364" s="369"/>
      <c r="F364" s="369"/>
      <c r="G364" s="369"/>
      <c r="H364" s="369"/>
      <c r="I364" s="369"/>
      <c r="J364" s="369"/>
      <c r="K364" s="369"/>
      <c r="L364" s="369"/>
      <c r="M364" s="369"/>
      <c r="N364" s="369"/>
      <c r="O364" s="369"/>
      <c r="P364" s="369"/>
      <c r="Q364" s="369"/>
      <c r="R364" s="369"/>
      <c r="S364" s="369"/>
      <c r="T364" s="369"/>
      <c r="U364" s="369"/>
      <c r="V364" s="369"/>
      <c r="W364" s="369"/>
      <c r="X364" s="369"/>
      <c r="Y364" s="369"/>
      <c r="Z364" s="369"/>
      <c r="AA364" s="369"/>
    </row>
    <row r="365" spans="1:27" ht="10.5" customHeight="1" x14ac:dyDescent="0.2">
      <c r="A365" s="369"/>
      <c r="B365" s="369"/>
      <c r="C365" s="369"/>
      <c r="D365" s="369"/>
      <c r="E365" s="369"/>
      <c r="F365" s="369"/>
      <c r="G365" s="369"/>
      <c r="H365" s="369"/>
      <c r="I365" s="369"/>
      <c r="J365" s="369"/>
      <c r="K365" s="369"/>
      <c r="L365" s="369"/>
      <c r="M365" s="369"/>
      <c r="N365" s="369"/>
      <c r="O365" s="369"/>
      <c r="P365" s="369"/>
      <c r="Q365" s="369"/>
      <c r="R365" s="369"/>
      <c r="S365" s="369"/>
      <c r="T365" s="369"/>
      <c r="U365" s="369"/>
      <c r="V365" s="369"/>
      <c r="W365" s="369"/>
      <c r="X365" s="369"/>
      <c r="Y365" s="369"/>
      <c r="Z365" s="369"/>
      <c r="AA365" s="369"/>
    </row>
    <row r="366" spans="1:27" ht="10.5" customHeight="1" x14ac:dyDescent="0.2">
      <c r="A366" s="369"/>
      <c r="B366" s="369"/>
      <c r="C366" s="369"/>
      <c r="D366" s="369"/>
      <c r="E366" s="369"/>
      <c r="F366" s="369"/>
      <c r="G366" s="369"/>
      <c r="H366" s="369"/>
      <c r="I366" s="369"/>
      <c r="J366" s="369"/>
      <c r="K366" s="369"/>
      <c r="L366" s="369"/>
      <c r="M366" s="369"/>
      <c r="N366" s="369"/>
      <c r="O366" s="369"/>
      <c r="P366" s="369"/>
      <c r="Q366" s="369"/>
      <c r="R366" s="369"/>
      <c r="S366" s="369"/>
      <c r="T366" s="369"/>
      <c r="U366" s="369"/>
      <c r="V366" s="369"/>
      <c r="W366" s="369"/>
      <c r="X366" s="369"/>
      <c r="Y366" s="369"/>
      <c r="Z366" s="369"/>
      <c r="AA366" s="369"/>
    </row>
    <row r="367" spans="1:27" ht="10.5" customHeight="1" x14ac:dyDescent="0.2">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369"/>
    </row>
    <row r="368" spans="1:27" ht="10.5" customHeight="1" x14ac:dyDescent="0.2">
      <c r="A368" s="369"/>
      <c r="B368" s="369"/>
      <c r="C368" s="369"/>
      <c r="D368" s="369"/>
      <c r="E368" s="369"/>
      <c r="F368" s="369"/>
      <c r="G368" s="369"/>
      <c r="H368" s="369"/>
      <c r="I368" s="369"/>
      <c r="J368" s="369"/>
      <c r="K368" s="369"/>
      <c r="L368" s="369"/>
      <c r="M368" s="369"/>
      <c r="N368" s="369"/>
      <c r="O368" s="369"/>
      <c r="P368" s="369"/>
      <c r="Q368" s="369"/>
      <c r="R368" s="369"/>
      <c r="S368" s="369"/>
      <c r="T368" s="369"/>
      <c r="U368" s="369"/>
      <c r="V368" s="369"/>
      <c r="W368" s="369"/>
      <c r="X368" s="369"/>
      <c r="Y368" s="369"/>
      <c r="Z368" s="369"/>
      <c r="AA368" s="369"/>
    </row>
    <row r="369" spans="1:27" ht="10.5" customHeight="1" x14ac:dyDescent="0.2">
      <c r="A369" s="369"/>
      <c r="B369" s="369"/>
      <c r="C369" s="369"/>
      <c r="D369" s="369"/>
      <c r="E369" s="369"/>
      <c r="F369" s="369"/>
      <c r="G369" s="369"/>
      <c r="H369" s="369"/>
      <c r="I369" s="369"/>
      <c r="J369" s="369"/>
      <c r="K369" s="369"/>
      <c r="L369" s="369"/>
      <c r="M369" s="369"/>
      <c r="N369" s="369"/>
      <c r="O369" s="369"/>
      <c r="P369" s="369"/>
      <c r="Q369" s="369"/>
      <c r="R369" s="369"/>
      <c r="S369" s="369"/>
      <c r="T369" s="369"/>
      <c r="U369" s="369"/>
      <c r="V369" s="369"/>
      <c r="W369" s="369"/>
      <c r="X369" s="369"/>
      <c r="Y369" s="369"/>
      <c r="Z369" s="369"/>
      <c r="AA369" s="369"/>
    </row>
    <row r="370" spans="1:27" ht="10.5" customHeight="1" x14ac:dyDescent="0.2">
      <c r="A370" s="369"/>
      <c r="B370" s="369"/>
      <c r="C370" s="369"/>
      <c r="D370" s="369"/>
      <c r="E370" s="369"/>
      <c r="F370" s="369"/>
      <c r="G370" s="369"/>
      <c r="H370" s="369"/>
      <c r="I370" s="369"/>
      <c r="J370" s="369"/>
      <c r="K370" s="369"/>
      <c r="L370" s="369"/>
      <c r="M370" s="369"/>
      <c r="N370" s="369"/>
      <c r="O370" s="369"/>
      <c r="P370" s="369"/>
      <c r="Q370" s="369"/>
      <c r="R370" s="369"/>
      <c r="S370" s="369"/>
      <c r="T370" s="369"/>
      <c r="U370" s="369"/>
      <c r="V370" s="369"/>
      <c r="W370" s="369"/>
      <c r="X370" s="369"/>
      <c r="Y370" s="369"/>
      <c r="Z370" s="369"/>
      <c r="AA370" s="369"/>
    </row>
    <row r="371" spans="1:27" ht="10.5" customHeight="1" x14ac:dyDescent="0.2">
      <c r="A371" s="369"/>
      <c r="B371" s="369"/>
      <c r="C371" s="369"/>
      <c r="D371" s="369"/>
      <c r="E371" s="369"/>
      <c r="F371" s="369"/>
      <c r="G371" s="369"/>
      <c r="H371" s="369"/>
      <c r="I371" s="369"/>
      <c r="J371" s="369"/>
      <c r="K371" s="369"/>
      <c r="L371" s="369"/>
      <c r="M371" s="369"/>
      <c r="N371" s="369"/>
      <c r="O371" s="369"/>
      <c r="P371" s="369"/>
      <c r="Q371" s="369"/>
      <c r="R371" s="369"/>
      <c r="S371" s="369"/>
      <c r="T371" s="369"/>
      <c r="U371" s="369"/>
      <c r="V371" s="369"/>
      <c r="W371" s="369"/>
      <c r="X371" s="369"/>
      <c r="Y371" s="369"/>
      <c r="Z371" s="369"/>
      <c r="AA371" s="369"/>
    </row>
    <row r="372" spans="1:27" ht="10.5" customHeight="1" x14ac:dyDescent="0.2">
      <c r="A372" s="369"/>
      <c r="B372" s="369"/>
      <c r="C372" s="369"/>
      <c r="D372" s="369"/>
      <c r="E372" s="369"/>
      <c r="F372" s="369"/>
      <c r="G372" s="369"/>
      <c r="H372" s="369"/>
      <c r="I372" s="369"/>
      <c r="J372" s="369"/>
      <c r="K372" s="369"/>
      <c r="L372" s="369"/>
      <c r="M372" s="369"/>
      <c r="N372" s="369"/>
      <c r="O372" s="369"/>
      <c r="P372" s="369"/>
      <c r="Q372" s="369"/>
      <c r="R372" s="369"/>
      <c r="S372" s="369"/>
      <c r="T372" s="369"/>
      <c r="U372" s="369"/>
      <c r="V372" s="369"/>
      <c r="W372" s="369"/>
      <c r="X372" s="369"/>
      <c r="Y372" s="369"/>
      <c r="Z372" s="369"/>
      <c r="AA372" s="369"/>
    </row>
    <row r="373" spans="1:27" ht="10.5" customHeight="1" x14ac:dyDescent="0.2">
      <c r="A373" s="369"/>
      <c r="B373" s="369"/>
      <c r="C373" s="369"/>
      <c r="D373" s="369"/>
      <c r="E373" s="369"/>
      <c r="F373" s="369"/>
      <c r="G373" s="369"/>
      <c r="H373" s="369"/>
      <c r="I373" s="369"/>
      <c r="J373" s="369"/>
      <c r="K373" s="369"/>
      <c r="L373" s="369"/>
      <c r="M373" s="369"/>
      <c r="N373" s="369"/>
      <c r="O373" s="369"/>
      <c r="P373" s="369"/>
      <c r="Q373" s="369"/>
      <c r="R373" s="369"/>
      <c r="S373" s="369"/>
      <c r="T373" s="369"/>
      <c r="U373" s="369"/>
      <c r="V373" s="369"/>
      <c r="W373" s="369"/>
      <c r="X373" s="369"/>
      <c r="Y373" s="369"/>
      <c r="Z373" s="369"/>
      <c r="AA373" s="369"/>
    </row>
    <row r="374" spans="1:27" ht="10.5" customHeight="1" x14ac:dyDescent="0.2">
      <c r="A374" s="369"/>
      <c r="B374" s="369"/>
      <c r="C374" s="369"/>
      <c r="D374" s="369"/>
      <c r="E374" s="369"/>
      <c r="F374" s="369"/>
      <c r="G374" s="369"/>
      <c r="H374" s="369"/>
      <c r="I374" s="369"/>
      <c r="J374" s="369"/>
      <c r="K374" s="369"/>
      <c r="L374" s="369"/>
      <c r="M374" s="369"/>
      <c r="N374" s="369"/>
      <c r="O374" s="369"/>
      <c r="P374" s="369"/>
      <c r="Q374" s="369"/>
      <c r="R374" s="369"/>
      <c r="S374" s="369"/>
      <c r="T374" s="369"/>
      <c r="U374" s="369"/>
      <c r="V374" s="369"/>
      <c r="W374" s="369"/>
      <c r="X374" s="369"/>
      <c r="Y374" s="369"/>
      <c r="Z374" s="369"/>
      <c r="AA374" s="369"/>
    </row>
    <row r="375" spans="1:27" ht="10.5" customHeight="1" x14ac:dyDescent="0.2">
      <c r="A375" s="369"/>
      <c r="B375" s="369"/>
      <c r="C375" s="369"/>
      <c r="D375" s="369"/>
      <c r="E375" s="369"/>
      <c r="F375" s="369"/>
      <c r="G375" s="369"/>
      <c r="H375" s="369"/>
      <c r="I375" s="369"/>
      <c r="J375" s="369"/>
      <c r="K375" s="369"/>
      <c r="L375" s="369"/>
      <c r="M375" s="369"/>
      <c r="N375" s="369"/>
      <c r="O375" s="369"/>
      <c r="P375" s="369"/>
      <c r="Q375" s="369"/>
      <c r="R375" s="369"/>
      <c r="S375" s="369"/>
      <c r="T375" s="369"/>
      <c r="U375" s="369"/>
      <c r="V375" s="369"/>
      <c r="W375" s="369"/>
      <c r="X375" s="369"/>
      <c r="Y375" s="369"/>
      <c r="Z375" s="369"/>
      <c r="AA375" s="369"/>
    </row>
    <row r="376" spans="1:27" ht="10.5" customHeight="1" x14ac:dyDescent="0.2">
      <c r="A376" s="369"/>
      <c r="B376" s="369"/>
      <c r="C376" s="369"/>
      <c r="D376" s="369"/>
      <c r="E376" s="369"/>
      <c r="F376" s="369"/>
      <c r="G376" s="369"/>
      <c r="H376" s="369"/>
      <c r="I376" s="369"/>
      <c r="J376" s="369"/>
      <c r="K376" s="369"/>
      <c r="L376" s="369"/>
      <c r="M376" s="369"/>
      <c r="N376" s="369"/>
      <c r="O376" s="369"/>
      <c r="P376" s="369"/>
      <c r="Q376" s="369"/>
      <c r="R376" s="369"/>
      <c r="S376" s="369"/>
      <c r="T376" s="369"/>
      <c r="U376" s="369"/>
      <c r="V376" s="369"/>
      <c r="W376" s="369"/>
      <c r="X376" s="369"/>
      <c r="Y376" s="369"/>
      <c r="Z376" s="369"/>
      <c r="AA376" s="369"/>
    </row>
    <row r="377" spans="1:27" ht="10.5" customHeight="1" x14ac:dyDescent="0.2">
      <c r="A377" s="369"/>
      <c r="B377" s="369"/>
      <c r="C377" s="369"/>
      <c r="D377" s="369"/>
      <c r="E377" s="369"/>
      <c r="F377" s="369"/>
      <c r="G377" s="369"/>
      <c r="H377" s="369"/>
      <c r="I377" s="369"/>
      <c r="J377" s="369"/>
      <c r="K377" s="369"/>
      <c r="L377" s="369"/>
      <c r="M377" s="369"/>
      <c r="N377" s="369"/>
      <c r="O377" s="369"/>
      <c r="P377" s="369"/>
      <c r="Q377" s="369"/>
      <c r="R377" s="369"/>
      <c r="S377" s="369"/>
      <c r="T377" s="369"/>
      <c r="U377" s="369"/>
      <c r="V377" s="369"/>
      <c r="W377" s="369"/>
      <c r="X377" s="369"/>
      <c r="Y377" s="369"/>
      <c r="Z377" s="369"/>
      <c r="AA377" s="369"/>
    </row>
    <row r="378" spans="1:27" ht="10.5" customHeight="1" x14ac:dyDescent="0.2">
      <c r="A378" s="369"/>
      <c r="B378" s="369"/>
      <c r="C378" s="369"/>
      <c r="D378" s="369"/>
      <c r="E378" s="369"/>
      <c r="F378" s="369"/>
      <c r="G378" s="369"/>
      <c r="H378" s="369"/>
      <c r="I378" s="369"/>
      <c r="J378" s="369"/>
      <c r="K378" s="369"/>
      <c r="L378" s="369"/>
      <c r="M378" s="369"/>
      <c r="N378" s="369"/>
      <c r="O378" s="369"/>
      <c r="P378" s="369"/>
      <c r="Q378" s="369"/>
      <c r="R378" s="369"/>
      <c r="S378" s="369"/>
      <c r="T378" s="369"/>
      <c r="U378" s="369"/>
      <c r="V378" s="369"/>
      <c r="W378" s="369"/>
      <c r="X378" s="369"/>
      <c r="Y378" s="369"/>
      <c r="Z378" s="369"/>
      <c r="AA378" s="369"/>
    </row>
    <row r="379" spans="1:27" ht="10.5" customHeight="1" x14ac:dyDescent="0.2">
      <c r="A379" s="369"/>
      <c r="B379" s="369"/>
      <c r="C379" s="369"/>
      <c r="D379" s="369"/>
      <c r="E379" s="369"/>
      <c r="F379" s="369"/>
      <c r="G379" s="369"/>
      <c r="H379" s="369"/>
      <c r="I379" s="369"/>
      <c r="J379" s="369"/>
      <c r="K379" s="369"/>
      <c r="L379" s="369"/>
      <c r="M379" s="369"/>
      <c r="N379" s="369"/>
      <c r="O379" s="369"/>
      <c r="P379" s="369"/>
      <c r="Q379" s="369"/>
      <c r="R379" s="369"/>
      <c r="S379" s="369"/>
      <c r="T379" s="369"/>
      <c r="U379" s="369"/>
      <c r="V379" s="369"/>
      <c r="W379" s="369"/>
      <c r="X379" s="369"/>
      <c r="Y379" s="369"/>
      <c r="Z379" s="369"/>
      <c r="AA379" s="369"/>
    </row>
    <row r="380" spans="1:27" ht="10.5" customHeight="1" x14ac:dyDescent="0.2">
      <c r="A380" s="369"/>
      <c r="B380" s="369"/>
      <c r="C380" s="369"/>
      <c r="D380" s="369"/>
      <c r="E380" s="369"/>
      <c r="F380" s="369"/>
      <c r="G380" s="369"/>
      <c r="H380" s="369"/>
      <c r="I380" s="369"/>
      <c r="J380" s="369"/>
      <c r="K380" s="369"/>
      <c r="L380" s="369"/>
      <c r="M380" s="369"/>
      <c r="N380" s="369"/>
      <c r="O380" s="369"/>
      <c r="P380" s="369"/>
      <c r="Q380" s="369"/>
      <c r="R380" s="369"/>
      <c r="S380" s="369"/>
      <c r="T380" s="369"/>
      <c r="U380" s="369"/>
      <c r="V380" s="369"/>
      <c r="W380" s="369"/>
      <c r="X380" s="369"/>
      <c r="Y380" s="369"/>
      <c r="Z380" s="369"/>
      <c r="AA380" s="369"/>
    </row>
    <row r="381" spans="1:27" ht="10.5" customHeight="1" x14ac:dyDescent="0.2">
      <c r="A381" s="369"/>
      <c r="B381" s="369"/>
      <c r="C381" s="369"/>
      <c r="D381" s="369"/>
      <c r="E381" s="369"/>
      <c r="F381" s="369"/>
      <c r="G381" s="369"/>
      <c r="H381" s="369"/>
      <c r="I381" s="369"/>
      <c r="J381" s="369"/>
      <c r="K381" s="369"/>
      <c r="L381" s="369"/>
      <c r="M381" s="369"/>
      <c r="N381" s="369"/>
      <c r="O381" s="369"/>
      <c r="P381" s="369"/>
      <c r="Q381" s="369"/>
      <c r="R381" s="369"/>
      <c r="S381" s="369"/>
      <c r="T381" s="369"/>
      <c r="U381" s="369"/>
      <c r="V381" s="369"/>
      <c r="W381" s="369"/>
      <c r="X381" s="369"/>
      <c r="Y381" s="369"/>
      <c r="Z381" s="369"/>
      <c r="AA381" s="369"/>
    </row>
    <row r="382" spans="1:27" ht="10.5" customHeight="1" x14ac:dyDescent="0.2">
      <c r="A382" s="369"/>
      <c r="B382" s="369"/>
      <c r="C382" s="369"/>
      <c r="D382" s="369"/>
      <c r="E382" s="369"/>
      <c r="F382" s="369"/>
      <c r="G382" s="369"/>
      <c r="H382" s="369"/>
      <c r="I382" s="369"/>
      <c r="J382" s="369"/>
      <c r="K382" s="369"/>
      <c r="L382" s="369"/>
      <c r="M382" s="369"/>
      <c r="N382" s="369"/>
      <c r="O382" s="369"/>
      <c r="P382" s="369"/>
      <c r="Q382" s="369"/>
      <c r="R382" s="369"/>
      <c r="S382" s="369"/>
      <c r="T382" s="369"/>
      <c r="U382" s="369"/>
      <c r="V382" s="369"/>
      <c r="W382" s="369"/>
      <c r="X382" s="369"/>
      <c r="Y382" s="369"/>
      <c r="Z382" s="369"/>
      <c r="AA382" s="369"/>
    </row>
    <row r="383" spans="1:27" ht="10.5" customHeight="1" x14ac:dyDescent="0.2">
      <c r="A383" s="369"/>
      <c r="B383" s="369"/>
      <c r="C383" s="369"/>
      <c r="D383" s="369"/>
      <c r="E383" s="369"/>
      <c r="F383" s="369"/>
      <c r="G383" s="369"/>
      <c r="H383" s="369"/>
      <c r="I383" s="369"/>
      <c r="J383" s="369"/>
      <c r="K383" s="369"/>
      <c r="L383" s="369"/>
      <c r="M383" s="369"/>
      <c r="N383" s="369"/>
      <c r="O383" s="369"/>
      <c r="P383" s="369"/>
      <c r="Q383" s="369"/>
      <c r="R383" s="369"/>
      <c r="S383" s="369"/>
      <c r="T383" s="369"/>
      <c r="U383" s="369"/>
      <c r="V383" s="369"/>
      <c r="W383" s="369"/>
      <c r="X383" s="369"/>
      <c r="Y383" s="369"/>
      <c r="Z383" s="369"/>
      <c r="AA383" s="369"/>
    </row>
    <row r="384" spans="1:27" ht="10.5" customHeight="1" x14ac:dyDescent="0.2">
      <c r="A384" s="369"/>
      <c r="B384" s="369"/>
      <c r="C384" s="369"/>
      <c r="D384" s="369"/>
      <c r="E384" s="369"/>
      <c r="F384" s="369"/>
      <c r="G384" s="369"/>
      <c r="H384" s="369"/>
      <c r="I384" s="369"/>
      <c r="J384" s="369"/>
      <c r="K384" s="369"/>
      <c r="L384" s="369"/>
      <c r="M384" s="369"/>
      <c r="N384" s="369"/>
      <c r="O384" s="369"/>
      <c r="P384" s="369"/>
      <c r="Q384" s="369"/>
      <c r="R384" s="369"/>
      <c r="S384" s="369"/>
      <c r="T384" s="369"/>
      <c r="U384" s="369"/>
      <c r="V384" s="369"/>
      <c r="W384" s="369"/>
      <c r="X384" s="369"/>
      <c r="Y384" s="369"/>
      <c r="Z384" s="369"/>
      <c r="AA384" s="369"/>
    </row>
    <row r="385" spans="1:27" ht="10.5" customHeight="1" x14ac:dyDescent="0.2">
      <c r="A385" s="369"/>
      <c r="B385" s="369"/>
      <c r="C385" s="369"/>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69"/>
      <c r="Z385" s="369"/>
      <c r="AA385" s="369"/>
    </row>
    <row r="386" spans="1:27" ht="10.5" customHeight="1" x14ac:dyDescent="0.2">
      <c r="A386" s="369"/>
      <c r="B386" s="369"/>
      <c r="C386" s="369"/>
      <c r="D386" s="369"/>
      <c r="E386" s="369"/>
      <c r="F386" s="369"/>
      <c r="G386" s="369"/>
      <c r="H386" s="369"/>
      <c r="I386" s="369"/>
      <c r="J386" s="369"/>
      <c r="K386" s="369"/>
      <c r="L386" s="369"/>
      <c r="M386" s="369"/>
      <c r="N386" s="369"/>
      <c r="O386" s="369"/>
      <c r="P386" s="369"/>
      <c r="Q386" s="369"/>
      <c r="R386" s="369"/>
      <c r="S386" s="369"/>
      <c r="T386" s="369"/>
      <c r="U386" s="369"/>
      <c r="V386" s="369"/>
      <c r="W386" s="369"/>
      <c r="X386" s="369"/>
      <c r="Y386" s="369"/>
      <c r="Z386" s="369"/>
      <c r="AA386" s="369"/>
    </row>
    <row r="387" spans="1:27" ht="10.5" customHeight="1" x14ac:dyDescent="0.2">
      <c r="A387" s="369"/>
      <c r="B387" s="369"/>
      <c r="C387" s="369"/>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row>
    <row r="388" spans="1:27" ht="10.5" customHeight="1" x14ac:dyDescent="0.2">
      <c r="A388" s="369"/>
      <c r="B388" s="369"/>
      <c r="C388" s="369"/>
      <c r="D388" s="369"/>
      <c r="E388" s="369"/>
      <c r="F388" s="369"/>
      <c r="G388" s="369"/>
      <c r="H388" s="369"/>
      <c r="I388" s="369"/>
      <c r="J388" s="369"/>
      <c r="K388" s="369"/>
      <c r="L388" s="369"/>
      <c r="M388" s="369"/>
      <c r="N388" s="369"/>
      <c r="O388" s="369"/>
      <c r="P388" s="369"/>
      <c r="Q388" s="369"/>
      <c r="R388" s="369"/>
      <c r="S388" s="369"/>
      <c r="T388" s="369"/>
      <c r="U388" s="369"/>
      <c r="V388" s="369"/>
      <c r="W388" s="369"/>
      <c r="X388" s="369"/>
      <c r="Y388" s="369"/>
      <c r="Z388" s="369"/>
      <c r="AA388" s="369"/>
    </row>
    <row r="389" spans="1:27" ht="10.5" customHeight="1" x14ac:dyDescent="0.2">
      <c r="A389" s="369"/>
      <c r="B389" s="369"/>
      <c r="C389" s="369"/>
      <c r="D389" s="369"/>
      <c r="E389" s="369"/>
      <c r="F389" s="369"/>
      <c r="G389" s="369"/>
      <c r="H389" s="369"/>
      <c r="I389" s="369"/>
      <c r="J389" s="369"/>
      <c r="K389" s="369"/>
      <c r="L389" s="369"/>
      <c r="M389" s="369"/>
      <c r="N389" s="369"/>
      <c r="O389" s="369"/>
      <c r="P389" s="369"/>
      <c r="Q389" s="369"/>
      <c r="R389" s="369"/>
      <c r="S389" s="369"/>
      <c r="T389" s="369"/>
      <c r="U389" s="369"/>
      <c r="V389" s="369"/>
      <c r="W389" s="369"/>
      <c r="X389" s="369"/>
      <c r="Y389" s="369"/>
      <c r="Z389" s="369"/>
      <c r="AA389" s="369"/>
    </row>
    <row r="390" spans="1:27" ht="10.5" customHeight="1" x14ac:dyDescent="0.2">
      <c r="A390" s="369"/>
      <c r="B390" s="369"/>
      <c r="C390" s="369"/>
      <c r="D390" s="369"/>
      <c r="E390" s="369"/>
      <c r="F390" s="369"/>
      <c r="G390" s="369"/>
      <c r="H390" s="369"/>
      <c r="I390" s="369"/>
      <c r="J390" s="369"/>
      <c r="K390" s="369"/>
      <c r="L390" s="369"/>
      <c r="M390" s="369"/>
      <c r="N390" s="369"/>
      <c r="O390" s="369"/>
      <c r="P390" s="369"/>
      <c r="Q390" s="369"/>
      <c r="R390" s="369"/>
      <c r="S390" s="369"/>
      <c r="T390" s="369"/>
      <c r="U390" s="369"/>
      <c r="V390" s="369"/>
      <c r="W390" s="369"/>
      <c r="X390" s="369"/>
      <c r="Y390" s="369"/>
      <c r="Z390" s="369"/>
      <c r="AA390" s="369"/>
    </row>
    <row r="391" spans="1:27" ht="10.5" customHeight="1" x14ac:dyDescent="0.2">
      <c r="A391" s="369"/>
      <c r="B391" s="369"/>
      <c r="C391" s="369"/>
      <c r="D391" s="369"/>
      <c r="E391" s="369"/>
      <c r="F391" s="369"/>
      <c r="G391" s="369"/>
      <c r="H391" s="369"/>
      <c r="I391" s="369"/>
      <c r="J391" s="369"/>
      <c r="K391" s="369"/>
      <c r="L391" s="369"/>
      <c r="M391" s="369"/>
      <c r="N391" s="369"/>
      <c r="O391" s="369"/>
      <c r="P391" s="369"/>
      <c r="Q391" s="369"/>
      <c r="R391" s="369"/>
      <c r="S391" s="369"/>
      <c r="T391" s="369"/>
      <c r="U391" s="369"/>
      <c r="V391" s="369"/>
      <c r="W391" s="369"/>
      <c r="X391" s="369"/>
      <c r="Y391" s="369"/>
      <c r="Z391" s="369"/>
      <c r="AA391" s="369"/>
    </row>
    <row r="392" spans="1:27" ht="10.5" customHeight="1" x14ac:dyDescent="0.2">
      <c r="A392" s="369"/>
      <c r="B392" s="369"/>
      <c r="C392" s="369"/>
      <c r="D392" s="369"/>
      <c r="E392" s="369"/>
      <c r="F392" s="369"/>
      <c r="G392" s="369"/>
      <c r="H392" s="369"/>
      <c r="I392" s="369"/>
      <c r="J392" s="369"/>
      <c r="K392" s="369"/>
      <c r="L392" s="369"/>
      <c r="M392" s="369"/>
      <c r="N392" s="369"/>
      <c r="O392" s="369"/>
      <c r="P392" s="369"/>
      <c r="Q392" s="369"/>
      <c r="R392" s="369"/>
      <c r="S392" s="369"/>
      <c r="T392" s="369"/>
      <c r="U392" s="369"/>
      <c r="V392" s="369"/>
      <c r="W392" s="369"/>
      <c r="X392" s="369"/>
      <c r="Y392" s="369"/>
      <c r="Z392" s="369"/>
      <c r="AA392" s="369"/>
    </row>
    <row r="393" spans="1:27" ht="10.5" customHeight="1" x14ac:dyDescent="0.2">
      <c r="A393" s="369"/>
      <c r="B393" s="369"/>
      <c r="C393" s="369"/>
      <c r="D393" s="369"/>
      <c r="E393" s="369"/>
      <c r="F393" s="369"/>
      <c r="G393" s="369"/>
      <c r="H393" s="369"/>
      <c r="I393" s="369"/>
      <c r="J393" s="369"/>
      <c r="K393" s="369"/>
      <c r="L393" s="369"/>
      <c r="M393" s="369"/>
      <c r="N393" s="369"/>
      <c r="O393" s="369"/>
      <c r="P393" s="369"/>
      <c r="Q393" s="369"/>
      <c r="R393" s="369"/>
      <c r="S393" s="369"/>
      <c r="T393" s="369"/>
      <c r="U393" s="369"/>
      <c r="V393" s="369"/>
      <c r="W393" s="369"/>
      <c r="X393" s="369"/>
      <c r="Y393" s="369"/>
      <c r="Z393" s="369"/>
      <c r="AA393" s="369"/>
    </row>
    <row r="394" spans="1:27" ht="10.5" customHeight="1" x14ac:dyDescent="0.2">
      <c r="A394" s="369"/>
      <c r="B394" s="369"/>
      <c r="C394" s="369"/>
      <c r="D394" s="369"/>
      <c r="E394" s="369"/>
      <c r="F394" s="369"/>
      <c r="G394" s="369"/>
      <c r="H394" s="369"/>
      <c r="I394" s="369"/>
      <c r="J394" s="369"/>
      <c r="K394" s="369"/>
      <c r="L394" s="369"/>
      <c r="M394" s="369"/>
      <c r="N394" s="369"/>
      <c r="O394" s="369"/>
      <c r="P394" s="369"/>
      <c r="Q394" s="369"/>
      <c r="R394" s="369"/>
      <c r="S394" s="369"/>
      <c r="T394" s="369"/>
      <c r="U394" s="369"/>
      <c r="V394" s="369"/>
      <c r="W394" s="369"/>
      <c r="X394" s="369"/>
      <c r="Y394" s="369"/>
      <c r="Z394" s="369"/>
      <c r="AA394" s="369"/>
    </row>
    <row r="395" spans="1:27" ht="10.5" customHeight="1" x14ac:dyDescent="0.2">
      <c r="A395" s="369"/>
      <c r="B395" s="369"/>
      <c r="C395" s="369"/>
      <c r="D395" s="369"/>
      <c r="E395" s="369"/>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row>
    <row r="396" spans="1:27" ht="10.5" customHeight="1" x14ac:dyDescent="0.2">
      <c r="A396" s="369"/>
      <c r="B396" s="369"/>
      <c r="C396" s="369"/>
      <c r="D396" s="369"/>
      <c r="E396" s="369"/>
      <c r="F396" s="369"/>
      <c r="G396" s="369"/>
      <c r="H396" s="369"/>
      <c r="I396" s="369"/>
      <c r="J396" s="369"/>
      <c r="K396" s="369"/>
      <c r="L396" s="369"/>
      <c r="M396" s="369"/>
      <c r="N396" s="369"/>
      <c r="O396" s="369"/>
      <c r="P396" s="369"/>
      <c r="Q396" s="369"/>
      <c r="R396" s="369"/>
      <c r="S396" s="369"/>
      <c r="T396" s="369"/>
      <c r="U396" s="369"/>
      <c r="V396" s="369"/>
      <c r="W396" s="369"/>
      <c r="X396" s="369"/>
      <c r="Y396" s="369"/>
      <c r="Z396" s="369"/>
      <c r="AA396" s="369"/>
    </row>
    <row r="397" spans="1:27" ht="10.5" customHeight="1" x14ac:dyDescent="0.2">
      <c r="A397" s="369"/>
      <c r="B397" s="369"/>
      <c r="C397" s="369"/>
      <c r="D397" s="369"/>
      <c r="E397" s="369"/>
      <c r="F397" s="369"/>
      <c r="G397" s="369"/>
      <c r="H397" s="369"/>
      <c r="I397" s="369"/>
      <c r="J397" s="369"/>
      <c r="K397" s="369"/>
      <c r="L397" s="369"/>
      <c r="M397" s="369"/>
      <c r="N397" s="369"/>
      <c r="O397" s="369"/>
      <c r="P397" s="369"/>
      <c r="Q397" s="369"/>
      <c r="R397" s="369"/>
      <c r="S397" s="369"/>
      <c r="T397" s="369"/>
      <c r="U397" s="369"/>
      <c r="V397" s="369"/>
      <c r="W397" s="369"/>
      <c r="X397" s="369"/>
      <c r="Y397" s="369"/>
      <c r="Z397" s="369"/>
      <c r="AA397" s="369"/>
    </row>
    <row r="398" spans="1:27" ht="10.5" customHeight="1" x14ac:dyDescent="0.2">
      <c r="A398" s="369"/>
      <c r="B398" s="369"/>
      <c r="C398" s="369"/>
      <c r="D398" s="369"/>
      <c r="E398" s="369"/>
      <c r="F398" s="369"/>
      <c r="G398" s="369"/>
      <c r="H398" s="369"/>
      <c r="I398" s="369"/>
      <c r="J398" s="369"/>
      <c r="K398" s="369"/>
      <c r="L398" s="369"/>
      <c r="M398" s="369"/>
      <c r="N398" s="369"/>
      <c r="O398" s="369"/>
      <c r="P398" s="369"/>
      <c r="Q398" s="369"/>
      <c r="R398" s="369"/>
      <c r="S398" s="369"/>
      <c r="T398" s="369"/>
      <c r="U398" s="369"/>
      <c r="V398" s="369"/>
      <c r="W398" s="369"/>
      <c r="X398" s="369"/>
      <c r="Y398" s="369"/>
      <c r="Z398" s="369"/>
      <c r="AA398" s="369"/>
    </row>
    <row r="399" spans="1:27" ht="10.5" customHeight="1" x14ac:dyDescent="0.2">
      <c r="A399" s="369"/>
      <c r="B399" s="369"/>
      <c r="C399" s="369"/>
      <c r="D399" s="369"/>
      <c r="E399" s="369"/>
      <c r="F399" s="369"/>
      <c r="G399" s="369"/>
      <c r="H399" s="369"/>
      <c r="I399" s="369"/>
      <c r="J399" s="369"/>
      <c r="K399" s="369"/>
      <c r="L399" s="369"/>
      <c r="M399" s="369"/>
      <c r="N399" s="369"/>
      <c r="O399" s="369"/>
      <c r="P399" s="369"/>
      <c r="Q399" s="369"/>
      <c r="R399" s="369"/>
      <c r="S399" s="369"/>
      <c r="T399" s="369"/>
      <c r="U399" s="369"/>
      <c r="V399" s="369"/>
      <c r="W399" s="369"/>
      <c r="X399" s="369"/>
      <c r="Y399" s="369"/>
      <c r="Z399" s="369"/>
      <c r="AA399" s="369"/>
    </row>
    <row r="400" spans="1:27" ht="10.5" customHeight="1" x14ac:dyDescent="0.2">
      <c r="A400" s="369"/>
      <c r="B400" s="369"/>
      <c r="C400" s="369"/>
      <c r="D400" s="369"/>
      <c r="E400" s="369"/>
      <c r="F400" s="369"/>
      <c r="G400" s="369"/>
      <c r="H400" s="369"/>
      <c r="I400" s="369"/>
      <c r="J400" s="369"/>
      <c r="K400" s="369"/>
      <c r="L400" s="369"/>
      <c r="M400" s="369"/>
      <c r="N400" s="369"/>
      <c r="O400" s="369"/>
      <c r="P400" s="369"/>
      <c r="Q400" s="369"/>
      <c r="R400" s="369"/>
      <c r="S400" s="369"/>
      <c r="T400" s="369"/>
      <c r="U400" s="369"/>
      <c r="V400" s="369"/>
      <c r="W400" s="369"/>
      <c r="X400" s="369"/>
      <c r="Y400" s="369"/>
      <c r="Z400" s="369"/>
      <c r="AA400" s="369"/>
    </row>
    <row r="401" spans="1:27" ht="10.5" customHeight="1" x14ac:dyDescent="0.2">
      <c r="A401" s="369"/>
      <c r="B401" s="369"/>
      <c r="C401" s="369"/>
      <c r="D401" s="369"/>
      <c r="E401" s="369"/>
      <c r="F401" s="369"/>
      <c r="G401" s="369"/>
      <c r="H401" s="369"/>
      <c r="I401" s="369"/>
      <c r="J401" s="369"/>
      <c r="K401" s="369"/>
      <c r="L401" s="369"/>
      <c r="M401" s="369"/>
      <c r="N401" s="369"/>
      <c r="O401" s="369"/>
      <c r="P401" s="369"/>
      <c r="Q401" s="369"/>
      <c r="R401" s="369"/>
      <c r="S401" s="369"/>
      <c r="T401" s="369"/>
      <c r="U401" s="369"/>
      <c r="V401" s="369"/>
      <c r="W401" s="369"/>
      <c r="X401" s="369"/>
      <c r="Y401" s="369"/>
      <c r="Z401" s="369"/>
      <c r="AA401" s="369"/>
    </row>
    <row r="402" spans="1:27" ht="10.5" customHeight="1" x14ac:dyDescent="0.2">
      <c r="A402" s="369"/>
      <c r="B402" s="369"/>
      <c r="C402" s="369"/>
      <c r="D402" s="369"/>
      <c r="E402" s="369"/>
      <c r="F402" s="369"/>
      <c r="G402" s="369"/>
      <c r="H402" s="369"/>
      <c r="I402" s="369"/>
      <c r="J402" s="369"/>
      <c r="K402" s="369"/>
      <c r="L402" s="369"/>
      <c r="M402" s="369"/>
      <c r="N402" s="369"/>
      <c r="O402" s="369"/>
      <c r="P402" s="369"/>
      <c r="Q402" s="369"/>
      <c r="R402" s="369"/>
      <c r="S402" s="369"/>
      <c r="T402" s="369"/>
      <c r="U402" s="369"/>
      <c r="V402" s="369"/>
      <c r="W402" s="369"/>
      <c r="X402" s="369"/>
      <c r="Y402" s="369"/>
      <c r="Z402" s="369"/>
      <c r="AA402" s="369"/>
    </row>
    <row r="403" spans="1:27" ht="10.5" customHeight="1" x14ac:dyDescent="0.2">
      <c r="A403" s="369"/>
      <c r="B403" s="369"/>
      <c r="C403" s="369"/>
      <c r="D403" s="369"/>
      <c r="E403" s="369"/>
      <c r="F403" s="369"/>
      <c r="G403" s="369"/>
      <c r="H403" s="369"/>
      <c r="I403" s="369"/>
      <c r="J403" s="369"/>
      <c r="K403" s="369"/>
      <c r="L403" s="369"/>
      <c r="M403" s="369"/>
      <c r="N403" s="369"/>
      <c r="O403" s="369"/>
      <c r="P403" s="369"/>
      <c r="Q403" s="369"/>
      <c r="R403" s="369"/>
      <c r="S403" s="369"/>
      <c r="T403" s="369"/>
      <c r="U403" s="369"/>
      <c r="V403" s="369"/>
      <c r="W403" s="369"/>
      <c r="X403" s="369"/>
      <c r="Y403" s="369"/>
      <c r="Z403" s="369"/>
      <c r="AA403" s="369"/>
    </row>
    <row r="404" spans="1:27" ht="10.5" customHeight="1" x14ac:dyDescent="0.2">
      <c r="A404" s="369"/>
      <c r="B404" s="369"/>
      <c r="C404" s="369"/>
      <c r="D404" s="369"/>
      <c r="E404" s="369"/>
      <c r="F404" s="369"/>
      <c r="G404" s="369"/>
      <c r="H404" s="369"/>
      <c r="I404" s="369"/>
      <c r="J404" s="369"/>
      <c r="K404" s="369"/>
      <c r="L404" s="369"/>
      <c r="M404" s="369"/>
      <c r="N404" s="369"/>
      <c r="O404" s="369"/>
      <c r="P404" s="369"/>
      <c r="Q404" s="369"/>
      <c r="R404" s="369"/>
      <c r="S404" s="369"/>
      <c r="T404" s="369"/>
      <c r="U404" s="369"/>
      <c r="V404" s="369"/>
      <c r="W404" s="369"/>
      <c r="X404" s="369"/>
      <c r="Y404" s="369"/>
      <c r="Z404" s="369"/>
      <c r="AA404" s="369"/>
    </row>
    <row r="405" spans="1:27" ht="10.5" customHeight="1" x14ac:dyDescent="0.2">
      <c r="A405" s="369"/>
      <c r="B405" s="369"/>
      <c r="C405" s="369"/>
      <c r="D405" s="369"/>
      <c r="E405" s="369"/>
      <c r="F405" s="369"/>
      <c r="G405" s="369"/>
      <c r="H405" s="369"/>
      <c r="I405" s="369"/>
      <c r="J405" s="369"/>
      <c r="K405" s="369"/>
      <c r="L405" s="369"/>
      <c r="M405" s="369"/>
      <c r="N405" s="369"/>
      <c r="O405" s="369"/>
      <c r="P405" s="369"/>
      <c r="Q405" s="369"/>
      <c r="R405" s="369"/>
      <c r="S405" s="369"/>
      <c r="T405" s="369"/>
      <c r="U405" s="369"/>
      <c r="V405" s="369"/>
      <c r="W405" s="369"/>
      <c r="X405" s="369"/>
      <c r="Y405" s="369"/>
      <c r="Z405" s="369"/>
      <c r="AA405" s="369"/>
    </row>
    <row r="406" spans="1:27" ht="10.5" customHeight="1" x14ac:dyDescent="0.2">
      <c r="A406" s="369"/>
      <c r="B406" s="369"/>
      <c r="C406" s="369"/>
      <c r="D406" s="369"/>
      <c r="E406" s="369"/>
      <c r="F406" s="369"/>
      <c r="G406" s="369"/>
      <c r="H406" s="369"/>
      <c r="I406" s="369"/>
      <c r="J406" s="369"/>
      <c r="K406" s="369"/>
      <c r="L406" s="369"/>
      <c r="M406" s="369"/>
      <c r="N406" s="369"/>
      <c r="O406" s="369"/>
      <c r="P406" s="369"/>
      <c r="Q406" s="369"/>
      <c r="R406" s="369"/>
      <c r="S406" s="369"/>
      <c r="T406" s="369"/>
      <c r="U406" s="369"/>
      <c r="V406" s="369"/>
      <c r="W406" s="369"/>
      <c r="X406" s="369"/>
      <c r="Y406" s="369"/>
      <c r="Z406" s="369"/>
      <c r="AA406" s="369"/>
    </row>
    <row r="407" spans="1:27" ht="10.5" customHeight="1" x14ac:dyDescent="0.2">
      <c r="A407" s="369"/>
      <c r="B407" s="369"/>
      <c r="C407" s="369"/>
      <c r="D407" s="369"/>
      <c r="E407" s="369"/>
      <c r="F407" s="369"/>
      <c r="G407" s="369"/>
      <c r="H407" s="369"/>
      <c r="I407" s="369"/>
      <c r="J407" s="369"/>
      <c r="K407" s="369"/>
      <c r="L407" s="369"/>
      <c r="M407" s="369"/>
      <c r="N407" s="369"/>
      <c r="O407" s="369"/>
      <c r="P407" s="369"/>
      <c r="Q407" s="369"/>
      <c r="R407" s="369"/>
      <c r="S407" s="369"/>
      <c r="T407" s="369"/>
      <c r="U407" s="369"/>
      <c r="V407" s="369"/>
      <c r="W407" s="369"/>
      <c r="X407" s="369"/>
      <c r="Y407" s="369"/>
      <c r="Z407" s="369"/>
      <c r="AA407" s="369"/>
    </row>
    <row r="408" spans="1:27" ht="10.5" customHeight="1" x14ac:dyDescent="0.2">
      <c r="A408" s="369"/>
      <c r="B408" s="369"/>
      <c r="C408" s="369"/>
      <c r="D408" s="369"/>
      <c r="E408" s="369"/>
      <c r="F408" s="369"/>
      <c r="G408" s="369"/>
      <c r="H408" s="369"/>
      <c r="I408" s="369"/>
      <c r="J408" s="369"/>
      <c r="K408" s="369"/>
      <c r="L408" s="369"/>
      <c r="M408" s="369"/>
      <c r="N408" s="369"/>
      <c r="O408" s="369"/>
      <c r="P408" s="369"/>
      <c r="Q408" s="369"/>
      <c r="R408" s="369"/>
      <c r="S408" s="369"/>
      <c r="T408" s="369"/>
      <c r="U408" s="369"/>
      <c r="V408" s="369"/>
      <c r="W408" s="369"/>
      <c r="X408" s="369"/>
      <c r="Y408" s="369"/>
      <c r="Z408" s="369"/>
      <c r="AA408" s="369"/>
    </row>
    <row r="409" spans="1:27" ht="10.5" customHeight="1" x14ac:dyDescent="0.2">
      <c r="A409" s="369"/>
      <c r="B409" s="369"/>
      <c r="C409" s="369"/>
      <c r="D409" s="369"/>
      <c r="E409" s="369"/>
      <c r="F409" s="369"/>
      <c r="G409" s="369"/>
      <c r="H409" s="369"/>
      <c r="I409" s="369"/>
      <c r="J409" s="369"/>
      <c r="K409" s="369"/>
      <c r="L409" s="369"/>
      <c r="M409" s="369"/>
      <c r="N409" s="369"/>
      <c r="O409" s="369"/>
      <c r="P409" s="369"/>
      <c r="Q409" s="369"/>
      <c r="R409" s="369"/>
      <c r="S409" s="369"/>
      <c r="T409" s="369"/>
      <c r="U409" s="369"/>
      <c r="V409" s="369"/>
      <c r="W409" s="369"/>
      <c r="X409" s="369"/>
      <c r="Y409" s="369"/>
      <c r="Z409" s="369"/>
      <c r="AA409" s="369"/>
    </row>
    <row r="410" spans="1:27" ht="10.5" customHeight="1" x14ac:dyDescent="0.2">
      <c r="A410" s="369"/>
      <c r="B410" s="369"/>
      <c r="C410" s="369"/>
      <c r="D410" s="369"/>
      <c r="E410" s="369"/>
      <c r="F410" s="369"/>
      <c r="G410" s="369"/>
      <c r="H410" s="369"/>
      <c r="I410" s="369"/>
      <c r="J410" s="369"/>
      <c r="K410" s="369"/>
      <c r="L410" s="369"/>
      <c r="M410" s="369"/>
      <c r="N410" s="369"/>
      <c r="O410" s="369"/>
      <c r="P410" s="369"/>
      <c r="Q410" s="369"/>
      <c r="R410" s="369"/>
      <c r="S410" s="369"/>
      <c r="T410" s="369"/>
      <c r="U410" s="369"/>
      <c r="V410" s="369"/>
      <c r="W410" s="369"/>
      <c r="X410" s="369"/>
      <c r="Y410" s="369"/>
      <c r="Z410" s="369"/>
      <c r="AA410" s="369"/>
    </row>
    <row r="411" spans="1:27" ht="10.5" customHeight="1" x14ac:dyDescent="0.2">
      <c r="A411" s="369"/>
      <c r="B411" s="369"/>
      <c r="C411" s="369"/>
      <c r="D411" s="369"/>
      <c r="E411" s="369"/>
      <c r="F411" s="369"/>
      <c r="G411" s="369"/>
      <c r="H411" s="369"/>
      <c r="I411" s="369"/>
      <c r="J411" s="369"/>
      <c r="K411" s="369"/>
      <c r="L411" s="369"/>
      <c r="M411" s="369"/>
      <c r="N411" s="369"/>
      <c r="O411" s="369"/>
      <c r="P411" s="369"/>
      <c r="Q411" s="369"/>
      <c r="R411" s="369"/>
      <c r="S411" s="369"/>
      <c r="T411" s="369"/>
      <c r="U411" s="369"/>
      <c r="V411" s="369"/>
      <c r="W411" s="369"/>
      <c r="X411" s="369"/>
      <c r="Y411" s="369"/>
      <c r="Z411" s="369"/>
      <c r="AA411" s="369"/>
    </row>
    <row r="412" spans="1:27" ht="10.5" customHeight="1" x14ac:dyDescent="0.2">
      <c r="A412" s="369"/>
      <c r="B412" s="369"/>
      <c r="C412" s="369"/>
      <c r="D412" s="369"/>
      <c r="E412" s="369"/>
      <c r="F412" s="369"/>
      <c r="G412" s="369"/>
      <c r="H412" s="369"/>
      <c r="I412" s="369"/>
      <c r="J412" s="369"/>
      <c r="K412" s="369"/>
      <c r="L412" s="369"/>
      <c r="M412" s="369"/>
      <c r="N412" s="369"/>
      <c r="O412" s="369"/>
      <c r="P412" s="369"/>
      <c r="Q412" s="369"/>
      <c r="R412" s="369"/>
      <c r="S412" s="369"/>
      <c r="T412" s="369"/>
      <c r="U412" s="369"/>
      <c r="V412" s="369"/>
      <c r="W412" s="369"/>
      <c r="X412" s="369"/>
      <c r="Y412" s="369"/>
      <c r="Z412" s="369"/>
      <c r="AA412" s="369"/>
    </row>
    <row r="413" spans="1:27" ht="10.5" customHeight="1" x14ac:dyDescent="0.2">
      <c r="A413" s="369"/>
      <c r="B413" s="369"/>
      <c r="C413" s="369"/>
      <c r="D413" s="369"/>
      <c r="E413" s="369"/>
      <c r="F413" s="369"/>
      <c r="G413" s="369"/>
      <c r="H413" s="369"/>
      <c r="I413" s="369"/>
      <c r="J413" s="369"/>
      <c r="K413" s="369"/>
      <c r="L413" s="369"/>
      <c r="M413" s="369"/>
      <c r="N413" s="369"/>
      <c r="O413" s="369"/>
      <c r="P413" s="369"/>
      <c r="Q413" s="369"/>
      <c r="R413" s="369"/>
      <c r="S413" s="369"/>
      <c r="T413" s="369"/>
      <c r="U413" s="369"/>
      <c r="V413" s="369"/>
      <c r="W413" s="369"/>
      <c r="X413" s="369"/>
      <c r="Y413" s="369"/>
      <c r="Z413" s="369"/>
      <c r="AA413" s="369"/>
    </row>
    <row r="414" spans="1:27" ht="10.5" customHeight="1" x14ac:dyDescent="0.2">
      <c r="A414" s="369"/>
      <c r="B414" s="369"/>
      <c r="C414" s="369"/>
      <c r="D414" s="369"/>
      <c r="E414" s="369"/>
      <c r="F414" s="369"/>
      <c r="G414" s="369"/>
      <c r="H414" s="369"/>
      <c r="I414" s="369"/>
      <c r="J414" s="369"/>
      <c r="K414" s="369"/>
      <c r="L414" s="369"/>
      <c r="M414" s="369"/>
      <c r="N414" s="369"/>
      <c r="O414" s="369"/>
      <c r="P414" s="369"/>
      <c r="Q414" s="369"/>
      <c r="R414" s="369"/>
      <c r="S414" s="369"/>
      <c r="T414" s="369"/>
      <c r="U414" s="369"/>
      <c r="V414" s="369"/>
      <c r="W414" s="369"/>
      <c r="X414" s="369"/>
      <c r="Y414" s="369"/>
      <c r="Z414" s="369"/>
      <c r="AA414" s="369"/>
    </row>
    <row r="415" spans="1:27" ht="10.5" customHeight="1" x14ac:dyDescent="0.2">
      <c r="A415" s="369"/>
      <c r="B415" s="369"/>
      <c r="C415" s="369"/>
      <c r="D415" s="369"/>
      <c r="E415" s="369"/>
      <c r="F415" s="369"/>
      <c r="G415" s="369"/>
      <c r="H415" s="369"/>
      <c r="I415" s="369"/>
      <c r="J415" s="369"/>
      <c r="K415" s="369"/>
      <c r="L415" s="369"/>
      <c r="M415" s="369"/>
      <c r="N415" s="369"/>
      <c r="O415" s="369"/>
      <c r="P415" s="369"/>
      <c r="Q415" s="369"/>
      <c r="R415" s="369"/>
      <c r="S415" s="369"/>
      <c r="T415" s="369"/>
      <c r="U415" s="369"/>
      <c r="V415" s="369"/>
      <c r="W415" s="369"/>
      <c r="X415" s="369"/>
      <c r="Y415" s="369"/>
      <c r="Z415" s="369"/>
      <c r="AA415" s="369"/>
    </row>
    <row r="416" spans="1:27" ht="10.5" customHeight="1" x14ac:dyDescent="0.2">
      <c r="A416" s="369"/>
      <c r="B416" s="369"/>
      <c r="C416" s="369"/>
      <c r="D416" s="369"/>
      <c r="E416" s="369"/>
      <c r="F416" s="369"/>
      <c r="G416" s="369"/>
      <c r="H416" s="369"/>
      <c r="I416" s="369"/>
      <c r="J416" s="369"/>
      <c r="K416" s="369"/>
      <c r="L416" s="369"/>
      <c r="M416" s="369"/>
      <c r="N416" s="369"/>
      <c r="O416" s="369"/>
      <c r="P416" s="369"/>
      <c r="Q416" s="369"/>
      <c r="R416" s="369"/>
      <c r="S416" s="369"/>
      <c r="T416" s="369"/>
      <c r="U416" s="369"/>
      <c r="V416" s="369"/>
      <c r="W416" s="369"/>
      <c r="X416" s="369"/>
      <c r="Y416" s="369"/>
      <c r="Z416" s="369"/>
      <c r="AA416" s="369"/>
    </row>
    <row r="417" spans="1:27" ht="10.5" customHeight="1" x14ac:dyDescent="0.2">
      <c r="A417" s="369"/>
      <c r="B417" s="369"/>
      <c r="C417" s="369"/>
      <c r="D417" s="369"/>
      <c r="E417" s="369"/>
      <c r="F417" s="369"/>
      <c r="G417" s="369"/>
      <c r="H417" s="369"/>
      <c r="I417" s="369"/>
      <c r="J417" s="369"/>
      <c r="K417" s="369"/>
      <c r="L417" s="369"/>
      <c r="M417" s="369"/>
      <c r="N417" s="369"/>
      <c r="O417" s="369"/>
      <c r="P417" s="369"/>
      <c r="Q417" s="369"/>
      <c r="R417" s="369"/>
      <c r="S417" s="369"/>
      <c r="T417" s="369"/>
      <c r="U417" s="369"/>
      <c r="V417" s="369"/>
      <c r="W417" s="369"/>
      <c r="X417" s="369"/>
      <c r="Y417" s="369"/>
      <c r="Z417" s="369"/>
      <c r="AA417" s="369"/>
    </row>
    <row r="418" spans="1:27" ht="10.5" customHeight="1" x14ac:dyDescent="0.2">
      <c r="A418" s="369"/>
      <c r="B418" s="369"/>
      <c r="C418" s="369"/>
      <c r="D418" s="369"/>
      <c r="E418" s="369"/>
      <c r="F418" s="369"/>
      <c r="G418" s="369"/>
      <c r="H418" s="369"/>
      <c r="I418" s="369"/>
      <c r="J418" s="369"/>
      <c r="K418" s="369"/>
      <c r="L418" s="369"/>
      <c r="M418" s="369"/>
      <c r="N418" s="369"/>
      <c r="O418" s="369"/>
      <c r="P418" s="369"/>
      <c r="Q418" s="369"/>
      <c r="R418" s="369"/>
      <c r="S418" s="369"/>
      <c r="T418" s="369"/>
      <c r="U418" s="369"/>
      <c r="V418" s="369"/>
      <c r="W418" s="369"/>
      <c r="X418" s="369"/>
      <c r="Y418" s="369"/>
      <c r="Z418" s="369"/>
      <c r="AA418" s="369"/>
    </row>
    <row r="419" spans="1:27" ht="10.5" customHeight="1" x14ac:dyDescent="0.2">
      <c r="A419" s="369"/>
      <c r="B419" s="369"/>
      <c r="C419" s="369"/>
      <c r="D419" s="369"/>
      <c r="E419" s="369"/>
      <c r="F419" s="369"/>
      <c r="G419" s="369"/>
      <c r="H419" s="369"/>
      <c r="I419" s="369"/>
      <c r="J419" s="369"/>
      <c r="K419" s="369"/>
      <c r="L419" s="369"/>
      <c r="M419" s="369"/>
      <c r="N419" s="369"/>
      <c r="O419" s="369"/>
      <c r="P419" s="369"/>
      <c r="Q419" s="369"/>
      <c r="R419" s="369"/>
      <c r="S419" s="369"/>
      <c r="T419" s="369"/>
      <c r="U419" s="369"/>
      <c r="V419" s="369"/>
      <c r="W419" s="369"/>
      <c r="X419" s="369"/>
      <c r="Y419" s="369"/>
      <c r="Z419" s="369"/>
      <c r="AA419" s="369"/>
    </row>
    <row r="420" spans="1:27" ht="10.5" customHeight="1" x14ac:dyDescent="0.2">
      <c r="A420" s="369"/>
      <c r="B420" s="369"/>
      <c r="C420" s="369"/>
      <c r="D420" s="369"/>
      <c r="E420" s="369"/>
      <c r="F420" s="369"/>
      <c r="G420" s="369"/>
      <c r="H420" s="369"/>
      <c r="I420" s="369"/>
      <c r="J420" s="369"/>
      <c r="K420" s="369"/>
      <c r="L420" s="369"/>
      <c r="M420" s="369"/>
      <c r="N420" s="369"/>
      <c r="O420" s="369"/>
      <c r="P420" s="369"/>
      <c r="Q420" s="369"/>
      <c r="R420" s="369"/>
      <c r="S420" s="369"/>
      <c r="T420" s="369"/>
      <c r="U420" s="369"/>
      <c r="V420" s="369"/>
      <c r="W420" s="369"/>
      <c r="X420" s="369"/>
      <c r="Y420" s="369"/>
      <c r="Z420" s="369"/>
      <c r="AA420" s="369"/>
    </row>
    <row r="421" spans="1:27" ht="10.5" customHeight="1" x14ac:dyDescent="0.2">
      <c r="A421" s="369"/>
      <c r="B421" s="369"/>
      <c r="C421" s="369"/>
      <c r="D421" s="369"/>
      <c r="E421" s="369"/>
      <c r="F421" s="369"/>
      <c r="G421" s="369"/>
      <c r="H421" s="369"/>
      <c r="I421" s="369"/>
      <c r="J421" s="369"/>
      <c r="K421" s="369"/>
      <c r="L421" s="369"/>
      <c r="M421" s="369"/>
      <c r="N421" s="369"/>
      <c r="O421" s="369"/>
      <c r="P421" s="369"/>
      <c r="Q421" s="369"/>
      <c r="R421" s="369"/>
      <c r="S421" s="369"/>
      <c r="T421" s="369"/>
      <c r="U421" s="369"/>
      <c r="V421" s="369"/>
      <c r="W421" s="369"/>
      <c r="X421" s="369"/>
      <c r="Y421" s="369"/>
      <c r="Z421" s="369"/>
      <c r="AA421" s="369"/>
    </row>
    <row r="422" spans="1:27" ht="10.5" customHeight="1" x14ac:dyDescent="0.2">
      <c r="A422" s="369"/>
      <c r="B422" s="369"/>
      <c r="C422" s="369"/>
      <c r="D422" s="369"/>
      <c r="E422" s="369"/>
      <c r="F422" s="369"/>
      <c r="G422" s="369"/>
      <c r="H422" s="369"/>
      <c r="I422" s="369"/>
      <c r="J422" s="369"/>
      <c r="K422" s="369"/>
      <c r="L422" s="369"/>
      <c r="M422" s="369"/>
      <c r="N422" s="369"/>
      <c r="O422" s="369"/>
      <c r="P422" s="369"/>
      <c r="Q422" s="369"/>
      <c r="R422" s="369"/>
      <c r="S422" s="369"/>
      <c r="T422" s="369"/>
      <c r="U422" s="369"/>
      <c r="V422" s="369"/>
      <c r="W422" s="369"/>
      <c r="X422" s="369"/>
      <c r="Y422" s="369"/>
      <c r="Z422" s="369"/>
      <c r="AA422" s="369"/>
    </row>
    <row r="423" spans="1:27" ht="10.5" customHeight="1" x14ac:dyDescent="0.2">
      <c r="A423" s="369"/>
      <c r="B423" s="369"/>
      <c r="C423" s="369"/>
      <c r="D423" s="369"/>
      <c r="E423" s="369"/>
      <c r="F423" s="369"/>
      <c r="G423" s="369"/>
      <c r="H423" s="369"/>
      <c r="I423" s="369"/>
      <c r="J423" s="369"/>
      <c r="K423" s="369"/>
      <c r="L423" s="369"/>
      <c r="M423" s="369"/>
      <c r="N423" s="369"/>
      <c r="O423" s="369"/>
      <c r="P423" s="369"/>
      <c r="Q423" s="369"/>
      <c r="R423" s="369"/>
      <c r="S423" s="369"/>
      <c r="T423" s="369"/>
      <c r="U423" s="369"/>
      <c r="V423" s="369"/>
      <c r="W423" s="369"/>
      <c r="X423" s="369"/>
      <c r="Y423" s="369"/>
      <c r="Z423" s="369"/>
      <c r="AA423" s="369"/>
    </row>
    <row r="424" spans="1:27" ht="10.5" customHeight="1" x14ac:dyDescent="0.2">
      <c r="A424" s="369"/>
      <c r="B424" s="369"/>
      <c r="C424" s="369"/>
      <c r="D424" s="369"/>
      <c r="E424" s="369"/>
      <c r="F424" s="369"/>
      <c r="G424" s="369"/>
      <c r="H424" s="369"/>
      <c r="I424" s="369"/>
      <c r="J424" s="369"/>
      <c r="K424" s="369"/>
      <c r="L424" s="369"/>
      <c r="M424" s="369"/>
      <c r="N424" s="369"/>
      <c r="O424" s="369"/>
      <c r="P424" s="369"/>
      <c r="Q424" s="369"/>
      <c r="R424" s="369"/>
      <c r="S424" s="369"/>
      <c r="T424" s="369"/>
      <c r="U424" s="369"/>
      <c r="V424" s="369"/>
      <c r="W424" s="369"/>
      <c r="X424" s="369"/>
      <c r="Y424" s="369"/>
      <c r="Z424" s="369"/>
      <c r="AA424" s="369"/>
    </row>
    <row r="425" spans="1:27" ht="10.5" customHeight="1" x14ac:dyDescent="0.2">
      <c r="A425" s="369"/>
      <c r="B425" s="369"/>
      <c r="C425" s="369"/>
      <c r="D425" s="369"/>
      <c r="E425" s="369"/>
      <c r="F425" s="369"/>
      <c r="G425" s="369"/>
      <c r="H425" s="369"/>
      <c r="I425" s="369"/>
      <c r="J425" s="369"/>
      <c r="K425" s="369"/>
      <c r="L425" s="369"/>
      <c r="M425" s="369"/>
      <c r="N425" s="369"/>
      <c r="O425" s="369"/>
      <c r="P425" s="369"/>
      <c r="Q425" s="369"/>
      <c r="R425" s="369"/>
      <c r="S425" s="369"/>
      <c r="T425" s="369"/>
      <c r="U425" s="369"/>
      <c r="V425" s="369"/>
      <c r="W425" s="369"/>
      <c r="X425" s="369"/>
      <c r="Y425" s="369"/>
      <c r="Z425" s="369"/>
      <c r="AA425" s="369"/>
    </row>
    <row r="426" spans="1:27" ht="10.5" customHeight="1" x14ac:dyDescent="0.2">
      <c r="A426" s="369"/>
      <c r="B426" s="369"/>
      <c r="C426" s="369"/>
      <c r="D426" s="369"/>
      <c r="E426" s="369"/>
      <c r="F426" s="369"/>
      <c r="G426" s="369"/>
      <c r="H426" s="369"/>
      <c r="I426" s="369"/>
      <c r="J426" s="369"/>
      <c r="K426" s="369"/>
      <c r="L426" s="369"/>
      <c r="M426" s="369"/>
      <c r="N426" s="369"/>
      <c r="O426" s="369"/>
      <c r="P426" s="369"/>
      <c r="Q426" s="369"/>
      <c r="R426" s="369"/>
      <c r="S426" s="369"/>
      <c r="T426" s="369"/>
      <c r="U426" s="369"/>
      <c r="V426" s="369"/>
      <c r="W426" s="369"/>
      <c r="X426" s="369"/>
      <c r="Y426" s="369"/>
      <c r="Z426" s="369"/>
      <c r="AA426" s="369"/>
    </row>
    <row r="427" spans="1:27" ht="10.5" customHeight="1" x14ac:dyDescent="0.2">
      <c r="A427" s="369"/>
      <c r="B427" s="369"/>
      <c r="C427" s="369"/>
      <c r="D427" s="369"/>
      <c r="E427" s="369"/>
      <c r="F427" s="369"/>
      <c r="G427" s="369"/>
      <c r="H427" s="369"/>
      <c r="I427" s="369"/>
      <c r="J427" s="369"/>
      <c r="K427" s="369"/>
      <c r="L427" s="369"/>
      <c r="M427" s="369"/>
      <c r="N427" s="369"/>
      <c r="O427" s="369"/>
      <c r="P427" s="369"/>
      <c r="Q427" s="369"/>
      <c r="R427" s="369"/>
      <c r="S427" s="369"/>
      <c r="T427" s="369"/>
      <c r="U427" s="369"/>
      <c r="V427" s="369"/>
      <c r="W427" s="369"/>
      <c r="X427" s="369"/>
      <c r="Y427" s="369"/>
      <c r="Z427" s="369"/>
      <c r="AA427" s="369"/>
    </row>
    <row r="428" spans="1:27" ht="10.5" customHeight="1" x14ac:dyDescent="0.2">
      <c r="A428" s="369"/>
      <c r="B428" s="369"/>
      <c r="C428" s="369"/>
      <c r="D428" s="369"/>
      <c r="E428" s="369"/>
      <c r="F428" s="369"/>
      <c r="G428" s="369"/>
      <c r="H428" s="369"/>
      <c r="I428" s="369"/>
      <c r="J428" s="369"/>
      <c r="K428" s="369"/>
      <c r="L428" s="369"/>
      <c r="M428" s="369"/>
      <c r="N428" s="369"/>
      <c r="O428" s="369"/>
      <c r="P428" s="369"/>
      <c r="Q428" s="369"/>
      <c r="R428" s="369"/>
      <c r="S428" s="369"/>
      <c r="T428" s="369"/>
      <c r="U428" s="369"/>
      <c r="V428" s="369"/>
      <c r="W428" s="369"/>
      <c r="X428" s="369"/>
      <c r="Y428" s="369"/>
      <c r="Z428" s="369"/>
      <c r="AA428" s="369"/>
    </row>
    <row r="429" spans="1:27" ht="10.5" customHeight="1" x14ac:dyDescent="0.2">
      <c r="A429" s="369"/>
      <c r="B429" s="369"/>
      <c r="C429" s="369"/>
      <c r="D429" s="369"/>
      <c r="E429" s="369"/>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row>
    <row r="430" spans="1:27" ht="10.5" customHeight="1" x14ac:dyDescent="0.2">
      <c r="A430" s="369"/>
      <c r="B430" s="369"/>
      <c r="C430" s="369"/>
      <c r="D430" s="369"/>
      <c r="E430" s="369"/>
      <c r="F430" s="369"/>
      <c r="G430" s="369"/>
      <c r="H430" s="369"/>
      <c r="I430" s="369"/>
      <c r="J430" s="369"/>
      <c r="K430" s="369"/>
      <c r="L430" s="369"/>
      <c r="M430" s="369"/>
      <c r="N430" s="369"/>
      <c r="O430" s="369"/>
      <c r="P430" s="369"/>
      <c r="Q430" s="369"/>
      <c r="R430" s="369"/>
      <c r="S430" s="369"/>
      <c r="T430" s="369"/>
      <c r="U430" s="369"/>
      <c r="V430" s="369"/>
      <c r="W430" s="369"/>
      <c r="X430" s="369"/>
      <c r="Y430" s="369"/>
      <c r="Z430" s="369"/>
      <c r="AA430" s="369"/>
    </row>
    <row r="431" spans="1:27" ht="10.5" customHeight="1" x14ac:dyDescent="0.2">
      <c r="A431" s="369"/>
      <c r="B431" s="369"/>
      <c r="C431" s="369"/>
      <c r="D431" s="369"/>
      <c r="E431" s="369"/>
      <c r="F431" s="369"/>
      <c r="G431" s="369"/>
      <c r="H431" s="369"/>
      <c r="I431" s="369"/>
      <c r="J431" s="369"/>
      <c r="K431" s="369"/>
      <c r="L431" s="369"/>
      <c r="M431" s="369"/>
      <c r="N431" s="369"/>
      <c r="O431" s="369"/>
      <c r="P431" s="369"/>
      <c r="Q431" s="369"/>
      <c r="R431" s="369"/>
      <c r="S431" s="369"/>
      <c r="T431" s="369"/>
      <c r="U431" s="369"/>
      <c r="V431" s="369"/>
      <c r="W431" s="369"/>
      <c r="X431" s="369"/>
      <c r="Y431" s="369"/>
      <c r="Z431" s="369"/>
      <c r="AA431" s="369"/>
    </row>
    <row r="432" spans="1:27" ht="10.5" customHeight="1" x14ac:dyDescent="0.2">
      <c r="A432" s="369"/>
      <c r="B432" s="369"/>
      <c r="C432" s="369"/>
      <c r="D432" s="369"/>
      <c r="E432" s="369"/>
      <c r="F432" s="369"/>
      <c r="G432" s="369"/>
      <c r="H432" s="369"/>
      <c r="I432" s="369"/>
      <c r="J432" s="369"/>
      <c r="K432" s="369"/>
      <c r="L432" s="369"/>
      <c r="M432" s="369"/>
      <c r="N432" s="369"/>
      <c r="O432" s="369"/>
      <c r="P432" s="369"/>
      <c r="Q432" s="369"/>
      <c r="R432" s="369"/>
      <c r="S432" s="369"/>
      <c r="T432" s="369"/>
      <c r="U432" s="369"/>
      <c r="V432" s="369"/>
      <c r="W432" s="369"/>
      <c r="X432" s="369"/>
      <c r="Y432" s="369"/>
      <c r="Z432" s="369"/>
      <c r="AA432" s="369"/>
    </row>
    <row r="433" spans="1:27" ht="10.5" customHeight="1" x14ac:dyDescent="0.2">
      <c r="A433" s="369"/>
      <c r="B433" s="369"/>
      <c r="C433" s="369"/>
      <c r="D433" s="369"/>
      <c r="E433" s="369"/>
      <c r="F433" s="369"/>
      <c r="G433" s="369"/>
      <c r="H433" s="369"/>
      <c r="I433" s="369"/>
      <c r="J433" s="369"/>
      <c r="K433" s="369"/>
      <c r="L433" s="369"/>
      <c r="M433" s="369"/>
      <c r="N433" s="369"/>
      <c r="O433" s="369"/>
      <c r="P433" s="369"/>
      <c r="Q433" s="369"/>
      <c r="R433" s="369"/>
      <c r="S433" s="369"/>
      <c r="T433" s="369"/>
      <c r="U433" s="369"/>
      <c r="V433" s="369"/>
      <c r="W433" s="369"/>
      <c r="X433" s="369"/>
      <c r="Y433" s="369"/>
      <c r="Z433" s="369"/>
      <c r="AA433" s="369"/>
    </row>
    <row r="434" spans="1:27" ht="10.5" customHeight="1" x14ac:dyDescent="0.2">
      <c r="A434" s="369"/>
      <c r="B434" s="369"/>
      <c r="C434" s="369"/>
      <c r="D434" s="369"/>
      <c r="E434" s="369"/>
      <c r="F434" s="369"/>
      <c r="G434" s="369"/>
      <c r="H434" s="369"/>
      <c r="I434" s="369"/>
      <c r="J434" s="369"/>
      <c r="K434" s="369"/>
      <c r="L434" s="369"/>
      <c r="M434" s="369"/>
      <c r="N434" s="369"/>
      <c r="O434" s="369"/>
      <c r="P434" s="369"/>
      <c r="Q434" s="369"/>
      <c r="R434" s="369"/>
      <c r="S434" s="369"/>
      <c r="T434" s="369"/>
      <c r="U434" s="369"/>
      <c r="V434" s="369"/>
      <c r="W434" s="369"/>
      <c r="X434" s="369"/>
      <c r="Y434" s="369"/>
      <c r="Z434" s="369"/>
      <c r="AA434" s="369"/>
    </row>
    <row r="435" spans="1:27" ht="10.5" customHeight="1" x14ac:dyDescent="0.2">
      <c r="A435" s="369"/>
      <c r="B435" s="369"/>
      <c r="C435" s="369"/>
      <c r="D435" s="369"/>
      <c r="E435" s="369"/>
      <c r="F435" s="369"/>
      <c r="G435" s="369"/>
      <c r="H435" s="369"/>
      <c r="I435" s="369"/>
      <c r="J435" s="369"/>
      <c r="K435" s="369"/>
      <c r="L435" s="369"/>
      <c r="M435" s="369"/>
      <c r="N435" s="369"/>
      <c r="O435" s="369"/>
      <c r="P435" s="369"/>
      <c r="Q435" s="369"/>
      <c r="R435" s="369"/>
      <c r="S435" s="369"/>
      <c r="T435" s="369"/>
      <c r="U435" s="369"/>
      <c r="V435" s="369"/>
      <c r="W435" s="369"/>
      <c r="X435" s="369"/>
      <c r="Y435" s="369"/>
      <c r="Z435" s="369"/>
      <c r="AA435" s="369"/>
    </row>
    <row r="436" spans="1:27" ht="10.5" customHeight="1" x14ac:dyDescent="0.2">
      <c r="A436" s="369"/>
      <c r="B436" s="369"/>
      <c r="C436" s="369"/>
      <c r="D436" s="369"/>
      <c r="E436" s="369"/>
      <c r="F436" s="369"/>
      <c r="G436" s="369"/>
      <c r="H436" s="369"/>
      <c r="I436" s="369"/>
      <c r="J436" s="369"/>
      <c r="K436" s="369"/>
      <c r="L436" s="369"/>
      <c r="M436" s="369"/>
      <c r="N436" s="369"/>
      <c r="O436" s="369"/>
      <c r="P436" s="369"/>
      <c r="Q436" s="369"/>
      <c r="R436" s="369"/>
      <c r="S436" s="369"/>
      <c r="T436" s="369"/>
      <c r="U436" s="369"/>
      <c r="V436" s="369"/>
      <c r="W436" s="369"/>
      <c r="X436" s="369"/>
      <c r="Y436" s="369"/>
      <c r="Z436" s="369"/>
      <c r="AA436" s="369"/>
    </row>
    <row r="437" spans="1:27" ht="10.5" customHeight="1" x14ac:dyDescent="0.2">
      <c r="A437" s="369"/>
      <c r="B437" s="369"/>
      <c r="C437" s="369"/>
      <c r="D437" s="369"/>
      <c r="E437" s="369"/>
      <c r="F437" s="369"/>
      <c r="G437" s="369"/>
      <c r="H437" s="369"/>
      <c r="I437" s="369"/>
      <c r="J437" s="369"/>
      <c r="K437" s="369"/>
      <c r="L437" s="369"/>
      <c r="M437" s="369"/>
      <c r="N437" s="369"/>
      <c r="O437" s="369"/>
      <c r="P437" s="369"/>
      <c r="Q437" s="369"/>
      <c r="R437" s="369"/>
      <c r="S437" s="369"/>
      <c r="T437" s="369"/>
      <c r="U437" s="369"/>
      <c r="V437" s="369"/>
      <c r="W437" s="369"/>
      <c r="X437" s="369"/>
      <c r="Y437" s="369"/>
      <c r="Z437" s="369"/>
      <c r="AA437" s="369"/>
    </row>
    <row r="438" spans="1:27" ht="10.5" customHeight="1" x14ac:dyDescent="0.2">
      <c r="A438" s="369"/>
      <c r="B438" s="369"/>
      <c r="C438" s="369"/>
      <c r="D438" s="369"/>
      <c r="E438" s="369"/>
      <c r="F438" s="369"/>
      <c r="G438" s="369"/>
      <c r="H438" s="369"/>
      <c r="I438" s="369"/>
      <c r="J438" s="369"/>
      <c r="K438" s="369"/>
      <c r="L438" s="369"/>
      <c r="M438" s="369"/>
      <c r="N438" s="369"/>
      <c r="O438" s="369"/>
      <c r="P438" s="369"/>
      <c r="Q438" s="369"/>
      <c r="R438" s="369"/>
      <c r="S438" s="369"/>
      <c r="T438" s="369"/>
      <c r="U438" s="369"/>
      <c r="V438" s="369"/>
      <c r="W438" s="369"/>
      <c r="X438" s="369"/>
      <c r="Y438" s="369"/>
      <c r="Z438" s="369"/>
      <c r="AA438" s="369"/>
    </row>
    <row r="439" spans="1:27" ht="10.5" customHeight="1" x14ac:dyDescent="0.2">
      <c r="A439" s="369"/>
      <c r="B439" s="369"/>
      <c r="C439" s="369"/>
      <c r="D439" s="369"/>
      <c r="E439" s="369"/>
      <c r="F439" s="369"/>
      <c r="G439" s="369"/>
      <c r="H439" s="369"/>
      <c r="I439" s="369"/>
      <c r="J439" s="369"/>
      <c r="K439" s="369"/>
      <c r="L439" s="369"/>
      <c r="M439" s="369"/>
      <c r="N439" s="369"/>
      <c r="O439" s="369"/>
      <c r="P439" s="369"/>
      <c r="Q439" s="369"/>
      <c r="R439" s="369"/>
      <c r="S439" s="369"/>
      <c r="T439" s="369"/>
      <c r="U439" s="369"/>
      <c r="V439" s="369"/>
      <c r="W439" s="369"/>
      <c r="X439" s="369"/>
      <c r="Y439" s="369"/>
      <c r="Z439" s="369"/>
      <c r="AA439" s="369"/>
    </row>
    <row r="440" spans="1:27" ht="10.5" customHeight="1" x14ac:dyDescent="0.2">
      <c r="A440" s="369"/>
      <c r="B440" s="369"/>
      <c r="C440" s="369"/>
      <c r="D440" s="369"/>
      <c r="E440" s="369"/>
      <c r="F440" s="369"/>
      <c r="G440" s="369"/>
      <c r="H440" s="369"/>
      <c r="I440" s="369"/>
      <c r="J440" s="369"/>
      <c r="K440" s="369"/>
      <c r="L440" s="369"/>
      <c r="M440" s="369"/>
      <c r="N440" s="369"/>
      <c r="O440" s="369"/>
      <c r="P440" s="369"/>
      <c r="Q440" s="369"/>
      <c r="R440" s="369"/>
      <c r="S440" s="369"/>
      <c r="T440" s="369"/>
      <c r="U440" s="369"/>
      <c r="V440" s="369"/>
      <c r="W440" s="369"/>
      <c r="X440" s="369"/>
      <c r="Y440" s="369"/>
      <c r="Z440" s="369"/>
      <c r="AA440" s="369"/>
    </row>
    <row r="441" spans="1:27" ht="10.5" customHeight="1" x14ac:dyDescent="0.2">
      <c r="A441" s="369"/>
      <c r="B441" s="369"/>
      <c r="C441" s="369"/>
      <c r="D441" s="369"/>
      <c r="E441" s="369"/>
      <c r="F441" s="369"/>
      <c r="G441" s="369"/>
      <c r="H441" s="369"/>
      <c r="I441" s="369"/>
      <c r="J441" s="369"/>
      <c r="K441" s="369"/>
      <c r="L441" s="369"/>
      <c r="M441" s="369"/>
      <c r="N441" s="369"/>
      <c r="O441" s="369"/>
      <c r="P441" s="369"/>
      <c r="Q441" s="369"/>
      <c r="R441" s="369"/>
      <c r="S441" s="369"/>
      <c r="T441" s="369"/>
      <c r="U441" s="369"/>
      <c r="V441" s="369"/>
      <c r="W441" s="369"/>
      <c r="X441" s="369"/>
      <c r="Y441" s="369"/>
      <c r="Z441" s="369"/>
      <c r="AA441" s="369"/>
    </row>
    <row r="442" spans="1:27" ht="10.5" customHeight="1" x14ac:dyDescent="0.2">
      <c r="A442" s="369"/>
      <c r="B442" s="369"/>
      <c r="C442" s="369"/>
      <c r="D442" s="369"/>
      <c r="E442" s="369"/>
      <c r="F442" s="369"/>
      <c r="G442" s="369"/>
      <c r="H442" s="369"/>
      <c r="I442" s="369"/>
      <c r="J442" s="369"/>
      <c r="K442" s="369"/>
      <c r="L442" s="369"/>
      <c r="M442" s="369"/>
      <c r="N442" s="369"/>
      <c r="O442" s="369"/>
      <c r="P442" s="369"/>
      <c r="Q442" s="369"/>
      <c r="R442" s="369"/>
      <c r="S442" s="369"/>
      <c r="T442" s="369"/>
      <c r="U442" s="369"/>
      <c r="V442" s="369"/>
      <c r="W442" s="369"/>
      <c r="X442" s="369"/>
      <c r="Y442" s="369"/>
      <c r="Z442" s="369"/>
      <c r="AA442" s="369"/>
    </row>
    <row r="443" spans="1:27" ht="10.5" customHeight="1" x14ac:dyDescent="0.2">
      <c r="A443" s="369"/>
      <c r="B443" s="369"/>
      <c r="C443" s="369"/>
      <c r="D443" s="369"/>
      <c r="E443" s="369"/>
      <c r="F443" s="369"/>
      <c r="G443" s="369"/>
      <c r="H443" s="369"/>
      <c r="I443" s="369"/>
      <c r="J443" s="369"/>
      <c r="K443" s="369"/>
      <c r="L443" s="369"/>
      <c r="M443" s="369"/>
      <c r="N443" s="369"/>
      <c r="O443" s="369"/>
      <c r="P443" s="369"/>
      <c r="Q443" s="369"/>
      <c r="R443" s="369"/>
      <c r="S443" s="369"/>
      <c r="T443" s="369"/>
      <c r="U443" s="369"/>
      <c r="V443" s="369"/>
      <c r="W443" s="369"/>
      <c r="X443" s="369"/>
      <c r="Y443" s="369"/>
      <c r="Z443" s="369"/>
      <c r="AA443" s="369"/>
    </row>
    <row r="444" spans="1:27" ht="10.5" customHeight="1" x14ac:dyDescent="0.2">
      <c r="A444" s="369"/>
      <c r="B444" s="369"/>
      <c r="C444" s="369"/>
      <c r="D444" s="369"/>
      <c r="E444" s="369"/>
      <c r="F444" s="369"/>
      <c r="G444" s="369"/>
      <c r="H444" s="369"/>
      <c r="I444" s="369"/>
      <c r="J444" s="369"/>
      <c r="K444" s="369"/>
      <c r="L444" s="369"/>
      <c r="M444" s="369"/>
      <c r="N444" s="369"/>
      <c r="O444" s="369"/>
      <c r="P444" s="369"/>
      <c r="Q444" s="369"/>
      <c r="R444" s="369"/>
      <c r="S444" s="369"/>
      <c r="T444" s="369"/>
      <c r="U444" s="369"/>
      <c r="V444" s="369"/>
      <c r="W444" s="369"/>
      <c r="X444" s="369"/>
      <c r="Y444" s="369"/>
      <c r="Z444" s="369"/>
      <c r="AA444" s="369"/>
    </row>
    <row r="445" spans="1:27" ht="10.5" customHeight="1" x14ac:dyDescent="0.2">
      <c r="A445" s="369"/>
      <c r="B445" s="369"/>
      <c r="C445" s="369"/>
      <c r="D445" s="369"/>
      <c r="E445" s="369"/>
      <c r="F445" s="369"/>
      <c r="G445" s="369"/>
      <c r="H445" s="369"/>
      <c r="I445" s="369"/>
      <c r="J445" s="369"/>
      <c r="K445" s="369"/>
      <c r="L445" s="369"/>
      <c r="M445" s="369"/>
      <c r="N445" s="369"/>
      <c r="O445" s="369"/>
      <c r="P445" s="369"/>
      <c r="Q445" s="369"/>
      <c r="R445" s="369"/>
      <c r="S445" s="369"/>
      <c r="T445" s="369"/>
      <c r="U445" s="369"/>
      <c r="V445" s="369"/>
      <c r="W445" s="369"/>
      <c r="X445" s="369"/>
      <c r="Y445" s="369"/>
      <c r="Z445" s="369"/>
      <c r="AA445" s="369"/>
    </row>
    <row r="446" spans="1:27" ht="10.5" customHeight="1" x14ac:dyDescent="0.2">
      <c r="A446" s="369"/>
      <c r="B446" s="369"/>
      <c r="C446" s="369"/>
      <c r="D446" s="369"/>
      <c r="E446" s="369"/>
      <c r="F446" s="369"/>
      <c r="G446" s="369"/>
      <c r="H446" s="369"/>
      <c r="I446" s="369"/>
      <c r="J446" s="369"/>
      <c r="K446" s="369"/>
      <c r="L446" s="369"/>
      <c r="M446" s="369"/>
      <c r="N446" s="369"/>
      <c r="O446" s="369"/>
      <c r="P446" s="369"/>
      <c r="Q446" s="369"/>
      <c r="R446" s="369"/>
      <c r="S446" s="369"/>
      <c r="T446" s="369"/>
      <c r="U446" s="369"/>
      <c r="V446" s="369"/>
      <c r="W446" s="369"/>
      <c r="X446" s="369"/>
      <c r="Y446" s="369"/>
      <c r="Z446" s="369"/>
      <c r="AA446" s="369"/>
    </row>
    <row r="447" spans="1:27" ht="10.5" customHeight="1" x14ac:dyDescent="0.2">
      <c r="A447" s="369"/>
      <c r="B447" s="369"/>
      <c r="C447" s="369"/>
      <c r="D447" s="369"/>
      <c r="E447" s="369"/>
      <c r="F447" s="369"/>
      <c r="G447" s="369"/>
      <c r="H447" s="369"/>
      <c r="I447" s="369"/>
      <c r="J447" s="369"/>
      <c r="K447" s="369"/>
      <c r="L447" s="369"/>
      <c r="M447" s="369"/>
      <c r="N447" s="369"/>
      <c r="O447" s="369"/>
      <c r="P447" s="369"/>
      <c r="Q447" s="369"/>
      <c r="R447" s="369"/>
      <c r="S447" s="369"/>
      <c r="T447" s="369"/>
      <c r="U447" s="369"/>
      <c r="V447" s="369"/>
      <c r="W447" s="369"/>
      <c r="X447" s="369"/>
      <c r="Y447" s="369"/>
      <c r="Z447" s="369"/>
      <c r="AA447" s="369"/>
    </row>
    <row r="448" spans="1:27" ht="10.5" customHeight="1" x14ac:dyDescent="0.2">
      <c r="A448" s="369"/>
      <c r="B448" s="369"/>
      <c r="C448" s="369"/>
      <c r="D448" s="369"/>
      <c r="E448" s="369"/>
      <c r="F448" s="369"/>
      <c r="G448" s="369"/>
      <c r="H448" s="369"/>
      <c r="I448" s="369"/>
      <c r="J448" s="369"/>
      <c r="K448" s="369"/>
      <c r="L448" s="369"/>
      <c r="M448" s="369"/>
      <c r="N448" s="369"/>
      <c r="O448" s="369"/>
      <c r="P448" s="369"/>
      <c r="Q448" s="369"/>
      <c r="R448" s="369"/>
      <c r="S448" s="369"/>
      <c r="T448" s="369"/>
      <c r="U448" s="369"/>
      <c r="V448" s="369"/>
      <c r="W448" s="369"/>
      <c r="X448" s="369"/>
      <c r="Y448" s="369"/>
      <c r="Z448" s="369"/>
      <c r="AA448" s="369"/>
    </row>
    <row r="449" spans="1:27" ht="10.5" customHeight="1" x14ac:dyDescent="0.2">
      <c r="A449" s="369"/>
      <c r="B449" s="369"/>
      <c r="C449" s="369"/>
      <c r="D449" s="369"/>
      <c r="E449" s="369"/>
      <c r="F449" s="369"/>
      <c r="G449" s="369"/>
      <c r="H449" s="369"/>
      <c r="I449" s="369"/>
      <c r="J449" s="369"/>
      <c r="K449" s="369"/>
      <c r="L449" s="369"/>
      <c r="M449" s="369"/>
      <c r="N449" s="369"/>
      <c r="O449" s="369"/>
      <c r="P449" s="369"/>
      <c r="Q449" s="369"/>
      <c r="R449" s="369"/>
      <c r="S449" s="369"/>
      <c r="T449" s="369"/>
      <c r="U449" s="369"/>
      <c r="V449" s="369"/>
      <c r="W449" s="369"/>
      <c r="X449" s="369"/>
      <c r="Y449" s="369"/>
      <c r="Z449" s="369"/>
      <c r="AA449" s="369"/>
    </row>
    <row r="450" spans="1:27" ht="10.5" customHeight="1" x14ac:dyDescent="0.2">
      <c r="A450" s="369"/>
      <c r="B450" s="369"/>
      <c r="C450" s="369"/>
      <c r="D450" s="369"/>
      <c r="E450" s="369"/>
      <c r="F450" s="369"/>
      <c r="G450" s="369"/>
      <c r="H450" s="369"/>
      <c r="I450" s="369"/>
      <c r="J450" s="369"/>
      <c r="K450" s="369"/>
      <c r="L450" s="369"/>
      <c r="M450" s="369"/>
      <c r="N450" s="369"/>
      <c r="O450" s="369"/>
      <c r="P450" s="369"/>
      <c r="Q450" s="369"/>
      <c r="R450" s="369"/>
      <c r="S450" s="369"/>
      <c r="T450" s="369"/>
      <c r="U450" s="369"/>
      <c r="V450" s="369"/>
      <c r="W450" s="369"/>
      <c r="X450" s="369"/>
      <c r="Y450" s="369"/>
      <c r="Z450" s="369"/>
      <c r="AA450" s="369"/>
    </row>
    <row r="451" spans="1:27" ht="10.5" customHeight="1" x14ac:dyDescent="0.2">
      <c r="A451" s="369"/>
      <c r="B451" s="369"/>
      <c r="C451" s="369"/>
      <c r="D451" s="369"/>
      <c r="E451" s="369"/>
      <c r="F451" s="369"/>
      <c r="G451" s="369"/>
      <c r="H451" s="369"/>
      <c r="I451" s="369"/>
      <c r="J451" s="369"/>
      <c r="K451" s="369"/>
      <c r="L451" s="369"/>
      <c r="M451" s="369"/>
      <c r="N451" s="369"/>
      <c r="O451" s="369"/>
      <c r="P451" s="369"/>
      <c r="Q451" s="369"/>
      <c r="R451" s="369"/>
      <c r="S451" s="369"/>
      <c r="T451" s="369"/>
      <c r="U451" s="369"/>
      <c r="V451" s="369"/>
      <c r="W451" s="369"/>
      <c r="X451" s="369"/>
      <c r="Y451" s="369"/>
      <c r="Z451" s="369"/>
      <c r="AA451" s="369"/>
    </row>
    <row r="452" spans="1:27" ht="10.5" customHeight="1" x14ac:dyDescent="0.2">
      <c r="A452" s="369"/>
      <c r="B452" s="369"/>
      <c r="C452" s="369"/>
      <c r="D452" s="369"/>
      <c r="E452" s="369"/>
      <c r="F452" s="369"/>
      <c r="G452" s="369"/>
      <c r="H452" s="369"/>
      <c r="I452" s="369"/>
      <c r="J452" s="369"/>
      <c r="K452" s="369"/>
      <c r="L452" s="369"/>
      <c r="M452" s="369"/>
      <c r="N452" s="369"/>
      <c r="O452" s="369"/>
      <c r="P452" s="369"/>
      <c r="Q452" s="369"/>
      <c r="R452" s="369"/>
      <c r="S452" s="369"/>
      <c r="T452" s="369"/>
      <c r="U452" s="369"/>
      <c r="V452" s="369"/>
      <c r="W452" s="369"/>
      <c r="X452" s="369"/>
      <c r="Y452" s="369"/>
      <c r="Z452" s="369"/>
      <c r="AA452" s="369"/>
    </row>
    <row r="453" spans="1:27" ht="10.5" customHeight="1" x14ac:dyDescent="0.2">
      <c r="A453" s="369"/>
      <c r="B453" s="369"/>
      <c r="C453" s="369"/>
      <c r="D453" s="369"/>
      <c r="E453" s="369"/>
      <c r="F453" s="369"/>
      <c r="G453" s="369"/>
      <c r="H453" s="369"/>
      <c r="I453" s="369"/>
      <c r="J453" s="369"/>
      <c r="K453" s="369"/>
      <c r="L453" s="369"/>
      <c r="M453" s="369"/>
      <c r="N453" s="369"/>
      <c r="O453" s="369"/>
      <c r="P453" s="369"/>
      <c r="Q453" s="369"/>
      <c r="R453" s="369"/>
      <c r="S453" s="369"/>
      <c r="T453" s="369"/>
      <c r="U453" s="369"/>
      <c r="V453" s="369"/>
      <c r="W453" s="369"/>
      <c r="X453" s="369"/>
      <c r="Y453" s="369"/>
      <c r="Z453" s="369"/>
      <c r="AA453" s="369"/>
    </row>
    <row r="454" spans="1:27" ht="10.5" customHeight="1" x14ac:dyDescent="0.2">
      <c r="A454" s="369"/>
      <c r="B454" s="369"/>
      <c r="C454" s="369"/>
      <c r="D454" s="369"/>
      <c r="E454" s="369"/>
      <c r="F454" s="369"/>
      <c r="G454" s="369"/>
      <c r="H454" s="369"/>
      <c r="I454" s="369"/>
      <c r="J454" s="369"/>
      <c r="K454" s="369"/>
      <c r="L454" s="369"/>
      <c r="M454" s="369"/>
      <c r="N454" s="369"/>
      <c r="O454" s="369"/>
      <c r="P454" s="369"/>
      <c r="Q454" s="369"/>
      <c r="R454" s="369"/>
      <c r="S454" s="369"/>
      <c r="T454" s="369"/>
      <c r="U454" s="369"/>
      <c r="V454" s="369"/>
      <c r="W454" s="369"/>
      <c r="X454" s="369"/>
      <c r="Y454" s="369"/>
      <c r="Z454" s="369"/>
      <c r="AA454" s="369"/>
    </row>
    <row r="455" spans="1:27" ht="10.5" customHeight="1" x14ac:dyDescent="0.2">
      <c r="A455" s="369"/>
      <c r="B455" s="369"/>
      <c r="C455" s="369"/>
      <c r="D455" s="369"/>
      <c r="E455" s="369"/>
      <c r="F455" s="369"/>
      <c r="G455" s="369"/>
      <c r="H455" s="369"/>
      <c r="I455" s="369"/>
      <c r="J455" s="369"/>
      <c r="K455" s="369"/>
      <c r="L455" s="369"/>
      <c r="M455" s="369"/>
      <c r="N455" s="369"/>
      <c r="O455" s="369"/>
      <c r="P455" s="369"/>
      <c r="Q455" s="369"/>
      <c r="R455" s="369"/>
      <c r="S455" s="369"/>
      <c r="T455" s="369"/>
      <c r="U455" s="369"/>
      <c r="V455" s="369"/>
      <c r="W455" s="369"/>
      <c r="X455" s="369"/>
      <c r="Y455" s="369"/>
      <c r="Z455" s="369"/>
      <c r="AA455" s="369"/>
    </row>
    <row r="456" spans="1:27" ht="10.5" customHeight="1" x14ac:dyDescent="0.2">
      <c r="A456" s="369"/>
      <c r="B456" s="369"/>
      <c r="C456" s="369"/>
      <c r="D456" s="369"/>
      <c r="E456" s="369"/>
      <c r="F456" s="369"/>
      <c r="G456" s="369"/>
      <c r="H456" s="369"/>
      <c r="I456" s="369"/>
      <c r="J456" s="369"/>
      <c r="K456" s="369"/>
      <c r="L456" s="369"/>
      <c r="M456" s="369"/>
      <c r="N456" s="369"/>
      <c r="O456" s="369"/>
      <c r="P456" s="369"/>
      <c r="Q456" s="369"/>
      <c r="R456" s="369"/>
      <c r="S456" s="369"/>
      <c r="T456" s="369"/>
      <c r="U456" s="369"/>
      <c r="V456" s="369"/>
      <c r="W456" s="369"/>
      <c r="X456" s="369"/>
      <c r="Y456" s="369"/>
      <c r="Z456" s="369"/>
      <c r="AA456" s="369"/>
    </row>
    <row r="457" spans="1:27" ht="10.5" customHeight="1" x14ac:dyDescent="0.2">
      <c r="A457" s="369"/>
      <c r="B457" s="369"/>
      <c r="C457" s="369"/>
      <c r="D457" s="369"/>
      <c r="E457" s="369"/>
      <c r="F457" s="369"/>
      <c r="G457" s="369"/>
      <c r="H457" s="369"/>
      <c r="I457" s="369"/>
      <c r="J457" s="369"/>
      <c r="K457" s="369"/>
      <c r="L457" s="369"/>
      <c r="M457" s="369"/>
      <c r="N457" s="369"/>
      <c r="O457" s="369"/>
      <c r="P457" s="369"/>
      <c r="Q457" s="369"/>
      <c r="R457" s="369"/>
      <c r="S457" s="369"/>
      <c r="T457" s="369"/>
      <c r="U457" s="369"/>
      <c r="V457" s="369"/>
      <c r="W457" s="369"/>
      <c r="X457" s="369"/>
      <c r="Y457" s="369"/>
      <c r="Z457" s="369"/>
      <c r="AA457" s="369"/>
    </row>
    <row r="458" spans="1:27" ht="10.5" customHeight="1" x14ac:dyDescent="0.2">
      <c r="A458" s="369"/>
      <c r="B458" s="369"/>
      <c r="C458" s="369"/>
      <c r="D458" s="369"/>
      <c r="E458" s="369"/>
      <c r="F458" s="369"/>
      <c r="G458" s="369"/>
      <c r="H458" s="369"/>
      <c r="I458" s="369"/>
      <c r="J458" s="369"/>
      <c r="K458" s="369"/>
      <c r="L458" s="369"/>
      <c r="M458" s="369"/>
      <c r="N458" s="369"/>
      <c r="O458" s="369"/>
      <c r="P458" s="369"/>
      <c r="Q458" s="369"/>
      <c r="R458" s="369"/>
      <c r="S458" s="369"/>
      <c r="T458" s="369"/>
      <c r="U458" s="369"/>
      <c r="V458" s="369"/>
      <c r="W458" s="369"/>
      <c r="X458" s="369"/>
      <c r="Y458" s="369"/>
      <c r="Z458" s="369"/>
      <c r="AA458" s="369"/>
    </row>
    <row r="459" spans="1:27" ht="10.5" customHeight="1" x14ac:dyDescent="0.2">
      <c r="A459" s="369"/>
      <c r="B459" s="369"/>
      <c r="C459" s="369"/>
      <c r="D459" s="369"/>
      <c r="E459" s="369"/>
      <c r="F459" s="369"/>
      <c r="G459" s="369"/>
      <c r="H459" s="369"/>
      <c r="I459" s="369"/>
      <c r="J459" s="369"/>
      <c r="K459" s="369"/>
      <c r="L459" s="369"/>
      <c r="M459" s="369"/>
      <c r="N459" s="369"/>
      <c r="O459" s="369"/>
      <c r="P459" s="369"/>
      <c r="Q459" s="369"/>
      <c r="R459" s="369"/>
      <c r="S459" s="369"/>
      <c r="T459" s="369"/>
      <c r="U459" s="369"/>
      <c r="V459" s="369"/>
      <c r="W459" s="369"/>
      <c r="X459" s="369"/>
      <c r="Y459" s="369"/>
      <c r="Z459" s="369"/>
      <c r="AA459" s="369"/>
    </row>
    <row r="460" spans="1:27" ht="10.5" customHeight="1" x14ac:dyDescent="0.2">
      <c r="A460" s="369"/>
      <c r="B460" s="369"/>
      <c r="C460" s="369"/>
      <c r="D460" s="369"/>
      <c r="E460" s="369"/>
      <c r="F460" s="369"/>
      <c r="G460" s="369"/>
      <c r="H460" s="369"/>
      <c r="I460" s="369"/>
      <c r="J460" s="369"/>
      <c r="K460" s="369"/>
      <c r="L460" s="369"/>
      <c r="M460" s="369"/>
      <c r="N460" s="369"/>
      <c r="O460" s="369"/>
      <c r="P460" s="369"/>
      <c r="Q460" s="369"/>
      <c r="R460" s="369"/>
      <c r="S460" s="369"/>
      <c r="T460" s="369"/>
      <c r="U460" s="369"/>
      <c r="V460" s="369"/>
      <c r="W460" s="369"/>
      <c r="X460" s="369"/>
      <c r="Y460" s="369"/>
      <c r="Z460" s="369"/>
      <c r="AA460" s="369"/>
    </row>
    <row r="461" spans="1:27" ht="10.5" customHeight="1" x14ac:dyDescent="0.2">
      <c r="A461" s="369"/>
      <c r="B461" s="369"/>
      <c r="C461" s="369"/>
      <c r="D461" s="369"/>
      <c r="E461" s="369"/>
      <c r="F461" s="369"/>
      <c r="G461" s="369"/>
      <c r="H461" s="369"/>
      <c r="I461" s="369"/>
      <c r="J461" s="369"/>
      <c r="K461" s="369"/>
      <c r="L461" s="369"/>
      <c r="M461" s="369"/>
      <c r="N461" s="369"/>
      <c r="O461" s="369"/>
      <c r="P461" s="369"/>
      <c r="Q461" s="369"/>
      <c r="R461" s="369"/>
      <c r="S461" s="369"/>
      <c r="T461" s="369"/>
      <c r="U461" s="369"/>
      <c r="V461" s="369"/>
      <c r="W461" s="369"/>
      <c r="X461" s="369"/>
      <c r="Y461" s="369"/>
      <c r="Z461" s="369"/>
      <c r="AA461" s="369"/>
    </row>
    <row r="462" spans="1:27" ht="10.5" customHeight="1" x14ac:dyDescent="0.2">
      <c r="A462" s="369"/>
      <c r="B462" s="369"/>
      <c r="C462" s="369"/>
      <c r="D462" s="369"/>
      <c r="E462" s="369"/>
      <c r="F462" s="369"/>
      <c r="G462" s="369"/>
      <c r="H462" s="369"/>
      <c r="I462" s="369"/>
      <c r="J462" s="369"/>
      <c r="K462" s="369"/>
      <c r="L462" s="369"/>
      <c r="M462" s="369"/>
      <c r="N462" s="369"/>
      <c r="O462" s="369"/>
      <c r="P462" s="369"/>
      <c r="Q462" s="369"/>
      <c r="R462" s="369"/>
      <c r="S462" s="369"/>
      <c r="T462" s="369"/>
      <c r="U462" s="369"/>
      <c r="V462" s="369"/>
      <c r="W462" s="369"/>
      <c r="X462" s="369"/>
      <c r="Y462" s="369"/>
      <c r="Z462" s="369"/>
      <c r="AA462" s="369"/>
    </row>
    <row r="463" spans="1:27" ht="10.5" customHeight="1" x14ac:dyDescent="0.2">
      <c r="A463" s="369"/>
      <c r="B463" s="369"/>
      <c r="C463" s="369"/>
      <c r="D463" s="369"/>
      <c r="E463" s="369"/>
      <c r="F463" s="369"/>
      <c r="G463" s="369"/>
      <c r="H463" s="369"/>
      <c r="I463" s="369"/>
      <c r="J463" s="369"/>
      <c r="K463" s="369"/>
      <c r="L463" s="369"/>
      <c r="M463" s="369"/>
      <c r="N463" s="369"/>
      <c r="O463" s="369"/>
      <c r="P463" s="369"/>
      <c r="Q463" s="369"/>
      <c r="R463" s="369"/>
      <c r="S463" s="369"/>
      <c r="T463" s="369"/>
      <c r="U463" s="369"/>
      <c r="V463" s="369"/>
      <c r="W463" s="369"/>
      <c r="X463" s="369"/>
      <c r="Y463" s="369"/>
      <c r="Z463" s="369"/>
      <c r="AA463" s="369"/>
    </row>
    <row r="464" spans="1:27" ht="10.5" customHeight="1" x14ac:dyDescent="0.2">
      <c r="A464" s="369"/>
      <c r="B464" s="369"/>
      <c r="C464" s="369"/>
      <c r="D464" s="369"/>
      <c r="E464" s="369"/>
      <c r="F464" s="369"/>
      <c r="G464" s="369"/>
      <c r="H464" s="369"/>
      <c r="I464" s="369"/>
      <c r="J464" s="369"/>
      <c r="K464" s="369"/>
      <c r="L464" s="369"/>
      <c r="M464" s="369"/>
      <c r="N464" s="369"/>
      <c r="O464" s="369"/>
      <c r="P464" s="369"/>
      <c r="Q464" s="369"/>
      <c r="R464" s="369"/>
      <c r="S464" s="369"/>
      <c r="T464" s="369"/>
      <c r="U464" s="369"/>
      <c r="V464" s="369"/>
      <c r="W464" s="369"/>
      <c r="X464" s="369"/>
      <c r="Y464" s="369"/>
      <c r="Z464" s="369"/>
      <c r="AA464" s="369"/>
    </row>
    <row r="465" spans="1:27" ht="10.5" customHeight="1" x14ac:dyDescent="0.2">
      <c r="A465" s="369"/>
      <c r="B465" s="369"/>
      <c r="C465" s="369"/>
      <c r="D465" s="369"/>
      <c r="E465" s="369"/>
      <c r="F465" s="369"/>
      <c r="G465" s="369"/>
      <c r="H465" s="369"/>
      <c r="I465" s="369"/>
      <c r="J465" s="369"/>
      <c r="K465" s="369"/>
      <c r="L465" s="369"/>
      <c r="M465" s="369"/>
      <c r="N465" s="369"/>
      <c r="O465" s="369"/>
      <c r="P465" s="369"/>
      <c r="Q465" s="369"/>
      <c r="R465" s="369"/>
      <c r="S465" s="369"/>
      <c r="T465" s="369"/>
      <c r="U465" s="369"/>
      <c r="V465" s="369"/>
      <c r="W465" s="369"/>
      <c r="X465" s="369"/>
      <c r="Y465" s="369"/>
      <c r="Z465" s="369"/>
      <c r="AA465" s="369"/>
    </row>
    <row r="466" spans="1:27" ht="10.5" customHeight="1" x14ac:dyDescent="0.2">
      <c r="A466" s="369"/>
      <c r="B466" s="369"/>
      <c r="C466" s="369"/>
      <c r="D466" s="369"/>
      <c r="E466" s="369"/>
      <c r="F466" s="369"/>
      <c r="G466" s="369"/>
      <c r="H466" s="369"/>
      <c r="I466" s="369"/>
      <c r="J466" s="369"/>
      <c r="K466" s="369"/>
      <c r="L466" s="369"/>
      <c r="M466" s="369"/>
      <c r="N466" s="369"/>
      <c r="O466" s="369"/>
      <c r="P466" s="369"/>
      <c r="Q466" s="369"/>
      <c r="R466" s="369"/>
      <c r="S466" s="369"/>
      <c r="T466" s="369"/>
      <c r="U466" s="369"/>
      <c r="V466" s="369"/>
      <c r="W466" s="369"/>
      <c r="X466" s="369"/>
      <c r="Y466" s="369"/>
      <c r="Z466" s="369"/>
      <c r="AA466" s="369"/>
    </row>
    <row r="467" spans="1:27" ht="10.5" customHeight="1" x14ac:dyDescent="0.2">
      <c r="A467" s="369"/>
      <c r="B467" s="369"/>
      <c r="C467" s="369"/>
      <c r="D467" s="369"/>
      <c r="E467" s="369"/>
      <c r="F467" s="369"/>
      <c r="G467" s="369"/>
      <c r="H467" s="369"/>
      <c r="I467" s="369"/>
      <c r="J467" s="369"/>
      <c r="K467" s="369"/>
      <c r="L467" s="369"/>
      <c r="M467" s="369"/>
      <c r="N467" s="369"/>
      <c r="O467" s="369"/>
      <c r="P467" s="369"/>
      <c r="Q467" s="369"/>
      <c r="R467" s="369"/>
      <c r="S467" s="369"/>
      <c r="T467" s="369"/>
      <c r="U467" s="369"/>
      <c r="V467" s="369"/>
      <c r="W467" s="369"/>
      <c r="X467" s="369"/>
      <c r="Y467" s="369"/>
      <c r="Z467" s="369"/>
      <c r="AA467" s="369"/>
    </row>
    <row r="468" spans="1:27" ht="10.5" customHeight="1" x14ac:dyDescent="0.2">
      <c r="A468" s="369"/>
      <c r="B468" s="369"/>
      <c r="C468" s="369"/>
      <c r="D468" s="369"/>
      <c r="E468" s="369"/>
      <c r="F468" s="369"/>
      <c r="G468" s="369"/>
      <c r="H468" s="369"/>
      <c r="I468" s="369"/>
      <c r="J468" s="369"/>
      <c r="K468" s="369"/>
      <c r="L468" s="369"/>
      <c r="M468" s="369"/>
      <c r="N468" s="369"/>
      <c r="O468" s="369"/>
      <c r="P468" s="369"/>
      <c r="Q468" s="369"/>
      <c r="R468" s="369"/>
      <c r="S468" s="369"/>
      <c r="T468" s="369"/>
      <c r="U468" s="369"/>
      <c r="V468" s="369"/>
      <c r="W468" s="369"/>
      <c r="X468" s="369"/>
      <c r="Y468" s="369"/>
      <c r="Z468" s="369"/>
      <c r="AA468" s="369"/>
    </row>
    <row r="469" spans="1:27" ht="10.5" customHeight="1" x14ac:dyDescent="0.2">
      <c r="A469" s="369"/>
      <c r="B469" s="369"/>
      <c r="C469" s="369"/>
      <c r="D469" s="369"/>
      <c r="E469" s="369"/>
      <c r="F469" s="369"/>
      <c r="G469" s="369"/>
      <c r="H469" s="369"/>
      <c r="I469" s="369"/>
      <c r="J469" s="369"/>
      <c r="K469" s="369"/>
      <c r="L469" s="369"/>
      <c r="M469" s="369"/>
      <c r="N469" s="369"/>
      <c r="O469" s="369"/>
      <c r="P469" s="369"/>
      <c r="Q469" s="369"/>
      <c r="R469" s="369"/>
      <c r="S469" s="369"/>
      <c r="T469" s="369"/>
      <c r="U469" s="369"/>
      <c r="V469" s="369"/>
      <c r="W469" s="369"/>
      <c r="X469" s="369"/>
      <c r="Y469" s="369"/>
      <c r="Z469" s="369"/>
      <c r="AA469" s="369"/>
    </row>
    <row r="470" spans="1:27" ht="10.5" customHeight="1" x14ac:dyDescent="0.2">
      <c r="A470" s="369"/>
      <c r="B470" s="369"/>
      <c r="C470" s="369"/>
      <c r="D470" s="369"/>
      <c r="E470" s="369"/>
      <c r="F470" s="369"/>
      <c r="G470" s="369"/>
      <c r="H470" s="369"/>
      <c r="I470" s="369"/>
      <c r="J470" s="369"/>
      <c r="K470" s="369"/>
      <c r="L470" s="369"/>
      <c r="M470" s="369"/>
      <c r="N470" s="369"/>
      <c r="O470" s="369"/>
      <c r="P470" s="369"/>
      <c r="Q470" s="369"/>
      <c r="R470" s="369"/>
      <c r="S470" s="369"/>
      <c r="T470" s="369"/>
      <c r="U470" s="369"/>
      <c r="V470" s="369"/>
      <c r="W470" s="369"/>
      <c r="X470" s="369"/>
      <c r="Y470" s="369"/>
      <c r="Z470" s="369"/>
      <c r="AA470" s="369"/>
    </row>
    <row r="471" spans="1:27" ht="10.5" customHeight="1" x14ac:dyDescent="0.2">
      <c r="A471" s="369"/>
      <c r="B471" s="369"/>
      <c r="C471" s="369"/>
      <c r="D471" s="369"/>
      <c r="E471" s="369"/>
      <c r="F471" s="369"/>
      <c r="G471" s="369"/>
      <c r="H471" s="369"/>
      <c r="I471" s="369"/>
      <c r="J471" s="369"/>
      <c r="K471" s="369"/>
      <c r="L471" s="369"/>
      <c r="M471" s="369"/>
      <c r="N471" s="369"/>
      <c r="O471" s="369"/>
      <c r="P471" s="369"/>
      <c r="Q471" s="369"/>
      <c r="R471" s="369"/>
      <c r="S471" s="369"/>
      <c r="T471" s="369"/>
      <c r="U471" s="369"/>
      <c r="V471" s="369"/>
      <c r="W471" s="369"/>
      <c r="X471" s="369"/>
      <c r="Y471" s="369"/>
      <c r="Z471" s="369"/>
      <c r="AA471" s="369"/>
    </row>
    <row r="472" spans="1:27" ht="10.5" customHeight="1" x14ac:dyDescent="0.2">
      <c r="A472" s="369"/>
      <c r="B472" s="369"/>
      <c r="C472" s="369"/>
      <c r="D472" s="369"/>
      <c r="E472" s="369"/>
      <c r="F472" s="369"/>
      <c r="G472" s="369"/>
      <c r="H472" s="369"/>
      <c r="I472" s="369"/>
      <c r="J472" s="369"/>
      <c r="K472" s="369"/>
      <c r="L472" s="369"/>
      <c r="M472" s="369"/>
      <c r="N472" s="369"/>
      <c r="O472" s="369"/>
      <c r="P472" s="369"/>
      <c r="Q472" s="369"/>
      <c r="R472" s="369"/>
      <c r="S472" s="369"/>
      <c r="T472" s="369"/>
      <c r="U472" s="369"/>
      <c r="V472" s="369"/>
      <c r="W472" s="369"/>
      <c r="X472" s="369"/>
      <c r="Y472" s="369"/>
      <c r="Z472" s="369"/>
      <c r="AA472" s="369"/>
    </row>
    <row r="473" spans="1:27" ht="10.5" customHeight="1" x14ac:dyDescent="0.2">
      <c r="A473" s="369"/>
      <c r="B473" s="369"/>
      <c r="C473" s="369"/>
      <c r="D473" s="369"/>
      <c r="E473" s="369"/>
      <c r="F473" s="369"/>
      <c r="G473" s="369"/>
      <c r="H473" s="369"/>
      <c r="I473" s="369"/>
      <c r="J473" s="369"/>
      <c r="K473" s="369"/>
      <c r="L473" s="369"/>
      <c r="M473" s="369"/>
      <c r="N473" s="369"/>
      <c r="O473" s="369"/>
      <c r="P473" s="369"/>
      <c r="Q473" s="369"/>
      <c r="R473" s="369"/>
      <c r="S473" s="369"/>
      <c r="T473" s="369"/>
      <c r="U473" s="369"/>
      <c r="V473" s="369"/>
      <c r="W473" s="369"/>
      <c r="X473" s="369"/>
      <c r="Y473" s="369"/>
      <c r="Z473" s="369"/>
      <c r="AA473" s="369"/>
    </row>
    <row r="474" spans="1:27" ht="10.5" customHeight="1" x14ac:dyDescent="0.2">
      <c r="A474" s="369"/>
      <c r="B474" s="369"/>
      <c r="C474" s="369"/>
      <c r="D474" s="369"/>
      <c r="E474" s="369"/>
      <c r="F474" s="369"/>
      <c r="G474" s="369"/>
      <c r="H474" s="369"/>
      <c r="I474" s="369"/>
      <c r="J474" s="369"/>
      <c r="K474" s="369"/>
      <c r="L474" s="369"/>
      <c r="M474" s="369"/>
      <c r="N474" s="369"/>
      <c r="O474" s="369"/>
      <c r="P474" s="369"/>
      <c r="Q474" s="369"/>
      <c r="R474" s="369"/>
      <c r="S474" s="369"/>
      <c r="T474" s="369"/>
      <c r="U474" s="369"/>
      <c r="V474" s="369"/>
      <c r="W474" s="369"/>
      <c r="X474" s="369"/>
      <c r="Y474" s="369"/>
      <c r="Z474" s="369"/>
      <c r="AA474" s="369"/>
    </row>
    <row r="475" spans="1:27" ht="10.5" customHeight="1" x14ac:dyDescent="0.2">
      <c r="A475" s="369"/>
      <c r="B475" s="369"/>
      <c r="C475" s="369"/>
      <c r="D475" s="369"/>
      <c r="E475" s="369"/>
      <c r="F475" s="369"/>
      <c r="G475" s="369"/>
      <c r="H475" s="369"/>
      <c r="I475" s="369"/>
      <c r="J475" s="369"/>
      <c r="K475" s="369"/>
      <c r="L475" s="369"/>
      <c r="M475" s="369"/>
      <c r="N475" s="369"/>
      <c r="O475" s="369"/>
      <c r="P475" s="369"/>
      <c r="Q475" s="369"/>
      <c r="R475" s="369"/>
      <c r="S475" s="369"/>
      <c r="T475" s="369"/>
      <c r="U475" s="369"/>
      <c r="V475" s="369"/>
      <c r="W475" s="369"/>
      <c r="X475" s="369"/>
      <c r="Y475" s="369"/>
      <c r="Z475" s="369"/>
      <c r="AA475" s="369"/>
    </row>
    <row r="476" spans="1:27" ht="10.5" customHeight="1" x14ac:dyDescent="0.2">
      <c r="A476" s="369"/>
      <c r="B476" s="369"/>
      <c r="C476" s="369"/>
      <c r="D476" s="369"/>
      <c r="E476" s="369"/>
      <c r="F476" s="369"/>
      <c r="G476" s="369"/>
      <c r="H476" s="369"/>
      <c r="I476" s="369"/>
      <c r="J476" s="369"/>
      <c r="K476" s="369"/>
      <c r="L476" s="369"/>
      <c r="M476" s="369"/>
      <c r="N476" s="369"/>
      <c r="O476" s="369"/>
      <c r="P476" s="369"/>
      <c r="Q476" s="369"/>
      <c r="R476" s="369"/>
      <c r="S476" s="369"/>
      <c r="T476" s="369"/>
      <c r="U476" s="369"/>
      <c r="V476" s="369"/>
      <c r="W476" s="369"/>
      <c r="X476" s="369"/>
      <c r="Y476" s="369"/>
      <c r="Z476" s="369"/>
      <c r="AA476" s="369"/>
    </row>
    <row r="477" spans="1:27" ht="10.5" customHeight="1" x14ac:dyDescent="0.2">
      <c r="A477" s="369"/>
      <c r="B477" s="369"/>
      <c r="C477" s="369"/>
      <c r="D477" s="369"/>
      <c r="E477" s="369"/>
      <c r="F477" s="369"/>
      <c r="G477" s="369"/>
      <c r="H477" s="369"/>
      <c r="I477" s="369"/>
      <c r="J477" s="369"/>
      <c r="K477" s="369"/>
      <c r="L477" s="369"/>
      <c r="M477" s="369"/>
      <c r="N477" s="369"/>
      <c r="O477" s="369"/>
      <c r="P477" s="369"/>
      <c r="Q477" s="369"/>
      <c r="R477" s="369"/>
      <c r="S477" s="369"/>
      <c r="T477" s="369"/>
      <c r="U477" s="369"/>
      <c r="V477" s="369"/>
      <c r="W477" s="369"/>
      <c r="X477" s="369"/>
      <c r="Y477" s="369"/>
      <c r="Z477" s="369"/>
      <c r="AA477" s="369"/>
    </row>
    <row r="478" spans="1:27" ht="10.5" customHeight="1" x14ac:dyDescent="0.2">
      <c r="A478" s="369"/>
      <c r="B478" s="369"/>
      <c r="C478" s="369"/>
      <c r="D478" s="369"/>
      <c r="E478" s="369"/>
      <c r="F478" s="369"/>
      <c r="G478" s="369"/>
      <c r="H478" s="369"/>
      <c r="I478" s="369"/>
      <c r="J478" s="369"/>
      <c r="K478" s="369"/>
      <c r="L478" s="369"/>
      <c r="M478" s="369"/>
      <c r="N478" s="369"/>
      <c r="O478" s="369"/>
      <c r="P478" s="369"/>
      <c r="Q478" s="369"/>
      <c r="R478" s="369"/>
      <c r="S478" s="369"/>
      <c r="T478" s="369"/>
      <c r="U478" s="369"/>
      <c r="V478" s="369"/>
      <c r="W478" s="369"/>
      <c r="X478" s="369"/>
      <c r="Y478" s="369"/>
      <c r="Z478" s="369"/>
      <c r="AA478" s="369"/>
    </row>
    <row r="479" spans="1:27" ht="10.5" customHeight="1" x14ac:dyDescent="0.2">
      <c r="A479" s="369"/>
      <c r="B479" s="369"/>
      <c r="C479" s="369"/>
      <c r="D479" s="369"/>
      <c r="E479" s="369"/>
      <c r="F479" s="369"/>
      <c r="G479" s="369"/>
      <c r="H479" s="369"/>
      <c r="I479" s="369"/>
      <c r="J479" s="369"/>
      <c r="K479" s="369"/>
      <c r="L479" s="369"/>
      <c r="M479" s="369"/>
      <c r="N479" s="369"/>
      <c r="O479" s="369"/>
      <c r="P479" s="369"/>
      <c r="Q479" s="369"/>
      <c r="R479" s="369"/>
      <c r="S479" s="369"/>
      <c r="T479" s="369"/>
      <c r="U479" s="369"/>
      <c r="V479" s="369"/>
      <c r="W479" s="369"/>
      <c r="X479" s="369"/>
      <c r="Y479" s="369"/>
      <c r="Z479" s="369"/>
      <c r="AA479" s="369"/>
    </row>
    <row r="480" spans="1:27" ht="10.5" customHeight="1" x14ac:dyDescent="0.2">
      <c r="A480" s="369"/>
      <c r="B480" s="369"/>
      <c r="C480" s="369"/>
      <c r="D480" s="369"/>
      <c r="E480" s="369"/>
      <c r="F480" s="369"/>
      <c r="G480" s="369"/>
      <c r="H480" s="369"/>
      <c r="I480" s="369"/>
      <c r="J480" s="369"/>
      <c r="K480" s="369"/>
      <c r="L480" s="369"/>
      <c r="M480" s="369"/>
      <c r="N480" s="369"/>
      <c r="O480" s="369"/>
      <c r="P480" s="369"/>
      <c r="Q480" s="369"/>
      <c r="R480" s="369"/>
      <c r="S480" s="369"/>
      <c r="T480" s="369"/>
      <c r="U480" s="369"/>
      <c r="V480" s="369"/>
      <c r="W480" s="369"/>
      <c r="X480" s="369"/>
      <c r="Y480" s="369"/>
      <c r="Z480" s="369"/>
      <c r="AA480" s="369"/>
    </row>
    <row r="481" spans="1:27" ht="10.5" customHeight="1" x14ac:dyDescent="0.2">
      <c r="A481" s="369"/>
      <c r="B481" s="369"/>
      <c r="C481" s="369"/>
      <c r="D481" s="369"/>
      <c r="E481" s="369"/>
      <c r="F481" s="369"/>
      <c r="G481" s="369"/>
      <c r="H481" s="369"/>
      <c r="I481" s="369"/>
      <c r="J481" s="369"/>
      <c r="K481" s="369"/>
      <c r="L481" s="369"/>
      <c r="M481" s="369"/>
      <c r="N481" s="369"/>
      <c r="O481" s="369"/>
      <c r="P481" s="369"/>
      <c r="Q481" s="369"/>
      <c r="R481" s="369"/>
      <c r="S481" s="369"/>
      <c r="T481" s="369"/>
      <c r="U481" s="369"/>
      <c r="V481" s="369"/>
      <c r="W481" s="369"/>
      <c r="X481" s="369"/>
      <c r="Y481" s="369"/>
      <c r="Z481" s="369"/>
      <c r="AA481" s="369"/>
    </row>
    <row r="482" spans="1:27" ht="10.5" customHeight="1" x14ac:dyDescent="0.2">
      <c r="A482" s="369"/>
      <c r="B482" s="369"/>
      <c r="C482" s="369"/>
      <c r="D482" s="369"/>
      <c r="E482" s="369"/>
      <c r="F482" s="369"/>
      <c r="G482" s="369"/>
      <c r="H482" s="369"/>
      <c r="I482" s="369"/>
      <c r="J482" s="369"/>
      <c r="K482" s="369"/>
      <c r="L482" s="369"/>
      <c r="M482" s="369"/>
      <c r="N482" s="369"/>
      <c r="O482" s="369"/>
      <c r="P482" s="369"/>
      <c r="Q482" s="369"/>
      <c r="R482" s="369"/>
      <c r="S482" s="369"/>
      <c r="T482" s="369"/>
      <c r="U482" s="369"/>
      <c r="V482" s="369"/>
      <c r="W482" s="369"/>
      <c r="X482" s="369"/>
      <c r="Y482" s="369"/>
      <c r="Z482" s="369"/>
      <c r="AA482" s="369"/>
    </row>
    <row r="483" spans="1:27" ht="10.5" customHeight="1" x14ac:dyDescent="0.2">
      <c r="A483" s="369"/>
      <c r="B483" s="369"/>
      <c r="C483" s="369"/>
      <c r="D483" s="369"/>
      <c r="E483" s="369"/>
      <c r="F483" s="369"/>
      <c r="G483" s="369"/>
      <c r="H483" s="369"/>
      <c r="I483" s="369"/>
      <c r="J483" s="369"/>
      <c r="K483" s="369"/>
      <c r="L483" s="369"/>
      <c r="M483" s="369"/>
      <c r="N483" s="369"/>
      <c r="O483" s="369"/>
      <c r="P483" s="369"/>
      <c r="Q483" s="369"/>
      <c r="R483" s="369"/>
      <c r="S483" s="369"/>
      <c r="T483" s="369"/>
      <c r="U483" s="369"/>
      <c r="V483" s="369"/>
      <c r="W483" s="369"/>
      <c r="X483" s="369"/>
      <c r="Y483" s="369"/>
      <c r="Z483" s="369"/>
      <c r="AA483" s="369"/>
    </row>
    <row r="484" spans="1:27" ht="10.5" customHeight="1" x14ac:dyDescent="0.2">
      <c r="A484" s="369"/>
      <c r="B484" s="369"/>
      <c r="C484" s="369"/>
      <c r="D484" s="369"/>
      <c r="E484" s="369"/>
      <c r="F484" s="369"/>
      <c r="G484" s="369"/>
      <c r="H484" s="369"/>
      <c r="I484" s="369"/>
      <c r="J484" s="369"/>
      <c r="K484" s="369"/>
      <c r="L484" s="369"/>
      <c r="M484" s="369"/>
      <c r="N484" s="369"/>
      <c r="O484" s="369"/>
      <c r="P484" s="369"/>
      <c r="Q484" s="369"/>
      <c r="R484" s="369"/>
      <c r="S484" s="369"/>
      <c r="T484" s="369"/>
      <c r="U484" s="369"/>
      <c r="V484" s="369"/>
      <c r="W484" s="369"/>
      <c r="X484" s="369"/>
      <c r="Y484" s="369"/>
      <c r="Z484" s="369"/>
      <c r="AA484" s="369"/>
    </row>
    <row r="485" spans="1:27" ht="10.5" customHeight="1" x14ac:dyDescent="0.2">
      <c r="A485" s="369"/>
      <c r="B485" s="369"/>
      <c r="C485" s="369"/>
      <c r="D485" s="369"/>
      <c r="E485" s="369"/>
      <c r="F485" s="369"/>
      <c r="G485" s="369"/>
      <c r="H485" s="369"/>
      <c r="I485" s="369"/>
      <c r="J485" s="369"/>
      <c r="K485" s="369"/>
      <c r="L485" s="369"/>
      <c r="M485" s="369"/>
      <c r="N485" s="369"/>
      <c r="O485" s="369"/>
      <c r="P485" s="369"/>
      <c r="Q485" s="369"/>
      <c r="R485" s="369"/>
      <c r="S485" s="369"/>
      <c r="T485" s="369"/>
      <c r="U485" s="369"/>
      <c r="V485" s="369"/>
      <c r="W485" s="369"/>
      <c r="X485" s="369"/>
      <c r="Y485" s="369"/>
      <c r="Z485" s="369"/>
      <c r="AA485" s="369"/>
    </row>
    <row r="486" spans="1:27" ht="10.5" customHeight="1" x14ac:dyDescent="0.2">
      <c r="A486" s="369"/>
      <c r="B486" s="369"/>
      <c r="C486" s="369"/>
      <c r="D486" s="369"/>
      <c r="E486" s="369"/>
      <c r="F486" s="369"/>
      <c r="G486" s="369"/>
      <c r="H486" s="369"/>
      <c r="I486" s="369"/>
      <c r="J486" s="369"/>
      <c r="K486" s="369"/>
      <c r="L486" s="369"/>
      <c r="M486" s="369"/>
      <c r="N486" s="369"/>
      <c r="O486" s="369"/>
      <c r="P486" s="369"/>
      <c r="Q486" s="369"/>
      <c r="R486" s="369"/>
      <c r="S486" s="369"/>
      <c r="T486" s="369"/>
      <c r="U486" s="369"/>
      <c r="V486" s="369"/>
      <c r="W486" s="369"/>
      <c r="X486" s="369"/>
      <c r="Y486" s="369"/>
      <c r="Z486" s="369"/>
      <c r="AA486" s="369"/>
    </row>
    <row r="487" spans="1:27" ht="10.5" customHeight="1" x14ac:dyDescent="0.2">
      <c r="A487" s="369"/>
      <c r="B487" s="369"/>
      <c r="C487" s="369"/>
      <c r="D487" s="369"/>
      <c r="E487" s="369"/>
      <c r="F487" s="369"/>
      <c r="G487" s="369"/>
      <c r="H487" s="369"/>
      <c r="I487" s="369"/>
      <c r="J487" s="369"/>
      <c r="K487" s="369"/>
      <c r="L487" s="369"/>
      <c r="M487" s="369"/>
      <c r="N487" s="369"/>
      <c r="O487" s="369"/>
      <c r="P487" s="369"/>
      <c r="Q487" s="369"/>
      <c r="R487" s="369"/>
      <c r="S487" s="369"/>
      <c r="T487" s="369"/>
      <c r="U487" s="369"/>
      <c r="V487" s="369"/>
      <c r="W487" s="369"/>
      <c r="X487" s="369"/>
      <c r="Y487" s="369"/>
      <c r="Z487" s="369"/>
      <c r="AA487" s="369"/>
    </row>
    <row r="488" spans="1:27" ht="10.5" customHeight="1" x14ac:dyDescent="0.2">
      <c r="A488" s="369"/>
      <c r="B488" s="369"/>
      <c r="C488" s="369"/>
      <c r="D488" s="369"/>
      <c r="E488" s="369"/>
      <c r="F488" s="369"/>
      <c r="G488" s="369"/>
      <c r="H488" s="369"/>
      <c r="I488" s="369"/>
      <c r="J488" s="369"/>
      <c r="K488" s="369"/>
      <c r="L488" s="369"/>
      <c r="M488" s="369"/>
      <c r="N488" s="369"/>
      <c r="O488" s="369"/>
      <c r="P488" s="369"/>
      <c r="Q488" s="369"/>
      <c r="R488" s="369"/>
      <c r="S488" s="369"/>
      <c r="T488" s="369"/>
      <c r="U488" s="369"/>
      <c r="V488" s="369"/>
      <c r="W488" s="369"/>
      <c r="X488" s="369"/>
      <c r="Y488" s="369"/>
      <c r="Z488" s="369"/>
      <c r="AA488" s="369"/>
    </row>
    <row r="489" spans="1:27" ht="10.5" customHeight="1" x14ac:dyDescent="0.2">
      <c r="A489" s="369"/>
      <c r="B489" s="369"/>
      <c r="C489" s="369"/>
      <c r="D489" s="369"/>
      <c r="E489" s="369"/>
      <c r="F489" s="369"/>
      <c r="G489" s="369"/>
      <c r="H489" s="369"/>
      <c r="I489" s="369"/>
      <c r="J489" s="369"/>
      <c r="K489" s="369"/>
      <c r="L489" s="369"/>
      <c r="M489" s="369"/>
      <c r="N489" s="369"/>
      <c r="O489" s="369"/>
      <c r="P489" s="369"/>
      <c r="Q489" s="369"/>
      <c r="R489" s="369"/>
      <c r="S489" s="369"/>
      <c r="T489" s="369"/>
      <c r="U489" s="369"/>
      <c r="V489" s="369"/>
      <c r="W489" s="369"/>
      <c r="X489" s="369"/>
      <c r="Y489" s="369"/>
      <c r="Z489" s="369"/>
      <c r="AA489" s="369"/>
    </row>
    <row r="490" spans="1:27" ht="10.5" customHeight="1" x14ac:dyDescent="0.2">
      <c r="A490" s="369"/>
      <c r="B490" s="369"/>
      <c r="C490" s="369"/>
      <c r="D490" s="369"/>
      <c r="E490" s="369"/>
      <c r="F490" s="369"/>
      <c r="G490" s="369"/>
      <c r="H490" s="369"/>
      <c r="I490" s="369"/>
      <c r="J490" s="369"/>
      <c r="K490" s="369"/>
      <c r="L490" s="369"/>
      <c r="M490" s="369"/>
      <c r="N490" s="369"/>
      <c r="O490" s="369"/>
      <c r="P490" s="369"/>
      <c r="Q490" s="369"/>
      <c r="R490" s="369"/>
      <c r="S490" s="369"/>
      <c r="T490" s="369"/>
      <c r="U490" s="369"/>
      <c r="V490" s="369"/>
      <c r="W490" s="369"/>
      <c r="X490" s="369"/>
      <c r="Y490" s="369"/>
      <c r="Z490" s="369"/>
      <c r="AA490" s="369"/>
    </row>
    <row r="491" spans="1:27" ht="10.5" customHeight="1" x14ac:dyDescent="0.2">
      <c r="A491" s="369"/>
      <c r="B491" s="369"/>
      <c r="C491" s="369"/>
      <c r="D491" s="369"/>
      <c r="E491" s="369"/>
      <c r="F491" s="369"/>
      <c r="G491" s="369"/>
      <c r="H491" s="369"/>
      <c r="I491" s="369"/>
      <c r="J491" s="369"/>
      <c r="K491" s="369"/>
      <c r="L491" s="369"/>
      <c r="M491" s="369"/>
      <c r="N491" s="369"/>
      <c r="O491" s="369"/>
      <c r="P491" s="369"/>
      <c r="Q491" s="369"/>
      <c r="R491" s="369"/>
      <c r="S491" s="369"/>
      <c r="T491" s="369"/>
      <c r="U491" s="369"/>
      <c r="V491" s="369"/>
      <c r="W491" s="369"/>
      <c r="X491" s="369"/>
      <c r="Y491" s="369"/>
      <c r="Z491" s="369"/>
      <c r="AA491" s="369"/>
    </row>
    <row r="492" spans="1:27" ht="10.5" customHeight="1" x14ac:dyDescent="0.2">
      <c r="A492" s="369"/>
      <c r="B492" s="369"/>
      <c r="C492" s="369"/>
      <c r="D492" s="369"/>
      <c r="E492" s="369"/>
      <c r="F492" s="369"/>
      <c r="G492" s="369"/>
      <c r="H492" s="369"/>
      <c r="I492" s="369"/>
      <c r="J492" s="369"/>
      <c r="K492" s="369"/>
      <c r="L492" s="369"/>
      <c r="M492" s="369"/>
      <c r="N492" s="369"/>
      <c r="O492" s="369"/>
      <c r="P492" s="369"/>
      <c r="Q492" s="369"/>
      <c r="R492" s="369"/>
      <c r="S492" s="369"/>
      <c r="T492" s="369"/>
      <c r="U492" s="369"/>
      <c r="V492" s="369"/>
      <c r="W492" s="369"/>
      <c r="X492" s="369"/>
      <c r="Y492" s="369"/>
      <c r="Z492" s="369"/>
      <c r="AA492" s="369"/>
    </row>
    <row r="493" spans="1:27" ht="10.5" customHeight="1" x14ac:dyDescent="0.2">
      <c r="A493" s="369"/>
      <c r="B493" s="369"/>
      <c r="C493" s="369"/>
      <c r="D493" s="369"/>
      <c r="E493" s="369"/>
      <c r="F493" s="369"/>
      <c r="G493" s="369"/>
      <c r="H493" s="369"/>
      <c r="I493" s="369"/>
      <c r="J493" s="369"/>
      <c r="K493" s="369"/>
      <c r="L493" s="369"/>
      <c r="M493" s="369"/>
      <c r="N493" s="369"/>
      <c r="O493" s="369"/>
      <c r="P493" s="369"/>
      <c r="Q493" s="369"/>
      <c r="R493" s="369"/>
      <c r="S493" s="369"/>
      <c r="T493" s="369"/>
      <c r="U493" s="369"/>
      <c r="V493" s="369"/>
      <c r="W493" s="369"/>
      <c r="X493" s="369"/>
      <c r="Y493" s="369"/>
      <c r="Z493" s="369"/>
      <c r="AA493" s="369"/>
    </row>
    <row r="494" spans="1:27" ht="10.5" customHeight="1" x14ac:dyDescent="0.2">
      <c r="A494" s="369"/>
      <c r="B494" s="369"/>
      <c r="C494" s="369"/>
      <c r="D494" s="369"/>
      <c r="E494" s="369"/>
      <c r="F494" s="369"/>
      <c r="G494" s="369"/>
      <c r="H494" s="369"/>
      <c r="I494" s="369"/>
      <c r="J494" s="369"/>
      <c r="K494" s="369"/>
      <c r="L494" s="369"/>
      <c r="M494" s="369"/>
      <c r="N494" s="369"/>
      <c r="O494" s="369"/>
      <c r="P494" s="369"/>
      <c r="Q494" s="369"/>
      <c r="R494" s="369"/>
      <c r="S494" s="369"/>
      <c r="T494" s="369"/>
      <c r="U494" s="369"/>
      <c r="V494" s="369"/>
      <c r="W494" s="369"/>
      <c r="X494" s="369"/>
      <c r="Y494" s="369"/>
      <c r="Z494" s="369"/>
      <c r="AA494" s="369"/>
    </row>
    <row r="495" spans="1:27" ht="10.5" customHeight="1" x14ac:dyDescent="0.2">
      <c r="A495" s="369"/>
      <c r="B495" s="369"/>
      <c r="C495" s="369"/>
      <c r="D495" s="369"/>
      <c r="E495" s="369"/>
      <c r="F495" s="369"/>
      <c r="G495" s="369"/>
      <c r="H495" s="369"/>
      <c r="I495" s="369"/>
      <c r="J495" s="369"/>
      <c r="K495" s="369"/>
      <c r="L495" s="369"/>
      <c r="M495" s="369"/>
      <c r="N495" s="369"/>
      <c r="O495" s="369"/>
      <c r="P495" s="369"/>
      <c r="Q495" s="369"/>
      <c r="R495" s="369"/>
      <c r="S495" s="369"/>
      <c r="T495" s="369"/>
      <c r="U495" s="369"/>
      <c r="V495" s="369"/>
      <c r="W495" s="369"/>
      <c r="X495" s="369"/>
      <c r="Y495" s="369"/>
      <c r="Z495" s="369"/>
      <c r="AA495" s="369"/>
    </row>
    <row r="496" spans="1:27" ht="10.5" customHeight="1" x14ac:dyDescent="0.2">
      <c r="A496" s="369"/>
      <c r="B496" s="369"/>
      <c r="C496" s="369"/>
      <c r="D496" s="369"/>
      <c r="E496" s="369"/>
      <c r="F496" s="369"/>
      <c r="G496" s="369"/>
      <c r="H496" s="369"/>
      <c r="I496" s="369"/>
      <c r="J496" s="369"/>
      <c r="K496" s="369"/>
      <c r="L496" s="369"/>
      <c r="M496" s="369"/>
      <c r="N496" s="369"/>
      <c r="O496" s="369"/>
      <c r="P496" s="369"/>
      <c r="Q496" s="369"/>
      <c r="R496" s="369"/>
      <c r="S496" s="369"/>
      <c r="T496" s="369"/>
      <c r="U496" s="369"/>
      <c r="V496" s="369"/>
      <c r="W496" s="369"/>
      <c r="X496" s="369"/>
      <c r="Y496" s="369"/>
      <c r="Z496" s="369"/>
      <c r="AA496" s="369"/>
    </row>
    <row r="497" spans="1:27" ht="10.5" customHeight="1" x14ac:dyDescent="0.2">
      <c r="A497" s="369"/>
      <c r="B497" s="369"/>
      <c r="C497" s="369"/>
      <c r="D497" s="369"/>
      <c r="E497" s="369"/>
      <c r="F497" s="369"/>
      <c r="G497" s="369"/>
      <c r="H497" s="369"/>
      <c r="I497" s="369"/>
      <c r="J497" s="369"/>
      <c r="K497" s="369"/>
      <c r="L497" s="369"/>
      <c r="M497" s="369"/>
      <c r="N497" s="369"/>
      <c r="O497" s="369"/>
      <c r="P497" s="369"/>
      <c r="Q497" s="369"/>
      <c r="R497" s="369"/>
      <c r="S497" s="369"/>
      <c r="T497" s="369"/>
      <c r="U497" s="369"/>
      <c r="V497" s="369"/>
      <c r="W497" s="369"/>
      <c r="X497" s="369"/>
      <c r="Y497" s="369"/>
      <c r="Z497" s="369"/>
      <c r="AA497" s="369"/>
    </row>
    <row r="498" spans="1:27" ht="10.5" customHeight="1" x14ac:dyDescent="0.2">
      <c r="A498" s="369"/>
      <c r="B498" s="369"/>
      <c r="C498" s="369"/>
      <c r="D498" s="369"/>
      <c r="E498" s="369"/>
      <c r="F498" s="369"/>
      <c r="G498" s="369"/>
      <c r="H498" s="369"/>
      <c r="I498" s="369"/>
      <c r="J498" s="369"/>
      <c r="K498" s="369"/>
      <c r="L498" s="369"/>
      <c r="M498" s="369"/>
      <c r="N498" s="369"/>
      <c r="O498" s="369"/>
      <c r="P498" s="369"/>
      <c r="Q498" s="369"/>
      <c r="R498" s="369"/>
      <c r="S498" s="369"/>
      <c r="T498" s="369"/>
      <c r="U498" s="369"/>
      <c r="V498" s="369"/>
      <c r="W498" s="369"/>
      <c r="X498" s="369"/>
      <c r="Y498" s="369"/>
      <c r="Z498" s="369"/>
      <c r="AA498" s="369"/>
    </row>
    <row r="499" spans="1:27" ht="10.5" customHeight="1" x14ac:dyDescent="0.2">
      <c r="A499" s="369"/>
      <c r="B499" s="369"/>
      <c r="C499" s="369"/>
      <c r="D499" s="369"/>
      <c r="E499" s="369"/>
      <c r="F499" s="369"/>
      <c r="G499" s="369"/>
      <c r="H499" s="369"/>
      <c r="I499" s="369"/>
      <c r="J499" s="369"/>
      <c r="K499" s="369"/>
      <c r="L499" s="369"/>
      <c r="M499" s="369"/>
      <c r="N499" s="369"/>
      <c r="O499" s="369"/>
      <c r="P499" s="369"/>
      <c r="Q499" s="369"/>
      <c r="R499" s="369"/>
      <c r="S499" s="369"/>
      <c r="T499" s="369"/>
      <c r="U499" s="369"/>
      <c r="V499" s="369"/>
      <c r="W499" s="369"/>
      <c r="X499" s="369"/>
      <c r="Y499" s="369"/>
      <c r="Z499" s="369"/>
      <c r="AA499" s="369"/>
    </row>
    <row r="500" spans="1:27" ht="10.5" customHeight="1" x14ac:dyDescent="0.2">
      <c r="A500" s="369"/>
      <c r="B500" s="369"/>
      <c r="C500" s="369"/>
      <c r="D500" s="369"/>
      <c r="E500" s="369"/>
      <c r="F500" s="369"/>
      <c r="G500" s="369"/>
      <c r="H500" s="369"/>
      <c r="I500" s="369"/>
      <c r="J500" s="369"/>
      <c r="K500" s="369"/>
      <c r="L500" s="369"/>
      <c r="M500" s="369"/>
      <c r="N500" s="369"/>
      <c r="O500" s="369"/>
      <c r="P500" s="369"/>
      <c r="Q500" s="369"/>
      <c r="R500" s="369"/>
      <c r="S500" s="369"/>
      <c r="T500" s="369"/>
      <c r="U500" s="369"/>
      <c r="V500" s="369"/>
      <c r="W500" s="369"/>
      <c r="X500" s="369"/>
      <c r="Y500" s="369"/>
      <c r="Z500" s="369"/>
      <c r="AA500" s="369"/>
    </row>
    <row r="501" spans="1:27" ht="10.5" customHeight="1" x14ac:dyDescent="0.2">
      <c r="A501" s="369"/>
      <c r="B501" s="369"/>
      <c r="C501" s="369"/>
      <c r="D501" s="369"/>
      <c r="E501" s="369"/>
      <c r="F501" s="369"/>
      <c r="G501" s="369"/>
      <c r="H501" s="369"/>
      <c r="I501" s="369"/>
      <c r="J501" s="369"/>
      <c r="K501" s="369"/>
      <c r="L501" s="369"/>
      <c r="M501" s="369"/>
      <c r="N501" s="369"/>
      <c r="O501" s="369"/>
      <c r="P501" s="369"/>
      <c r="Q501" s="369"/>
      <c r="R501" s="369"/>
      <c r="S501" s="369"/>
      <c r="T501" s="369"/>
      <c r="U501" s="369"/>
      <c r="V501" s="369"/>
      <c r="W501" s="369"/>
      <c r="X501" s="369"/>
      <c r="Y501" s="369"/>
      <c r="Z501" s="369"/>
      <c r="AA501" s="369"/>
    </row>
    <row r="502" spans="1:27" ht="10.5" customHeight="1" x14ac:dyDescent="0.2">
      <c r="A502" s="369"/>
      <c r="B502" s="369"/>
      <c r="C502" s="369"/>
      <c r="D502" s="369"/>
      <c r="E502" s="369"/>
      <c r="F502" s="369"/>
      <c r="G502" s="369"/>
      <c r="H502" s="369"/>
      <c r="I502" s="369"/>
      <c r="J502" s="369"/>
      <c r="K502" s="369"/>
      <c r="L502" s="369"/>
      <c r="M502" s="369"/>
      <c r="N502" s="369"/>
      <c r="O502" s="369"/>
      <c r="P502" s="369"/>
      <c r="Q502" s="369"/>
      <c r="R502" s="369"/>
      <c r="S502" s="369"/>
      <c r="T502" s="369"/>
      <c r="U502" s="369"/>
      <c r="V502" s="369"/>
      <c r="W502" s="369"/>
      <c r="X502" s="369"/>
      <c r="Y502" s="369"/>
      <c r="Z502" s="369"/>
      <c r="AA502" s="369"/>
    </row>
    <row r="503" spans="1:27" ht="10.5" customHeight="1" x14ac:dyDescent="0.2">
      <c r="A503" s="369"/>
      <c r="B503" s="369"/>
      <c r="C503" s="369"/>
      <c r="D503" s="369"/>
      <c r="E503" s="369"/>
      <c r="F503" s="369"/>
      <c r="G503" s="369"/>
      <c r="H503" s="369"/>
      <c r="I503" s="369"/>
      <c r="J503" s="369"/>
      <c r="K503" s="369"/>
      <c r="L503" s="369"/>
      <c r="M503" s="369"/>
      <c r="N503" s="369"/>
      <c r="O503" s="369"/>
      <c r="P503" s="369"/>
      <c r="Q503" s="369"/>
      <c r="R503" s="369"/>
      <c r="S503" s="369"/>
      <c r="T503" s="369"/>
      <c r="U503" s="369"/>
      <c r="V503" s="369"/>
      <c r="W503" s="369"/>
      <c r="X503" s="369"/>
      <c r="Y503" s="369"/>
      <c r="Z503" s="369"/>
      <c r="AA503" s="369"/>
    </row>
    <row r="504" spans="1:27" ht="10.5" customHeight="1" x14ac:dyDescent="0.2">
      <c r="A504" s="369"/>
      <c r="B504" s="369"/>
      <c r="C504" s="369"/>
      <c r="D504" s="369"/>
      <c r="E504" s="369"/>
      <c r="F504" s="369"/>
      <c r="G504" s="369"/>
      <c r="H504" s="369"/>
      <c r="I504" s="369"/>
      <c r="J504" s="369"/>
      <c r="K504" s="369"/>
      <c r="L504" s="369"/>
      <c r="M504" s="369"/>
      <c r="N504" s="369"/>
      <c r="O504" s="369"/>
      <c r="P504" s="369"/>
      <c r="Q504" s="369"/>
      <c r="R504" s="369"/>
      <c r="S504" s="369"/>
      <c r="T504" s="369"/>
      <c r="U504" s="369"/>
      <c r="V504" s="369"/>
      <c r="W504" s="369"/>
      <c r="X504" s="369"/>
      <c r="Y504" s="369"/>
      <c r="Z504" s="369"/>
      <c r="AA504" s="369"/>
    </row>
    <row r="505" spans="1:27" ht="10.5" customHeight="1" x14ac:dyDescent="0.2">
      <c r="A505" s="369"/>
      <c r="B505" s="369"/>
      <c r="C505" s="369"/>
      <c r="D505" s="369"/>
      <c r="E505" s="369"/>
      <c r="F505" s="369"/>
      <c r="G505" s="369"/>
      <c r="H505" s="369"/>
      <c r="I505" s="369"/>
      <c r="J505" s="369"/>
      <c r="K505" s="369"/>
      <c r="L505" s="369"/>
      <c r="M505" s="369"/>
      <c r="N505" s="369"/>
      <c r="O505" s="369"/>
      <c r="P505" s="369"/>
      <c r="Q505" s="369"/>
      <c r="R505" s="369"/>
      <c r="S505" s="369"/>
      <c r="T505" s="369"/>
      <c r="U505" s="369"/>
      <c r="V505" s="369"/>
      <c r="W505" s="369"/>
      <c r="X505" s="369"/>
      <c r="Y505" s="369"/>
      <c r="Z505" s="369"/>
      <c r="AA505" s="369"/>
    </row>
    <row r="506" spans="1:27" ht="10.5" customHeight="1" x14ac:dyDescent="0.2">
      <c r="A506" s="369"/>
      <c r="B506" s="369"/>
      <c r="C506" s="369"/>
      <c r="D506" s="369"/>
      <c r="E506" s="369"/>
      <c r="F506" s="369"/>
      <c r="G506" s="369"/>
      <c r="H506" s="369"/>
      <c r="I506" s="369"/>
      <c r="J506" s="369"/>
      <c r="K506" s="369"/>
      <c r="L506" s="369"/>
      <c r="M506" s="369"/>
      <c r="N506" s="369"/>
      <c r="O506" s="369"/>
      <c r="P506" s="369"/>
      <c r="Q506" s="369"/>
      <c r="R506" s="369"/>
      <c r="S506" s="369"/>
      <c r="T506" s="369"/>
      <c r="U506" s="369"/>
      <c r="V506" s="369"/>
      <c r="W506" s="369"/>
      <c r="X506" s="369"/>
      <c r="Y506" s="369"/>
      <c r="Z506" s="369"/>
      <c r="AA506" s="369"/>
    </row>
    <row r="507" spans="1:27" ht="10.5" customHeight="1" x14ac:dyDescent="0.2">
      <c r="A507" s="369"/>
      <c r="B507" s="369"/>
      <c r="C507" s="369"/>
      <c r="D507" s="369"/>
      <c r="E507" s="369"/>
      <c r="F507" s="369"/>
      <c r="G507" s="369"/>
      <c r="H507" s="369"/>
      <c r="I507" s="369"/>
      <c r="J507" s="369"/>
      <c r="K507" s="369"/>
      <c r="L507" s="369"/>
      <c r="M507" s="369"/>
      <c r="N507" s="369"/>
      <c r="O507" s="369"/>
      <c r="P507" s="369"/>
      <c r="Q507" s="369"/>
      <c r="R507" s="369"/>
      <c r="S507" s="369"/>
      <c r="T507" s="369"/>
      <c r="U507" s="369"/>
      <c r="V507" s="369"/>
      <c r="W507" s="369"/>
      <c r="X507" s="369"/>
      <c r="Y507" s="369"/>
      <c r="Z507" s="369"/>
      <c r="AA507" s="369"/>
    </row>
    <row r="508" spans="1:27" ht="10.5" customHeight="1" x14ac:dyDescent="0.2">
      <c r="A508" s="369"/>
      <c r="B508" s="369"/>
      <c r="C508" s="369"/>
      <c r="D508" s="369"/>
      <c r="E508" s="369"/>
      <c r="F508" s="369"/>
      <c r="G508" s="369"/>
      <c r="H508" s="369"/>
      <c r="I508" s="369"/>
      <c r="J508" s="369"/>
      <c r="K508" s="369"/>
      <c r="L508" s="369"/>
      <c r="M508" s="369"/>
      <c r="N508" s="369"/>
      <c r="O508" s="369"/>
      <c r="P508" s="369"/>
      <c r="Q508" s="369"/>
      <c r="R508" s="369"/>
      <c r="S508" s="369"/>
      <c r="T508" s="369"/>
      <c r="U508" s="369"/>
      <c r="V508" s="369"/>
      <c r="W508" s="369"/>
      <c r="X508" s="369"/>
      <c r="Y508" s="369"/>
      <c r="Z508" s="369"/>
      <c r="AA508" s="369"/>
    </row>
    <row r="509" spans="1:27" ht="10.5" customHeight="1" x14ac:dyDescent="0.2">
      <c r="A509" s="369"/>
      <c r="B509" s="369"/>
      <c r="C509" s="369"/>
      <c r="D509" s="369"/>
      <c r="E509" s="369"/>
      <c r="F509" s="369"/>
      <c r="G509" s="369"/>
      <c r="H509" s="369"/>
      <c r="I509" s="369"/>
      <c r="J509" s="369"/>
      <c r="K509" s="369"/>
      <c r="L509" s="369"/>
      <c r="M509" s="369"/>
      <c r="N509" s="369"/>
      <c r="O509" s="369"/>
      <c r="P509" s="369"/>
      <c r="Q509" s="369"/>
      <c r="R509" s="369"/>
      <c r="S509" s="369"/>
      <c r="T509" s="369"/>
      <c r="U509" s="369"/>
      <c r="V509" s="369"/>
      <c r="W509" s="369"/>
      <c r="X509" s="369"/>
      <c r="Y509" s="369"/>
      <c r="Z509" s="369"/>
      <c r="AA509" s="369"/>
    </row>
    <row r="510" spans="1:27" ht="10.5" customHeight="1" x14ac:dyDescent="0.2">
      <c r="A510" s="369"/>
      <c r="B510" s="369"/>
      <c r="C510" s="369"/>
      <c r="D510" s="369"/>
      <c r="E510" s="369"/>
      <c r="F510" s="369"/>
      <c r="G510" s="369"/>
      <c r="H510" s="369"/>
      <c r="I510" s="369"/>
      <c r="J510" s="369"/>
      <c r="K510" s="369"/>
      <c r="L510" s="369"/>
      <c r="M510" s="369"/>
      <c r="N510" s="369"/>
      <c r="O510" s="369"/>
      <c r="P510" s="369"/>
      <c r="Q510" s="369"/>
      <c r="R510" s="369"/>
      <c r="S510" s="369"/>
      <c r="T510" s="369"/>
      <c r="U510" s="369"/>
      <c r="V510" s="369"/>
      <c r="W510" s="369"/>
      <c r="X510" s="369"/>
      <c r="Y510" s="369"/>
      <c r="Z510" s="369"/>
      <c r="AA510" s="369"/>
    </row>
    <row r="511" spans="1:27" ht="10.5" customHeight="1" x14ac:dyDescent="0.2">
      <c r="A511" s="369"/>
      <c r="B511" s="369"/>
      <c r="C511" s="369"/>
      <c r="D511" s="369"/>
      <c r="E511" s="369"/>
      <c r="F511" s="369"/>
      <c r="G511" s="369"/>
      <c r="H511" s="369"/>
      <c r="I511" s="369"/>
      <c r="J511" s="369"/>
      <c r="K511" s="369"/>
      <c r="L511" s="369"/>
      <c r="M511" s="369"/>
      <c r="N511" s="369"/>
      <c r="O511" s="369"/>
      <c r="P511" s="369"/>
      <c r="Q511" s="369"/>
      <c r="R511" s="369"/>
      <c r="S511" s="369"/>
      <c r="T511" s="369"/>
      <c r="U511" s="369"/>
      <c r="V511" s="369"/>
      <c r="W511" s="369"/>
      <c r="X511" s="369"/>
      <c r="Y511" s="369"/>
      <c r="Z511" s="369"/>
      <c r="AA511" s="369"/>
    </row>
    <row r="512" spans="1:27" ht="10.5" customHeight="1" x14ac:dyDescent="0.2">
      <c r="A512" s="369"/>
      <c r="B512" s="369"/>
      <c r="C512" s="369"/>
      <c r="D512" s="369"/>
      <c r="E512" s="369"/>
      <c r="F512" s="369"/>
      <c r="G512" s="369"/>
      <c r="H512" s="369"/>
      <c r="I512" s="369"/>
      <c r="J512" s="369"/>
      <c r="K512" s="369"/>
      <c r="L512" s="369"/>
      <c r="M512" s="369"/>
      <c r="N512" s="369"/>
      <c r="O512" s="369"/>
      <c r="P512" s="369"/>
      <c r="Q512" s="369"/>
      <c r="R512" s="369"/>
      <c r="S512" s="369"/>
      <c r="T512" s="369"/>
      <c r="U512" s="369"/>
      <c r="V512" s="369"/>
      <c r="W512" s="369"/>
      <c r="X512" s="369"/>
      <c r="Y512" s="369"/>
      <c r="Z512" s="369"/>
      <c r="AA512" s="369"/>
    </row>
    <row r="513" spans="1:27" ht="10.5" customHeight="1" x14ac:dyDescent="0.2">
      <c r="A513" s="369"/>
      <c r="B513" s="369"/>
      <c r="C513" s="369"/>
      <c r="D513" s="369"/>
      <c r="E513" s="369"/>
      <c r="F513" s="369"/>
      <c r="G513" s="369"/>
      <c r="H513" s="369"/>
      <c r="I513" s="369"/>
      <c r="J513" s="369"/>
      <c r="K513" s="369"/>
      <c r="L513" s="369"/>
      <c r="M513" s="369"/>
      <c r="N513" s="369"/>
      <c r="O513" s="369"/>
      <c r="P513" s="369"/>
      <c r="Q513" s="369"/>
      <c r="R513" s="369"/>
      <c r="S513" s="369"/>
      <c r="T513" s="369"/>
      <c r="U513" s="369"/>
      <c r="V513" s="369"/>
      <c r="W513" s="369"/>
      <c r="X513" s="369"/>
      <c r="Y513" s="369"/>
      <c r="Z513" s="369"/>
      <c r="AA513" s="369"/>
    </row>
    <row r="514" spans="1:27" ht="10.5" customHeight="1" x14ac:dyDescent="0.2">
      <c r="A514" s="369"/>
      <c r="B514" s="369"/>
      <c r="C514" s="369"/>
      <c r="D514" s="369"/>
      <c r="E514" s="369"/>
      <c r="F514" s="369"/>
      <c r="G514" s="369"/>
      <c r="H514" s="369"/>
      <c r="I514" s="369"/>
      <c r="J514" s="369"/>
      <c r="K514" s="369"/>
      <c r="L514" s="369"/>
      <c r="M514" s="369"/>
      <c r="N514" s="369"/>
      <c r="O514" s="369"/>
      <c r="P514" s="369"/>
      <c r="Q514" s="369"/>
      <c r="R514" s="369"/>
      <c r="S514" s="369"/>
      <c r="T514" s="369"/>
      <c r="U514" s="369"/>
      <c r="V514" s="369"/>
      <c r="W514" s="369"/>
      <c r="X514" s="369"/>
      <c r="Y514" s="369"/>
      <c r="Z514" s="369"/>
      <c r="AA514" s="369"/>
    </row>
    <row r="515" spans="1:27" ht="10.5" customHeight="1" x14ac:dyDescent="0.2">
      <c r="A515" s="369"/>
      <c r="B515" s="369"/>
      <c r="C515" s="369"/>
      <c r="D515" s="369"/>
      <c r="E515" s="369"/>
      <c r="F515" s="369"/>
      <c r="G515" s="369"/>
      <c r="H515" s="369"/>
      <c r="I515" s="369"/>
      <c r="J515" s="369"/>
      <c r="K515" s="369"/>
      <c r="L515" s="369"/>
      <c r="M515" s="369"/>
      <c r="N515" s="369"/>
      <c r="O515" s="369"/>
      <c r="P515" s="369"/>
      <c r="Q515" s="369"/>
      <c r="R515" s="369"/>
      <c r="S515" s="369"/>
      <c r="T515" s="369"/>
      <c r="U515" s="369"/>
      <c r="V515" s="369"/>
      <c r="W515" s="369"/>
      <c r="X515" s="369"/>
      <c r="Y515" s="369"/>
      <c r="Z515" s="369"/>
      <c r="AA515" s="369"/>
    </row>
    <row r="516" spans="1:27" ht="10.5" customHeight="1" x14ac:dyDescent="0.2">
      <c r="A516" s="369"/>
      <c r="B516" s="369"/>
      <c r="C516" s="369"/>
      <c r="D516" s="369"/>
      <c r="E516" s="369"/>
      <c r="F516" s="369"/>
      <c r="G516" s="369"/>
      <c r="H516" s="369"/>
      <c r="I516" s="369"/>
      <c r="J516" s="369"/>
      <c r="K516" s="369"/>
      <c r="L516" s="369"/>
      <c r="M516" s="369"/>
      <c r="N516" s="369"/>
      <c r="O516" s="369"/>
      <c r="P516" s="369"/>
      <c r="Q516" s="369"/>
      <c r="R516" s="369"/>
      <c r="S516" s="369"/>
      <c r="T516" s="369"/>
      <c r="U516" s="369"/>
      <c r="V516" s="369"/>
      <c r="W516" s="369"/>
      <c r="X516" s="369"/>
      <c r="Y516" s="369"/>
      <c r="Z516" s="369"/>
      <c r="AA516" s="369"/>
    </row>
    <row r="517" spans="1:27" ht="10.5" customHeight="1" x14ac:dyDescent="0.2">
      <c r="A517" s="369"/>
      <c r="B517" s="369"/>
      <c r="C517" s="369"/>
      <c r="D517" s="369"/>
      <c r="E517" s="369"/>
      <c r="F517" s="369"/>
      <c r="G517" s="369"/>
      <c r="H517" s="369"/>
      <c r="I517" s="369"/>
      <c r="J517" s="369"/>
      <c r="K517" s="369"/>
      <c r="L517" s="369"/>
      <c r="M517" s="369"/>
      <c r="N517" s="369"/>
      <c r="O517" s="369"/>
      <c r="P517" s="369"/>
      <c r="Q517" s="369"/>
      <c r="R517" s="369"/>
      <c r="S517" s="369"/>
      <c r="T517" s="369"/>
      <c r="U517" s="369"/>
      <c r="V517" s="369"/>
      <c r="W517" s="369"/>
      <c r="X517" s="369"/>
      <c r="Y517" s="369"/>
      <c r="Z517" s="369"/>
      <c r="AA517" s="369"/>
    </row>
    <row r="518" spans="1:27" ht="10.5" customHeight="1" x14ac:dyDescent="0.2">
      <c r="A518" s="369"/>
      <c r="B518" s="369"/>
      <c r="C518" s="369"/>
      <c r="D518" s="369"/>
      <c r="E518" s="369"/>
      <c r="F518" s="369"/>
      <c r="G518" s="369"/>
      <c r="H518" s="369"/>
      <c r="I518" s="369"/>
      <c r="J518" s="369"/>
      <c r="K518" s="369"/>
      <c r="L518" s="369"/>
      <c r="M518" s="369"/>
      <c r="N518" s="369"/>
      <c r="O518" s="369"/>
      <c r="P518" s="369"/>
      <c r="Q518" s="369"/>
      <c r="R518" s="369"/>
      <c r="S518" s="369"/>
      <c r="T518" s="369"/>
      <c r="U518" s="369"/>
      <c r="V518" s="369"/>
      <c r="W518" s="369"/>
      <c r="X518" s="369"/>
      <c r="Y518" s="369"/>
      <c r="Z518" s="369"/>
      <c r="AA518" s="369"/>
    </row>
    <row r="519" spans="1:27" ht="10.5" customHeight="1" x14ac:dyDescent="0.2">
      <c r="A519" s="369"/>
      <c r="B519" s="369"/>
      <c r="C519" s="369"/>
      <c r="D519" s="369"/>
      <c r="E519" s="369"/>
      <c r="F519" s="369"/>
      <c r="G519" s="369"/>
      <c r="H519" s="369"/>
      <c r="I519" s="369"/>
      <c r="J519" s="369"/>
      <c r="K519" s="369"/>
      <c r="L519" s="369"/>
      <c r="M519" s="369"/>
      <c r="N519" s="369"/>
      <c r="O519" s="369"/>
      <c r="P519" s="369"/>
      <c r="Q519" s="369"/>
      <c r="R519" s="369"/>
      <c r="S519" s="369"/>
      <c r="T519" s="369"/>
      <c r="U519" s="369"/>
      <c r="V519" s="369"/>
      <c r="W519" s="369"/>
      <c r="X519" s="369"/>
      <c r="Y519" s="369"/>
      <c r="Z519" s="369"/>
      <c r="AA519" s="369"/>
    </row>
    <row r="520" spans="1:27" ht="10.5" customHeight="1" x14ac:dyDescent="0.2">
      <c r="A520" s="369"/>
      <c r="B520" s="369"/>
      <c r="C520" s="369"/>
      <c r="D520" s="369"/>
      <c r="E520" s="369"/>
      <c r="F520" s="369"/>
      <c r="G520" s="369"/>
      <c r="H520" s="369"/>
      <c r="I520" s="369"/>
      <c r="J520" s="369"/>
      <c r="K520" s="369"/>
      <c r="L520" s="369"/>
      <c r="M520" s="369"/>
      <c r="N520" s="369"/>
      <c r="O520" s="369"/>
      <c r="P520" s="369"/>
      <c r="Q520" s="369"/>
      <c r="R520" s="369"/>
      <c r="S520" s="369"/>
      <c r="T520" s="369"/>
      <c r="U520" s="369"/>
      <c r="V520" s="369"/>
      <c r="W520" s="369"/>
      <c r="X520" s="369"/>
      <c r="Y520" s="369"/>
      <c r="Z520" s="369"/>
      <c r="AA520" s="369"/>
    </row>
    <row r="521" spans="1:27" ht="10.5" customHeight="1" x14ac:dyDescent="0.2">
      <c r="A521" s="369"/>
      <c r="B521" s="369"/>
      <c r="C521" s="369"/>
      <c r="D521" s="369"/>
      <c r="E521" s="369"/>
      <c r="F521" s="369"/>
      <c r="G521" s="369"/>
      <c r="H521" s="369"/>
      <c r="I521" s="369"/>
      <c r="J521" s="369"/>
      <c r="K521" s="369"/>
      <c r="L521" s="369"/>
      <c r="M521" s="369"/>
      <c r="N521" s="369"/>
      <c r="O521" s="369"/>
      <c r="P521" s="369"/>
      <c r="Q521" s="369"/>
      <c r="R521" s="369"/>
      <c r="S521" s="369"/>
      <c r="T521" s="369"/>
      <c r="U521" s="369"/>
      <c r="V521" s="369"/>
      <c r="W521" s="369"/>
      <c r="X521" s="369"/>
      <c r="Y521" s="369"/>
      <c r="Z521" s="369"/>
      <c r="AA521" s="369"/>
    </row>
    <row r="522" spans="1:27" ht="10.5" customHeight="1" x14ac:dyDescent="0.2">
      <c r="A522" s="369"/>
      <c r="B522" s="369"/>
      <c r="C522" s="369"/>
      <c r="D522" s="369"/>
      <c r="E522" s="369"/>
      <c r="F522" s="369"/>
      <c r="G522" s="369"/>
      <c r="H522" s="369"/>
      <c r="I522" s="369"/>
      <c r="J522" s="369"/>
      <c r="K522" s="369"/>
      <c r="L522" s="369"/>
      <c r="M522" s="369"/>
      <c r="N522" s="369"/>
      <c r="O522" s="369"/>
      <c r="P522" s="369"/>
      <c r="Q522" s="369"/>
      <c r="R522" s="369"/>
      <c r="S522" s="369"/>
      <c r="T522" s="369"/>
      <c r="U522" s="369"/>
      <c r="V522" s="369"/>
      <c r="W522" s="369"/>
      <c r="X522" s="369"/>
      <c r="Y522" s="369"/>
      <c r="Z522" s="369"/>
      <c r="AA522" s="369"/>
    </row>
    <row r="523" spans="1:27" ht="10.5" customHeight="1" x14ac:dyDescent="0.2">
      <c r="A523" s="369"/>
      <c r="B523" s="369"/>
      <c r="C523" s="369"/>
      <c r="D523" s="369"/>
      <c r="E523" s="369"/>
      <c r="F523" s="369"/>
      <c r="G523" s="369"/>
      <c r="H523" s="369"/>
      <c r="I523" s="369"/>
      <c r="J523" s="369"/>
      <c r="K523" s="369"/>
      <c r="L523" s="369"/>
      <c r="M523" s="369"/>
      <c r="N523" s="369"/>
      <c r="O523" s="369"/>
      <c r="P523" s="369"/>
      <c r="Q523" s="369"/>
      <c r="R523" s="369"/>
      <c r="S523" s="369"/>
      <c r="T523" s="369"/>
      <c r="U523" s="369"/>
      <c r="V523" s="369"/>
      <c r="W523" s="369"/>
      <c r="X523" s="369"/>
      <c r="Y523" s="369"/>
      <c r="Z523" s="369"/>
      <c r="AA523" s="369"/>
    </row>
    <row r="524" spans="1:27" ht="10.5" customHeight="1" x14ac:dyDescent="0.2">
      <c r="A524" s="369"/>
      <c r="B524" s="369"/>
      <c r="C524" s="369"/>
      <c r="D524" s="369"/>
      <c r="E524" s="369"/>
      <c r="F524" s="369"/>
      <c r="G524" s="369"/>
      <c r="H524" s="369"/>
      <c r="I524" s="369"/>
      <c r="J524" s="369"/>
      <c r="K524" s="369"/>
      <c r="L524" s="369"/>
      <c r="M524" s="369"/>
      <c r="N524" s="369"/>
      <c r="O524" s="369"/>
      <c r="P524" s="369"/>
      <c r="Q524" s="369"/>
      <c r="R524" s="369"/>
      <c r="S524" s="369"/>
      <c r="T524" s="369"/>
      <c r="U524" s="369"/>
      <c r="V524" s="369"/>
      <c r="W524" s="369"/>
      <c r="X524" s="369"/>
      <c r="Y524" s="369"/>
      <c r="Z524" s="369"/>
      <c r="AA524" s="369"/>
    </row>
    <row r="525" spans="1:27" ht="10.5" customHeight="1" x14ac:dyDescent="0.2">
      <c r="A525" s="369"/>
      <c r="B525" s="369"/>
      <c r="C525" s="369"/>
      <c r="D525" s="369"/>
      <c r="E525" s="369"/>
      <c r="F525" s="369"/>
      <c r="G525" s="369"/>
      <c r="H525" s="369"/>
      <c r="I525" s="369"/>
      <c r="J525" s="369"/>
      <c r="K525" s="369"/>
      <c r="L525" s="369"/>
      <c r="M525" s="369"/>
      <c r="N525" s="369"/>
      <c r="O525" s="369"/>
      <c r="P525" s="369"/>
      <c r="Q525" s="369"/>
      <c r="R525" s="369"/>
      <c r="S525" s="369"/>
      <c r="T525" s="369"/>
      <c r="U525" s="369"/>
      <c r="V525" s="369"/>
      <c r="W525" s="369"/>
      <c r="X525" s="369"/>
      <c r="Y525" s="369"/>
      <c r="Z525" s="369"/>
      <c r="AA525" s="369"/>
    </row>
    <row r="526" spans="1:27" ht="10.5" customHeight="1" x14ac:dyDescent="0.2">
      <c r="A526" s="369"/>
      <c r="B526" s="369"/>
      <c r="C526" s="369"/>
      <c r="D526" s="369"/>
      <c r="E526" s="369"/>
      <c r="F526" s="369"/>
      <c r="G526" s="369"/>
      <c r="H526" s="369"/>
      <c r="I526" s="369"/>
      <c r="J526" s="369"/>
      <c r="K526" s="369"/>
      <c r="L526" s="369"/>
      <c r="M526" s="369"/>
      <c r="N526" s="369"/>
      <c r="O526" s="369"/>
      <c r="P526" s="369"/>
      <c r="Q526" s="369"/>
      <c r="R526" s="369"/>
      <c r="S526" s="369"/>
      <c r="T526" s="369"/>
      <c r="U526" s="369"/>
      <c r="V526" s="369"/>
      <c r="W526" s="369"/>
      <c r="X526" s="369"/>
      <c r="Y526" s="369"/>
      <c r="Z526" s="369"/>
      <c r="AA526" s="369"/>
    </row>
    <row r="527" spans="1:27" ht="10.5" customHeight="1" x14ac:dyDescent="0.2">
      <c r="A527" s="369"/>
      <c r="B527" s="369"/>
      <c r="C527" s="369"/>
      <c r="D527" s="369"/>
      <c r="E527" s="369"/>
      <c r="F527" s="369"/>
      <c r="G527" s="369"/>
      <c r="H527" s="369"/>
      <c r="I527" s="369"/>
      <c r="J527" s="369"/>
      <c r="K527" s="369"/>
      <c r="L527" s="369"/>
      <c r="M527" s="369"/>
      <c r="N527" s="369"/>
      <c r="O527" s="369"/>
      <c r="P527" s="369"/>
      <c r="Q527" s="369"/>
      <c r="R527" s="369"/>
      <c r="S527" s="369"/>
      <c r="T527" s="369"/>
      <c r="U527" s="369"/>
      <c r="V527" s="369"/>
      <c r="W527" s="369"/>
      <c r="X527" s="369"/>
      <c r="Y527" s="369"/>
      <c r="Z527" s="369"/>
      <c r="AA527" s="369"/>
    </row>
    <row r="528" spans="1:27" ht="10.5" customHeight="1" x14ac:dyDescent="0.2">
      <c r="A528" s="369"/>
      <c r="B528" s="369"/>
      <c r="C528" s="369"/>
      <c r="D528" s="369"/>
      <c r="E528" s="369"/>
      <c r="F528" s="369"/>
      <c r="G528" s="369"/>
      <c r="H528" s="369"/>
      <c r="I528" s="369"/>
      <c r="J528" s="369"/>
      <c r="K528" s="369"/>
      <c r="L528" s="369"/>
      <c r="M528" s="369"/>
      <c r="N528" s="369"/>
      <c r="O528" s="369"/>
      <c r="P528" s="369"/>
      <c r="Q528" s="369"/>
      <c r="R528" s="369"/>
      <c r="S528" s="369"/>
      <c r="T528" s="369"/>
      <c r="U528" s="369"/>
      <c r="V528" s="369"/>
      <c r="W528" s="369"/>
      <c r="X528" s="369"/>
      <c r="Y528" s="369"/>
      <c r="Z528" s="369"/>
      <c r="AA528" s="369"/>
    </row>
    <row r="529" spans="1:27" ht="10.5" customHeight="1" x14ac:dyDescent="0.2">
      <c r="A529" s="369"/>
      <c r="B529" s="369"/>
      <c r="C529" s="369"/>
      <c r="D529" s="369"/>
      <c r="E529" s="369"/>
      <c r="F529" s="369"/>
      <c r="G529" s="369"/>
      <c r="H529" s="369"/>
      <c r="I529" s="369"/>
      <c r="J529" s="369"/>
      <c r="K529" s="369"/>
      <c r="L529" s="369"/>
      <c r="M529" s="369"/>
      <c r="N529" s="369"/>
      <c r="O529" s="369"/>
      <c r="P529" s="369"/>
      <c r="Q529" s="369"/>
      <c r="R529" s="369"/>
      <c r="S529" s="369"/>
      <c r="T529" s="369"/>
      <c r="U529" s="369"/>
      <c r="V529" s="369"/>
      <c r="W529" s="369"/>
      <c r="X529" s="369"/>
      <c r="Y529" s="369"/>
      <c r="Z529" s="369"/>
      <c r="AA529" s="369"/>
    </row>
    <row r="530" spans="1:27" ht="10.5" customHeight="1" x14ac:dyDescent="0.2">
      <c r="A530" s="369"/>
      <c r="B530" s="369"/>
      <c r="C530" s="369"/>
      <c r="D530" s="369"/>
      <c r="E530" s="369"/>
      <c r="F530" s="369"/>
      <c r="G530" s="369"/>
      <c r="H530" s="369"/>
      <c r="I530" s="369"/>
      <c r="J530" s="369"/>
      <c r="K530" s="369"/>
      <c r="L530" s="369"/>
      <c r="M530" s="369"/>
      <c r="N530" s="369"/>
      <c r="O530" s="369"/>
      <c r="P530" s="369"/>
      <c r="Q530" s="369"/>
      <c r="R530" s="369"/>
      <c r="S530" s="369"/>
      <c r="T530" s="369"/>
      <c r="U530" s="369"/>
      <c r="V530" s="369"/>
      <c r="W530" s="369"/>
      <c r="X530" s="369"/>
      <c r="Y530" s="369"/>
      <c r="Z530" s="369"/>
      <c r="AA530" s="369"/>
    </row>
    <row r="531" spans="1:27" ht="10.5" customHeight="1" x14ac:dyDescent="0.2">
      <c r="A531" s="369"/>
      <c r="B531" s="369"/>
      <c r="C531" s="369"/>
      <c r="D531" s="369"/>
      <c r="E531" s="369"/>
      <c r="F531" s="369"/>
      <c r="G531" s="369"/>
      <c r="H531" s="369"/>
      <c r="I531" s="369"/>
      <c r="J531" s="369"/>
      <c r="K531" s="369"/>
      <c r="L531" s="369"/>
      <c r="M531" s="369"/>
      <c r="N531" s="369"/>
      <c r="O531" s="369"/>
      <c r="P531" s="369"/>
      <c r="Q531" s="369"/>
      <c r="R531" s="369"/>
      <c r="S531" s="369"/>
      <c r="T531" s="369"/>
      <c r="U531" s="369"/>
      <c r="V531" s="369"/>
      <c r="W531" s="369"/>
      <c r="X531" s="369"/>
      <c r="Y531" s="369"/>
      <c r="Z531" s="369"/>
      <c r="AA531" s="369"/>
    </row>
    <row r="532" spans="1:27" ht="10.5" customHeight="1" x14ac:dyDescent="0.2">
      <c r="A532" s="369"/>
      <c r="B532" s="369"/>
      <c r="C532" s="369"/>
      <c r="D532" s="369"/>
      <c r="E532" s="369"/>
      <c r="F532" s="369"/>
      <c r="G532" s="369"/>
      <c r="H532" s="369"/>
      <c r="I532" s="369"/>
      <c r="J532" s="369"/>
      <c r="K532" s="369"/>
      <c r="L532" s="369"/>
      <c r="M532" s="369"/>
      <c r="N532" s="369"/>
      <c r="O532" s="369"/>
      <c r="P532" s="369"/>
      <c r="Q532" s="369"/>
      <c r="R532" s="369"/>
      <c r="S532" s="369"/>
      <c r="T532" s="369"/>
      <c r="U532" s="369"/>
      <c r="V532" s="369"/>
      <c r="W532" s="369"/>
      <c r="X532" s="369"/>
      <c r="Y532" s="369"/>
      <c r="Z532" s="369"/>
      <c r="AA532" s="369"/>
    </row>
    <row r="533" spans="1:27" ht="10.5" customHeight="1" x14ac:dyDescent="0.2">
      <c r="A533" s="369"/>
      <c r="B533" s="369"/>
      <c r="C533" s="369"/>
      <c r="D533" s="369"/>
      <c r="E533" s="369"/>
      <c r="F533" s="369"/>
      <c r="G533" s="369"/>
      <c r="H533" s="369"/>
      <c r="I533" s="369"/>
      <c r="J533" s="369"/>
      <c r="K533" s="369"/>
      <c r="L533" s="369"/>
      <c r="M533" s="369"/>
      <c r="N533" s="369"/>
      <c r="O533" s="369"/>
      <c r="P533" s="369"/>
      <c r="Q533" s="369"/>
      <c r="R533" s="369"/>
      <c r="S533" s="369"/>
      <c r="T533" s="369"/>
      <c r="U533" s="369"/>
      <c r="V533" s="369"/>
      <c r="W533" s="369"/>
      <c r="X533" s="369"/>
      <c r="Y533" s="369"/>
      <c r="Z533" s="369"/>
      <c r="AA533" s="369"/>
    </row>
    <row r="534" spans="1:27" ht="10.5" customHeight="1" x14ac:dyDescent="0.2">
      <c r="A534" s="369"/>
      <c r="B534" s="369"/>
      <c r="C534" s="369"/>
      <c r="D534" s="369"/>
      <c r="E534" s="369"/>
      <c r="F534" s="369"/>
      <c r="G534" s="369"/>
      <c r="H534" s="369"/>
      <c r="I534" s="369"/>
      <c r="J534" s="369"/>
      <c r="K534" s="369"/>
      <c r="L534" s="369"/>
      <c r="M534" s="369"/>
      <c r="N534" s="369"/>
      <c r="O534" s="369"/>
      <c r="P534" s="369"/>
      <c r="Q534" s="369"/>
      <c r="R534" s="369"/>
      <c r="S534" s="369"/>
      <c r="T534" s="369"/>
      <c r="U534" s="369"/>
      <c r="V534" s="369"/>
      <c r="W534" s="369"/>
      <c r="X534" s="369"/>
      <c r="Y534" s="369"/>
      <c r="Z534" s="369"/>
      <c r="AA534" s="369"/>
    </row>
    <row r="535" spans="1:27" ht="10.5" customHeight="1" x14ac:dyDescent="0.2">
      <c r="A535" s="369"/>
      <c r="B535" s="369"/>
      <c r="C535" s="369"/>
      <c r="D535" s="369"/>
      <c r="E535" s="369"/>
      <c r="F535" s="369"/>
      <c r="G535" s="369"/>
      <c r="H535" s="369"/>
      <c r="I535" s="369"/>
      <c r="J535" s="369"/>
      <c r="K535" s="369"/>
      <c r="L535" s="369"/>
      <c r="M535" s="369"/>
      <c r="N535" s="369"/>
      <c r="O535" s="369"/>
      <c r="P535" s="369"/>
      <c r="Q535" s="369"/>
      <c r="R535" s="369"/>
      <c r="S535" s="369"/>
      <c r="T535" s="369"/>
      <c r="U535" s="369"/>
      <c r="V535" s="369"/>
      <c r="W535" s="369"/>
      <c r="X535" s="369"/>
      <c r="Y535" s="369"/>
      <c r="Z535" s="369"/>
      <c r="AA535" s="369"/>
    </row>
    <row r="536" spans="1:27" ht="10.5" customHeight="1" x14ac:dyDescent="0.2">
      <c r="A536" s="369"/>
      <c r="B536" s="369"/>
      <c r="C536" s="369"/>
      <c r="D536" s="369"/>
      <c r="E536" s="369"/>
      <c r="F536" s="369"/>
      <c r="G536" s="369"/>
      <c r="H536" s="369"/>
      <c r="I536" s="369"/>
      <c r="J536" s="369"/>
      <c r="K536" s="369"/>
      <c r="L536" s="369"/>
      <c r="M536" s="369"/>
      <c r="N536" s="369"/>
      <c r="O536" s="369"/>
      <c r="P536" s="369"/>
      <c r="Q536" s="369"/>
      <c r="R536" s="369"/>
      <c r="S536" s="369"/>
      <c r="T536" s="369"/>
      <c r="U536" s="369"/>
      <c r="V536" s="369"/>
      <c r="W536" s="369"/>
      <c r="X536" s="369"/>
      <c r="Y536" s="369"/>
      <c r="Z536" s="369"/>
      <c r="AA536" s="369"/>
    </row>
    <row r="537" spans="1:27" ht="10.5" customHeight="1" x14ac:dyDescent="0.2">
      <c r="A537" s="369"/>
      <c r="B537" s="369"/>
      <c r="C537" s="369"/>
      <c r="D537" s="369"/>
      <c r="E537" s="369"/>
      <c r="F537" s="369"/>
      <c r="G537" s="369"/>
      <c r="H537" s="369"/>
      <c r="I537" s="369"/>
      <c r="J537" s="369"/>
      <c r="K537" s="369"/>
      <c r="L537" s="369"/>
      <c r="M537" s="369"/>
      <c r="N537" s="369"/>
      <c r="O537" s="369"/>
      <c r="P537" s="369"/>
      <c r="Q537" s="369"/>
      <c r="R537" s="369"/>
      <c r="S537" s="369"/>
      <c r="T537" s="369"/>
      <c r="U537" s="369"/>
      <c r="V537" s="369"/>
      <c r="W537" s="369"/>
      <c r="X537" s="369"/>
      <c r="Y537" s="369"/>
      <c r="Z537" s="369"/>
      <c r="AA537" s="369"/>
    </row>
    <row r="538" spans="1:27" ht="10.5" customHeight="1" x14ac:dyDescent="0.2">
      <c r="A538" s="369"/>
      <c r="B538" s="369"/>
      <c r="C538" s="369"/>
      <c r="D538" s="369"/>
      <c r="E538" s="369"/>
      <c r="F538" s="369"/>
      <c r="G538" s="369"/>
      <c r="H538" s="369"/>
      <c r="I538" s="369"/>
      <c r="J538" s="369"/>
      <c r="K538" s="369"/>
      <c r="L538" s="369"/>
      <c r="M538" s="369"/>
      <c r="N538" s="369"/>
      <c r="O538" s="369"/>
      <c r="P538" s="369"/>
      <c r="Q538" s="369"/>
      <c r="R538" s="369"/>
      <c r="S538" s="369"/>
      <c r="T538" s="369"/>
      <c r="U538" s="369"/>
      <c r="V538" s="369"/>
      <c r="W538" s="369"/>
      <c r="X538" s="369"/>
      <c r="Y538" s="369"/>
      <c r="Z538" s="369"/>
      <c r="AA538" s="369"/>
    </row>
    <row r="539" spans="1:27" ht="10.5" customHeight="1" x14ac:dyDescent="0.2">
      <c r="A539" s="369"/>
      <c r="B539" s="369"/>
      <c r="C539" s="369"/>
      <c r="D539" s="369"/>
      <c r="E539" s="369"/>
      <c r="F539" s="369"/>
      <c r="G539" s="369"/>
      <c r="H539" s="369"/>
      <c r="I539" s="369"/>
      <c r="J539" s="369"/>
      <c r="K539" s="369"/>
      <c r="L539" s="369"/>
      <c r="M539" s="369"/>
      <c r="N539" s="369"/>
      <c r="O539" s="369"/>
      <c r="P539" s="369"/>
      <c r="Q539" s="369"/>
      <c r="R539" s="369"/>
      <c r="S539" s="369"/>
      <c r="T539" s="369"/>
      <c r="U539" s="369"/>
      <c r="V539" s="369"/>
      <c r="W539" s="369"/>
      <c r="X539" s="369"/>
      <c r="Y539" s="369"/>
      <c r="Z539" s="369"/>
      <c r="AA539" s="369"/>
    </row>
    <row r="540" spans="1:27" ht="10.5" customHeight="1" x14ac:dyDescent="0.2">
      <c r="A540" s="369"/>
      <c r="B540" s="369"/>
      <c r="C540" s="369"/>
      <c r="D540" s="369"/>
      <c r="E540" s="369"/>
      <c r="F540" s="369"/>
      <c r="G540" s="369"/>
      <c r="H540" s="369"/>
      <c r="I540" s="369"/>
      <c r="J540" s="369"/>
      <c r="K540" s="369"/>
      <c r="L540" s="369"/>
      <c r="M540" s="369"/>
      <c r="N540" s="369"/>
      <c r="O540" s="369"/>
      <c r="P540" s="369"/>
      <c r="Q540" s="369"/>
      <c r="R540" s="369"/>
      <c r="S540" s="369"/>
      <c r="T540" s="369"/>
      <c r="U540" s="369"/>
      <c r="V540" s="369"/>
      <c r="W540" s="369"/>
      <c r="X540" s="369"/>
      <c r="Y540" s="369"/>
      <c r="Z540" s="369"/>
      <c r="AA540" s="369"/>
    </row>
    <row r="541" spans="1:27" ht="10.5" customHeight="1" x14ac:dyDescent="0.2">
      <c r="A541" s="369"/>
      <c r="B541" s="369"/>
      <c r="C541" s="369"/>
      <c r="D541" s="369"/>
      <c r="E541" s="369"/>
      <c r="F541" s="369"/>
      <c r="G541" s="369"/>
      <c r="H541" s="369"/>
      <c r="I541" s="369"/>
      <c r="J541" s="369"/>
      <c r="K541" s="369"/>
      <c r="L541" s="369"/>
      <c r="M541" s="369"/>
      <c r="N541" s="369"/>
      <c r="O541" s="369"/>
      <c r="P541" s="369"/>
      <c r="Q541" s="369"/>
      <c r="R541" s="369"/>
      <c r="S541" s="369"/>
      <c r="T541" s="369"/>
      <c r="U541" s="369"/>
      <c r="V541" s="369"/>
      <c r="W541" s="369"/>
      <c r="X541" s="369"/>
      <c r="Y541" s="369"/>
      <c r="Z541" s="369"/>
      <c r="AA541" s="369"/>
    </row>
    <row r="542" spans="1:27" ht="10.5" customHeight="1" x14ac:dyDescent="0.2">
      <c r="A542" s="369"/>
      <c r="B542" s="369"/>
      <c r="C542" s="369"/>
      <c r="D542" s="369"/>
      <c r="E542" s="369"/>
      <c r="F542" s="369"/>
      <c r="G542" s="369"/>
      <c r="H542" s="369"/>
      <c r="I542" s="369"/>
      <c r="J542" s="369"/>
      <c r="K542" s="369"/>
      <c r="L542" s="369"/>
      <c r="M542" s="369"/>
      <c r="N542" s="369"/>
      <c r="O542" s="369"/>
      <c r="P542" s="369"/>
      <c r="Q542" s="369"/>
      <c r="R542" s="369"/>
      <c r="S542" s="369"/>
      <c r="T542" s="369"/>
      <c r="U542" s="369"/>
      <c r="V542" s="369"/>
      <c r="W542" s="369"/>
      <c r="X542" s="369"/>
      <c r="Y542" s="369"/>
      <c r="Z542" s="369"/>
      <c r="AA542" s="369"/>
    </row>
    <row r="543" spans="1:27" ht="10.5" customHeight="1" x14ac:dyDescent="0.2">
      <c r="A543" s="369"/>
      <c r="B543" s="369"/>
      <c r="C543" s="369"/>
      <c r="D543" s="369"/>
      <c r="E543" s="369"/>
      <c r="F543" s="369"/>
      <c r="G543" s="369"/>
      <c r="H543" s="369"/>
      <c r="I543" s="369"/>
      <c r="J543" s="369"/>
      <c r="K543" s="369"/>
      <c r="L543" s="369"/>
      <c r="M543" s="369"/>
      <c r="N543" s="369"/>
      <c r="O543" s="369"/>
      <c r="P543" s="369"/>
      <c r="Q543" s="369"/>
      <c r="R543" s="369"/>
      <c r="S543" s="369"/>
      <c r="T543" s="369"/>
      <c r="U543" s="369"/>
      <c r="V543" s="369"/>
      <c r="W543" s="369"/>
      <c r="X543" s="369"/>
      <c r="Y543" s="369"/>
      <c r="Z543" s="369"/>
      <c r="AA543" s="369"/>
    </row>
    <row r="544" spans="1:27" ht="10.5" customHeight="1" x14ac:dyDescent="0.2">
      <c r="A544" s="369"/>
      <c r="B544" s="369"/>
      <c r="C544" s="369"/>
      <c r="D544" s="369"/>
      <c r="E544" s="369"/>
      <c r="F544" s="369"/>
      <c r="G544" s="369"/>
      <c r="H544" s="369"/>
      <c r="I544" s="369"/>
      <c r="J544" s="369"/>
      <c r="K544" s="369"/>
      <c r="L544" s="369"/>
      <c r="M544" s="369"/>
      <c r="N544" s="369"/>
      <c r="O544" s="369"/>
      <c r="P544" s="369"/>
      <c r="Q544" s="369"/>
      <c r="R544" s="369"/>
      <c r="S544" s="369"/>
      <c r="T544" s="369"/>
      <c r="U544" s="369"/>
      <c r="V544" s="369"/>
      <c r="W544" s="369"/>
      <c r="X544" s="369"/>
      <c r="Y544" s="369"/>
      <c r="Z544" s="369"/>
      <c r="AA544" s="369"/>
    </row>
    <row r="545" spans="1:27" ht="10.5" customHeight="1" x14ac:dyDescent="0.2">
      <c r="A545" s="369"/>
      <c r="B545" s="369"/>
      <c r="C545" s="369"/>
      <c r="D545" s="369"/>
      <c r="E545" s="369"/>
      <c r="F545" s="369"/>
      <c r="G545" s="369"/>
      <c r="H545" s="369"/>
      <c r="I545" s="369"/>
      <c r="J545" s="369"/>
      <c r="K545" s="369"/>
      <c r="L545" s="369"/>
      <c r="M545" s="369"/>
      <c r="N545" s="369"/>
      <c r="O545" s="369"/>
      <c r="P545" s="369"/>
      <c r="Q545" s="369"/>
      <c r="R545" s="369"/>
      <c r="S545" s="369"/>
      <c r="T545" s="369"/>
      <c r="U545" s="369"/>
      <c r="V545" s="369"/>
      <c r="W545" s="369"/>
      <c r="X545" s="369"/>
      <c r="Y545" s="369"/>
      <c r="Z545" s="369"/>
      <c r="AA545" s="369"/>
    </row>
    <row r="546" spans="1:27" ht="10.5" customHeight="1" x14ac:dyDescent="0.2">
      <c r="A546" s="369"/>
      <c r="B546" s="369"/>
      <c r="C546" s="369"/>
      <c r="D546" s="369"/>
      <c r="E546" s="369"/>
      <c r="F546" s="369"/>
      <c r="G546" s="369"/>
      <c r="H546" s="369"/>
      <c r="I546" s="369"/>
      <c r="J546" s="369"/>
      <c r="K546" s="369"/>
      <c r="L546" s="369"/>
      <c r="M546" s="369"/>
      <c r="N546" s="369"/>
      <c r="O546" s="369"/>
      <c r="P546" s="369"/>
      <c r="Q546" s="369"/>
      <c r="R546" s="369"/>
      <c r="S546" s="369"/>
      <c r="T546" s="369"/>
      <c r="U546" s="369"/>
      <c r="V546" s="369"/>
      <c r="W546" s="369"/>
      <c r="X546" s="369"/>
      <c r="Y546" s="369"/>
      <c r="Z546" s="369"/>
      <c r="AA546" s="369"/>
    </row>
    <row r="547" spans="1:27" ht="10.5" customHeight="1" x14ac:dyDescent="0.2">
      <c r="A547" s="369"/>
      <c r="B547" s="369"/>
      <c r="C547" s="369"/>
      <c r="D547" s="369"/>
      <c r="E547" s="369"/>
      <c r="F547" s="369"/>
      <c r="G547" s="369"/>
      <c r="H547" s="369"/>
      <c r="I547" s="369"/>
      <c r="J547" s="369"/>
      <c r="K547" s="369"/>
      <c r="L547" s="369"/>
      <c r="M547" s="369"/>
      <c r="N547" s="369"/>
      <c r="O547" s="369"/>
      <c r="P547" s="369"/>
      <c r="Q547" s="369"/>
      <c r="R547" s="369"/>
      <c r="S547" s="369"/>
      <c r="T547" s="369"/>
      <c r="U547" s="369"/>
      <c r="V547" s="369"/>
      <c r="W547" s="369"/>
      <c r="X547" s="369"/>
      <c r="Y547" s="369"/>
      <c r="Z547" s="369"/>
      <c r="AA547" s="369"/>
    </row>
    <row r="548" spans="1:27" ht="10.5" customHeight="1" x14ac:dyDescent="0.2">
      <c r="A548" s="369"/>
      <c r="B548" s="369"/>
      <c r="C548" s="369"/>
      <c r="D548" s="369"/>
      <c r="E548" s="369"/>
      <c r="F548" s="369"/>
      <c r="G548" s="369"/>
      <c r="H548" s="369"/>
      <c r="I548" s="369"/>
      <c r="J548" s="369"/>
      <c r="K548" s="369"/>
      <c r="L548" s="369"/>
      <c r="M548" s="369"/>
      <c r="N548" s="369"/>
      <c r="O548" s="369"/>
      <c r="P548" s="369"/>
      <c r="Q548" s="369"/>
      <c r="R548" s="369"/>
      <c r="S548" s="369"/>
      <c r="T548" s="369"/>
      <c r="U548" s="369"/>
      <c r="V548" s="369"/>
      <c r="W548" s="369"/>
      <c r="X548" s="369"/>
      <c r="Y548" s="369"/>
      <c r="Z548" s="369"/>
      <c r="AA548" s="369"/>
    </row>
    <row r="549" spans="1:27" ht="10.5" customHeight="1" x14ac:dyDescent="0.2">
      <c r="A549" s="369"/>
      <c r="B549" s="369"/>
      <c r="C549" s="369"/>
      <c r="D549" s="369"/>
      <c r="E549" s="369"/>
      <c r="F549" s="369"/>
      <c r="G549" s="369"/>
      <c r="H549" s="369"/>
      <c r="I549" s="369"/>
      <c r="J549" s="369"/>
      <c r="K549" s="369"/>
      <c r="L549" s="369"/>
      <c r="M549" s="369"/>
      <c r="N549" s="369"/>
      <c r="O549" s="369"/>
      <c r="P549" s="369"/>
      <c r="Q549" s="369"/>
      <c r="R549" s="369"/>
      <c r="S549" s="369"/>
      <c r="T549" s="369"/>
      <c r="U549" s="369"/>
      <c r="V549" s="369"/>
      <c r="W549" s="369"/>
      <c r="X549" s="369"/>
      <c r="Y549" s="369"/>
      <c r="Z549" s="369"/>
      <c r="AA549" s="369"/>
    </row>
    <row r="550" spans="1:27" ht="10.5" customHeight="1" x14ac:dyDescent="0.2">
      <c r="A550" s="369"/>
      <c r="B550" s="369"/>
      <c r="C550" s="369"/>
      <c r="D550" s="369"/>
      <c r="E550" s="369"/>
      <c r="F550" s="369"/>
      <c r="G550" s="369"/>
      <c r="H550" s="369"/>
      <c r="I550" s="369"/>
      <c r="J550" s="369"/>
      <c r="K550" s="369"/>
      <c r="L550" s="369"/>
      <c r="M550" s="369"/>
      <c r="N550" s="369"/>
      <c r="O550" s="369"/>
      <c r="P550" s="369"/>
      <c r="Q550" s="369"/>
      <c r="R550" s="369"/>
      <c r="S550" s="369"/>
      <c r="T550" s="369"/>
      <c r="U550" s="369"/>
      <c r="V550" s="369"/>
      <c r="W550" s="369"/>
      <c r="X550" s="369"/>
      <c r="Y550" s="369"/>
      <c r="Z550" s="369"/>
      <c r="AA550" s="369"/>
    </row>
    <row r="551" spans="1:27" ht="10.5" customHeight="1" x14ac:dyDescent="0.2">
      <c r="A551" s="369"/>
      <c r="B551" s="369"/>
      <c r="C551" s="369"/>
      <c r="D551" s="369"/>
      <c r="E551" s="369"/>
      <c r="F551" s="369"/>
      <c r="G551" s="369"/>
      <c r="H551" s="369"/>
      <c r="I551" s="369"/>
      <c r="J551" s="369"/>
      <c r="K551" s="369"/>
      <c r="L551" s="369"/>
      <c r="M551" s="369"/>
      <c r="N551" s="369"/>
      <c r="O551" s="369"/>
      <c r="P551" s="369"/>
      <c r="Q551" s="369"/>
      <c r="R551" s="369"/>
      <c r="S551" s="369"/>
      <c r="T551" s="369"/>
      <c r="U551" s="369"/>
      <c r="V551" s="369"/>
      <c r="W551" s="369"/>
      <c r="X551" s="369"/>
      <c r="Y551" s="369"/>
      <c r="Z551" s="369"/>
      <c r="AA551" s="369"/>
    </row>
    <row r="552" spans="1:27" ht="10.5" customHeight="1" x14ac:dyDescent="0.2">
      <c r="A552" s="369"/>
      <c r="B552" s="369"/>
      <c r="C552" s="369"/>
      <c r="D552" s="369"/>
      <c r="E552" s="369"/>
      <c r="F552" s="369"/>
      <c r="G552" s="369"/>
      <c r="H552" s="369"/>
      <c r="I552" s="369"/>
      <c r="J552" s="369"/>
      <c r="K552" s="369"/>
      <c r="L552" s="369"/>
      <c r="M552" s="369"/>
      <c r="N552" s="369"/>
      <c r="O552" s="369"/>
      <c r="P552" s="369"/>
      <c r="Q552" s="369"/>
      <c r="R552" s="369"/>
      <c r="S552" s="369"/>
      <c r="T552" s="369"/>
      <c r="U552" s="369"/>
      <c r="V552" s="369"/>
      <c r="W552" s="369"/>
      <c r="X552" s="369"/>
      <c r="Y552" s="369"/>
      <c r="Z552" s="369"/>
      <c r="AA552" s="369"/>
    </row>
    <row r="553" spans="1:27" ht="10.5" customHeight="1" x14ac:dyDescent="0.2">
      <c r="A553" s="369"/>
      <c r="B553" s="369"/>
      <c r="C553" s="369"/>
      <c r="D553" s="369"/>
      <c r="E553" s="369"/>
      <c r="F553" s="369"/>
      <c r="G553" s="369"/>
      <c r="H553" s="369"/>
      <c r="I553" s="369"/>
      <c r="J553" s="369"/>
      <c r="K553" s="369"/>
      <c r="L553" s="369"/>
      <c r="M553" s="369"/>
      <c r="N553" s="369"/>
      <c r="O553" s="369"/>
      <c r="P553" s="369"/>
      <c r="Q553" s="369"/>
      <c r="R553" s="369"/>
      <c r="S553" s="369"/>
      <c r="T553" s="369"/>
      <c r="U553" s="369"/>
      <c r="V553" s="369"/>
      <c r="W553" s="369"/>
      <c r="X553" s="369"/>
      <c r="Y553" s="369"/>
      <c r="Z553" s="369"/>
      <c r="AA553" s="369"/>
    </row>
    <row r="554" spans="1:27" ht="10.5" customHeight="1" x14ac:dyDescent="0.2">
      <c r="A554" s="369"/>
      <c r="B554" s="369"/>
      <c r="C554" s="369"/>
      <c r="D554" s="369"/>
      <c r="E554" s="369"/>
      <c r="F554" s="369"/>
      <c r="G554" s="369"/>
      <c r="H554" s="369"/>
      <c r="I554" s="369"/>
      <c r="J554" s="369"/>
      <c r="K554" s="369"/>
      <c r="L554" s="369"/>
      <c r="M554" s="369"/>
      <c r="N554" s="369"/>
      <c r="O554" s="369"/>
      <c r="P554" s="369"/>
      <c r="Q554" s="369"/>
      <c r="R554" s="369"/>
      <c r="S554" s="369"/>
      <c r="T554" s="369"/>
      <c r="U554" s="369"/>
      <c r="V554" s="369"/>
      <c r="W554" s="369"/>
      <c r="X554" s="369"/>
      <c r="Y554" s="369"/>
      <c r="Z554" s="369"/>
      <c r="AA554" s="369"/>
    </row>
    <row r="555" spans="1:27" ht="10.5" customHeight="1" x14ac:dyDescent="0.2">
      <c r="A555" s="369"/>
      <c r="B555" s="369"/>
      <c r="C555" s="369"/>
      <c r="D555" s="369"/>
      <c r="E555" s="369"/>
      <c r="F555" s="369"/>
      <c r="G555" s="369"/>
      <c r="H555" s="369"/>
      <c r="I555" s="369"/>
      <c r="J555" s="369"/>
      <c r="K555" s="369"/>
      <c r="L555" s="369"/>
      <c r="M555" s="369"/>
      <c r="N555" s="369"/>
      <c r="O555" s="369"/>
      <c r="P555" s="369"/>
      <c r="Q555" s="369"/>
      <c r="R555" s="369"/>
      <c r="S555" s="369"/>
      <c r="T555" s="369"/>
      <c r="U555" s="369"/>
      <c r="V555" s="369"/>
      <c r="W555" s="369"/>
      <c r="X555" s="369"/>
      <c r="Y555" s="369"/>
      <c r="Z555" s="369"/>
      <c r="AA555" s="369"/>
    </row>
    <row r="556" spans="1:27" ht="10.5" customHeight="1" x14ac:dyDescent="0.2">
      <c r="A556" s="369"/>
      <c r="B556" s="369"/>
      <c r="C556" s="369"/>
      <c r="D556" s="369"/>
      <c r="E556" s="369"/>
      <c r="F556" s="369"/>
      <c r="G556" s="369"/>
      <c r="H556" s="369"/>
      <c r="I556" s="369"/>
      <c r="J556" s="369"/>
      <c r="K556" s="369"/>
      <c r="L556" s="369"/>
      <c r="M556" s="369"/>
      <c r="N556" s="369"/>
      <c r="O556" s="369"/>
      <c r="P556" s="369"/>
      <c r="Q556" s="369"/>
      <c r="R556" s="369"/>
      <c r="S556" s="369"/>
      <c r="T556" s="369"/>
      <c r="U556" s="369"/>
      <c r="V556" s="369"/>
      <c r="W556" s="369"/>
      <c r="X556" s="369"/>
      <c r="Y556" s="369"/>
      <c r="Z556" s="369"/>
      <c r="AA556" s="369"/>
    </row>
    <row r="557" spans="1:27" ht="10.5" customHeight="1" x14ac:dyDescent="0.2">
      <c r="A557" s="369"/>
      <c r="B557" s="369"/>
      <c r="C557" s="369"/>
      <c r="D557" s="369"/>
      <c r="E557" s="369"/>
      <c r="F557" s="369"/>
      <c r="G557" s="369"/>
      <c r="H557" s="369"/>
      <c r="I557" s="369"/>
      <c r="J557" s="369"/>
      <c r="K557" s="369"/>
      <c r="L557" s="369"/>
      <c r="M557" s="369"/>
      <c r="N557" s="369"/>
      <c r="O557" s="369"/>
      <c r="P557" s="369"/>
      <c r="Q557" s="369"/>
      <c r="R557" s="369"/>
      <c r="S557" s="369"/>
      <c r="T557" s="369"/>
      <c r="U557" s="369"/>
      <c r="V557" s="369"/>
      <c r="W557" s="369"/>
      <c r="X557" s="369"/>
      <c r="Y557" s="369"/>
      <c r="Z557" s="369"/>
      <c r="AA557" s="369"/>
    </row>
    <row r="558" spans="1:27" ht="10.5" customHeight="1" x14ac:dyDescent="0.2">
      <c r="A558" s="369"/>
      <c r="B558" s="369"/>
      <c r="C558" s="369"/>
      <c r="D558" s="369"/>
      <c r="E558" s="369"/>
      <c r="F558" s="369"/>
      <c r="G558" s="369"/>
      <c r="H558" s="369"/>
      <c r="I558" s="369"/>
      <c r="J558" s="369"/>
      <c r="K558" s="369"/>
      <c r="L558" s="369"/>
      <c r="M558" s="369"/>
      <c r="N558" s="369"/>
      <c r="O558" s="369"/>
      <c r="P558" s="369"/>
      <c r="Q558" s="369"/>
      <c r="R558" s="369"/>
      <c r="S558" s="369"/>
      <c r="T558" s="369"/>
      <c r="U558" s="369"/>
      <c r="V558" s="369"/>
      <c r="W558" s="369"/>
      <c r="X558" s="369"/>
      <c r="Y558" s="369"/>
      <c r="Z558" s="369"/>
      <c r="AA558" s="369"/>
    </row>
    <row r="559" spans="1:27" ht="10.5" customHeight="1" x14ac:dyDescent="0.2">
      <c r="A559" s="369"/>
      <c r="B559" s="369"/>
      <c r="C559" s="369"/>
      <c r="D559" s="369"/>
      <c r="E559" s="369"/>
      <c r="F559" s="369"/>
      <c r="G559" s="369"/>
      <c r="H559" s="369"/>
      <c r="I559" s="369"/>
      <c r="J559" s="369"/>
      <c r="K559" s="369"/>
      <c r="L559" s="369"/>
      <c r="M559" s="369"/>
      <c r="N559" s="369"/>
      <c r="O559" s="369"/>
      <c r="P559" s="369"/>
      <c r="Q559" s="369"/>
      <c r="R559" s="369"/>
      <c r="S559" s="369"/>
      <c r="T559" s="369"/>
      <c r="U559" s="369"/>
      <c r="V559" s="369"/>
      <c r="W559" s="369"/>
      <c r="X559" s="369"/>
      <c r="Y559" s="369"/>
      <c r="Z559" s="369"/>
      <c r="AA559" s="369"/>
    </row>
    <row r="560" spans="1:27" ht="10.5" customHeight="1" x14ac:dyDescent="0.2">
      <c r="A560" s="369"/>
      <c r="B560" s="369"/>
      <c r="C560" s="369"/>
      <c r="D560" s="369"/>
      <c r="E560" s="369"/>
      <c r="F560" s="369"/>
      <c r="G560" s="369"/>
      <c r="H560" s="369"/>
      <c r="I560" s="369"/>
      <c r="J560" s="369"/>
      <c r="K560" s="369"/>
      <c r="L560" s="369"/>
      <c r="M560" s="369"/>
      <c r="N560" s="369"/>
      <c r="O560" s="369"/>
      <c r="P560" s="369"/>
      <c r="Q560" s="369"/>
      <c r="R560" s="369"/>
      <c r="S560" s="369"/>
      <c r="T560" s="369"/>
      <c r="U560" s="369"/>
      <c r="V560" s="369"/>
      <c r="W560" s="369"/>
      <c r="X560" s="369"/>
      <c r="Y560" s="369"/>
      <c r="Z560" s="369"/>
      <c r="AA560" s="369"/>
    </row>
    <row r="561" spans="1:27" ht="10.5" customHeight="1" x14ac:dyDescent="0.2">
      <c r="A561" s="369"/>
      <c r="B561" s="369"/>
      <c r="C561" s="369"/>
      <c r="D561" s="369"/>
      <c r="E561" s="369"/>
      <c r="F561" s="369"/>
      <c r="G561" s="369"/>
      <c r="H561" s="369"/>
      <c r="I561" s="369"/>
      <c r="J561" s="369"/>
      <c r="K561" s="369"/>
      <c r="L561" s="369"/>
      <c r="M561" s="369"/>
      <c r="N561" s="369"/>
      <c r="O561" s="369"/>
      <c r="P561" s="369"/>
      <c r="Q561" s="369"/>
      <c r="R561" s="369"/>
      <c r="S561" s="369"/>
      <c r="T561" s="369"/>
      <c r="U561" s="369"/>
      <c r="V561" s="369"/>
      <c r="W561" s="369"/>
      <c r="X561" s="369"/>
      <c r="Y561" s="369"/>
      <c r="Z561" s="369"/>
      <c r="AA561" s="369"/>
    </row>
    <row r="562" spans="1:27" ht="10.5" customHeight="1" x14ac:dyDescent="0.2">
      <c r="A562" s="369"/>
      <c r="B562" s="369"/>
      <c r="C562" s="369"/>
      <c r="D562" s="369"/>
      <c r="E562" s="369"/>
      <c r="F562" s="369"/>
      <c r="G562" s="369"/>
      <c r="H562" s="369"/>
      <c r="I562" s="369"/>
      <c r="J562" s="369"/>
      <c r="K562" s="369"/>
      <c r="L562" s="369"/>
      <c r="M562" s="369"/>
      <c r="N562" s="369"/>
      <c r="O562" s="369"/>
      <c r="P562" s="369"/>
      <c r="Q562" s="369"/>
      <c r="R562" s="369"/>
      <c r="S562" s="369"/>
      <c r="T562" s="369"/>
      <c r="U562" s="369"/>
      <c r="V562" s="369"/>
      <c r="W562" s="369"/>
      <c r="X562" s="369"/>
      <c r="Y562" s="369"/>
      <c r="Z562" s="369"/>
      <c r="AA562" s="369"/>
    </row>
    <row r="563" spans="1:27" ht="10.5" customHeight="1" x14ac:dyDescent="0.2">
      <c r="A563" s="369"/>
      <c r="B563" s="369"/>
      <c r="C563" s="369"/>
      <c r="D563" s="369"/>
      <c r="E563" s="369"/>
      <c r="F563" s="369"/>
      <c r="G563" s="369"/>
      <c r="H563" s="369"/>
      <c r="I563" s="369"/>
      <c r="J563" s="369"/>
      <c r="K563" s="369"/>
      <c r="L563" s="369"/>
      <c r="M563" s="369"/>
      <c r="N563" s="369"/>
      <c r="O563" s="369"/>
      <c r="P563" s="369"/>
      <c r="Q563" s="369"/>
      <c r="R563" s="369"/>
      <c r="S563" s="369"/>
      <c r="T563" s="369"/>
      <c r="U563" s="369"/>
      <c r="V563" s="369"/>
      <c r="W563" s="369"/>
      <c r="X563" s="369"/>
      <c r="Y563" s="369"/>
      <c r="Z563" s="369"/>
      <c r="AA563" s="369"/>
    </row>
    <row r="564" spans="1:27" ht="10.5" customHeight="1" x14ac:dyDescent="0.2">
      <c r="A564" s="369"/>
      <c r="B564" s="369"/>
      <c r="C564" s="369"/>
      <c r="D564" s="369"/>
      <c r="E564" s="369"/>
      <c r="F564" s="369"/>
      <c r="G564" s="369"/>
      <c r="H564" s="369"/>
      <c r="I564" s="369"/>
      <c r="J564" s="369"/>
      <c r="K564" s="369"/>
      <c r="L564" s="369"/>
      <c r="M564" s="369"/>
      <c r="N564" s="369"/>
      <c r="O564" s="369"/>
      <c r="P564" s="369"/>
      <c r="Q564" s="369"/>
      <c r="R564" s="369"/>
      <c r="S564" s="369"/>
      <c r="T564" s="369"/>
      <c r="U564" s="369"/>
      <c r="V564" s="369"/>
      <c r="W564" s="369"/>
      <c r="X564" s="369"/>
      <c r="Y564" s="369"/>
      <c r="Z564" s="369"/>
      <c r="AA564" s="369"/>
    </row>
    <row r="565" spans="1:27" ht="10.5" customHeight="1" x14ac:dyDescent="0.2">
      <c r="A565" s="369"/>
      <c r="B565" s="369"/>
      <c r="C565" s="369"/>
      <c r="D565" s="369"/>
      <c r="E565" s="369"/>
      <c r="F565" s="369"/>
      <c r="G565" s="369"/>
      <c r="H565" s="369"/>
      <c r="I565" s="369"/>
      <c r="J565" s="369"/>
      <c r="K565" s="369"/>
      <c r="L565" s="369"/>
      <c r="M565" s="369"/>
      <c r="N565" s="369"/>
      <c r="O565" s="369"/>
      <c r="P565" s="369"/>
      <c r="Q565" s="369"/>
      <c r="R565" s="369"/>
      <c r="S565" s="369"/>
      <c r="T565" s="369"/>
      <c r="U565" s="369"/>
      <c r="V565" s="369"/>
      <c r="W565" s="369"/>
      <c r="X565" s="369"/>
      <c r="Y565" s="369"/>
      <c r="Z565" s="369"/>
      <c r="AA565" s="369"/>
    </row>
    <row r="566" spans="1:27" ht="10.5" customHeight="1" x14ac:dyDescent="0.2">
      <c r="A566" s="369"/>
      <c r="B566" s="369"/>
      <c r="C566" s="369"/>
      <c r="D566" s="369"/>
      <c r="E566" s="369"/>
      <c r="F566" s="369"/>
      <c r="G566" s="369"/>
      <c r="H566" s="369"/>
      <c r="I566" s="369"/>
      <c r="J566" s="369"/>
      <c r="K566" s="369"/>
      <c r="L566" s="369"/>
      <c r="M566" s="369"/>
      <c r="N566" s="369"/>
      <c r="O566" s="369"/>
      <c r="P566" s="369"/>
      <c r="Q566" s="369"/>
      <c r="R566" s="369"/>
      <c r="S566" s="369"/>
      <c r="T566" s="369"/>
      <c r="U566" s="369"/>
      <c r="V566" s="369"/>
      <c r="W566" s="369"/>
      <c r="X566" s="369"/>
      <c r="Y566" s="369"/>
      <c r="Z566" s="369"/>
      <c r="AA566" s="369"/>
    </row>
    <row r="567" spans="1:27" ht="10.5" customHeight="1" x14ac:dyDescent="0.2">
      <c r="A567" s="369"/>
      <c r="B567" s="369"/>
      <c r="C567" s="369"/>
      <c r="D567" s="369"/>
      <c r="E567" s="369"/>
      <c r="F567" s="369"/>
      <c r="G567" s="369"/>
      <c r="H567" s="369"/>
      <c r="I567" s="369"/>
      <c r="J567" s="369"/>
      <c r="K567" s="369"/>
      <c r="L567" s="369"/>
      <c r="M567" s="369"/>
      <c r="N567" s="369"/>
      <c r="O567" s="369"/>
      <c r="P567" s="369"/>
      <c r="Q567" s="369"/>
      <c r="R567" s="369"/>
      <c r="S567" s="369"/>
      <c r="T567" s="369"/>
      <c r="U567" s="369"/>
      <c r="V567" s="369"/>
      <c r="W567" s="369"/>
      <c r="X567" s="369"/>
      <c r="Y567" s="369"/>
      <c r="Z567" s="369"/>
      <c r="AA567" s="369"/>
    </row>
    <row r="568" spans="1:27" ht="10.5" customHeight="1" x14ac:dyDescent="0.2">
      <c r="A568" s="369"/>
      <c r="B568" s="369"/>
      <c r="C568" s="369"/>
      <c r="D568" s="369"/>
      <c r="E568" s="369"/>
      <c r="F568" s="369"/>
      <c r="G568" s="369"/>
      <c r="H568" s="369"/>
      <c r="I568" s="369"/>
      <c r="J568" s="369"/>
      <c r="K568" s="369"/>
      <c r="L568" s="369"/>
      <c r="M568" s="369"/>
      <c r="N568" s="369"/>
      <c r="O568" s="369"/>
      <c r="P568" s="369"/>
      <c r="Q568" s="369"/>
      <c r="R568" s="369"/>
      <c r="S568" s="369"/>
      <c r="T568" s="369"/>
      <c r="U568" s="369"/>
      <c r="V568" s="369"/>
      <c r="W568" s="369"/>
      <c r="X568" s="369"/>
      <c r="Y568" s="369"/>
      <c r="Z568" s="369"/>
      <c r="AA568" s="369"/>
    </row>
    <row r="569" spans="1:27" ht="10.5" customHeight="1" x14ac:dyDescent="0.2">
      <c r="A569" s="369"/>
      <c r="B569" s="369"/>
      <c r="C569" s="369"/>
      <c r="D569" s="369"/>
      <c r="E569" s="369"/>
      <c r="F569" s="369"/>
      <c r="G569" s="369"/>
      <c r="H569" s="369"/>
      <c r="I569" s="369"/>
      <c r="J569" s="369"/>
      <c r="K569" s="369"/>
      <c r="L569" s="369"/>
      <c r="M569" s="369"/>
      <c r="N569" s="369"/>
      <c r="O569" s="369"/>
      <c r="P569" s="369"/>
      <c r="Q569" s="369"/>
      <c r="R569" s="369"/>
      <c r="S569" s="369"/>
      <c r="T569" s="369"/>
      <c r="U569" s="369"/>
      <c r="V569" s="369"/>
      <c r="W569" s="369"/>
      <c r="X569" s="369"/>
      <c r="Y569" s="369"/>
      <c r="Z569" s="369"/>
      <c r="AA569" s="369"/>
    </row>
    <row r="570" spans="1:27" ht="10.5" customHeight="1" x14ac:dyDescent="0.2">
      <c r="A570" s="369"/>
      <c r="B570" s="369"/>
      <c r="C570" s="369"/>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369"/>
      <c r="Z570" s="369"/>
      <c r="AA570" s="369"/>
    </row>
    <row r="571" spans="1:27" ht="10.5" customHeight="1" x14ac:dyDescent="0.2">
      <c r="A571" s="369"/>
      <c r="B571" s="369"/>
      <c r="C571" s="369"/>
      <c r="D571" s="369"/>
      <c r="E571" s="369"/>
      <c r="F571" s="369"/>
      <c r="G571" s="369"/>
      <c r="H571" s="369"/>
      <c r="I571" s="369"/>
      <c r="J571" s="369"/>
      <c r="K571" s="369"/>
      <c r="L571" s="369"/>
      <c r="M571" s="369"/>
      <c r="N571" s="369"/>
      <c r="O571" s="369"/>
      <c r="P571" s="369"/>
      <c r="Q571" s="369"/>
      <c r="R571" s="369"/>
      <c r="S571" s="369"/>
      <c r="T571" s="369"/>
      <c r="U571" s="369"/>
      <c r="V571" s="369"/>
      <c r="W571" s="369"/>
      <c r="X571" s="369"/>
      <c r="Y571" s="369"/>
      <c r="Z571" s="369"/>
      <c r="AA571" s="369"/>
    </row>
    <row r="572" spans="1:27" ht="10.5" customHeight="1" x14ac:dyDescent="0.2">
      <c r="A572" s="369"/>
      <c r="B572" s="369"/>
      <c r="C572" s="369"/>
      <c r="D572" s="369"/>
      <c r="E572" s="369"/>
      <c r="F572" s="369"/>
      <c r="G572" s="369"/>
      <c r="H572" s="369"/>
      <c r="I572" s="369"/>
      <c r="J572" s="369"/>
      <c r="K572" s="369"/>
      <c r="L572" s="369"/>
      <c r="M572" s="369"/>
      <c r="N572" s="369"/>
      <c r="O572" s="369"/>
      <c r="P572" s="369"/>
      <c r="Q572" s="369"/>
      <c r="R572" s="369"/>
      <c r="S572" s="369"/>
      <c r="T572" s="369"/>
      <c r="U572" s="369"/>
      <c r="V572" s="369"/>
      <c r="W572" s="369"/>
      <c r="X572" s="369"/>
      <c r="Y572" s="369"/>
      <c r="Z572" s="369"/>
      <c r="AA572" s="369"/>
    </row>
    <row r="573" spans="1:27" ht="10.5" customHeight="1" x14ac:dyDescent="0.2">
      <c r="A573" s="369"/>
      <c r="B573" s="369"/>
      <c r="C573" s="369"/>
      <c r="D573" s="369"/>
      <c r="E573" s="369"/>
      <c r="F573" s="369"/>
      <c r="G573" s="369"/>
      <c r="H573" s="369"/>
      <c r="I573" s="369"/>
      <c r="J573" s="369"/>
      <c r="K573" s="369"/>
      <c r="L573" s="369"/>
      <c r="M573" s="369"/>
      <c r="N573" s="369"/>
      <c r="O573" s="369"/>
      <c r="P573" s="369"/>
      <c r="Q573" s="369"/>
      <c r="R573" s="369"/>
      <c r="S573" s="369"/>
      <c r="T573" s="369"/>
      <c r="U573" s="369"/>
      <c r="V573" s="369"/>
      <c r="W573" s="369"/>
      <c r="X573" s="369"/>
      <c r="Y573" s="369"/>
      <c r="Z573" s="369"/>
      <c r="AA573" s="369"/>
    </row>
    <row r="574" spans="1:27" ht="10.5" customHeight="1" x14ac:dyDescent="0.2">
      <c r="A574" s="369"/>
      <c r="B574" s="369"/>
      <c r="C574" s="369"/>
      <c r="D574" s="369"/>
      <c r="E574" s="369"/>
      <c r="F574" s="369"/>
      <c r="G574" s="369"/>
      <c r="H574" s="369"/>
      <c r="I574" s="369"/>
      <c r="J574" s="369"/>
      <c r="K574" s="369"/>
      <c r="L574" s="369"/>
      <c r="M574" s="369"/>
      <c r="N574" s="369"/>
      <c r="O574" s="369"/>
      <c r="P574" s="369"/>
      <c r="Q574" s="369"/>
      <c r="R574" s="369"/>
      <c r="S574" s="369"/>
      <c r="T574" s="369"/>
      <c r="U574" s="369"/>
      <c r="V574" s="369"/>
      <c r="W574" s="369"/>
      <c r="X574" s="369"/>
      <c r="Y574" s="369"/>
      <c r="Z574" s="369"/>
      <c r="AA574" s="369"/>
    </row>
    <row r="575" spans="1:27" ht="10.5" customHeight="1" x14ac:dyDescent="0.2">
      <c r="A575" s="369"/>
      <c r="B575" s="369"/>
      <c r="C575" s="369"/>
      <c r="D575" s="369"/>
      <c r="E575" s="369"/>
      <c r="F575" s="369"/>
      <c r="G575" s="369"/>
      <c r="H575" s="369"/>
      <c r="I575" s="369"/>
      <c r="J575" s="369"/>
      <c r="K575" s="369"/>
      <c r="L575" s="369"/>
      <c r="M575" s="369"/>
      <c r="N575" s="369"/>
      <c r="O575" s="369"/>
      <c r="P575" s="369"/>
      <c r="Q575" s="369"/>
      <c r="R575" s="369"/>
      <c r="S575" s="369"/>
      <c r="T575" s="369"/>
      <c r="U575" s="369"/>
      <c r="V575" s="369"/>
      <c r="W575" s="369"/>
      <c r="X575" s="369"/>
      <c r="Y575" s="369"/>
      <c r="Z575" s="369"/>
      <c r="AA575" s="369"/>
    </row>
    <row r="576" spans="1:27" ht="10.5" customHeight="1" x14ac:dyDescent="0.2">
      <c r="A576" s="369"/>
      <c r="B576" s="369"/>
      <c r="C576" s="369"/>
      <c r="D576" s="369"/>
      <c r="E576" s="369"/>
      <c r="F576" s="369"/>
      <c r="G576" s="369"/>
      <c r="H576" s="369"/>
      <c r="I576" s="369"/>
      <c r="J576" s="369"/>
      <c r="K576" s="369"/>
      <c r="L576" s="369"/>
      <c r="M576" s="369"/>
      <c r="N576" s="369"/>
      <c r="O576" s="369"/>
      <c r="P576" s="369"/>
      <c r="Q576" s="369"/>
      <c r="R576" s="369"/>
      <c r="S576" s="369"/>
      <c r="T576" s="369"/>
      <c r="U576" s="369"/>
      <c r="V576" s="369"/>
      <c r="W576" s="369"/>
      <c r="X576" s="369"/>
      <c r="Y576" s="369"/>
      <c r="Z576" s="369"/>
      <c r="AA576" s="369"/>
    </row>
    <row r="577" spans="1:27" ht="10.5" customHeight="1" x14ac:dyDescent="0.2">
      <c r="A577" s="369"/>
      <c r="B577" s="369"/>
      <c r="C577" s="369"/>
      <c r="D577" s="369"/>
      <c r="E577" s="369"/>
      <c r="F577" s="369"/>
      <c r="G577" s="369"/>
      <c r="H577" s="369"/>
      <c r="I577" s="369"/>
      <c r="J577" s="369"/>
      <c r="K577" s="369"/>
      <c r="L577" s="369"/>
      <c r="M577" s="369"/>
      <c r="N577" s="369"/>
      <c r="O577" s="369"/>
      <c r="P577" s="369"/>
      <c r="Q577" s="369"/>
      <c r="R577" s="369"/>
      <c r="S577" s="369"/>
      <c r="T577" s="369"/>
      <c r="U577" s="369"/>
      <c r="V577" s="369"/>
      <c r="W577" s="369"/>
      <c r="X577" s="369"/>
      <c r="Y577" s="369"/>
      <c r="Z577" s="369"/>
      <c r="AA577" s="369"/>
    </row>
    <row r="578" spans="1:27" ht="10.5" customHeight="1" x14ac:dyDescent="0.2">
      <c r="A578" s="369"/>
      <c r="B578" s="369"/>
      <c r="C578" s="369"/>
      <c r="D578" s="369"/>
      <c r="E578" s="369"/>
      <c r="F578" s="369"/>
      <c r="G578" s="369"/>
      <c r="H578" s="369"/>
      <c r="I578" s="369"/>
      <c r="J578" s="369"/>
      <c r="K578" s="369"/>
      <c r="L578" s="369"/>
      <c r="M578" s="369"/>
      <c r="N578" s="369"/>
      <c r="O578" s="369"/>
      <c r="P578" s="369"/>
      <c r="Q578" s="369"/>
      <c r="R578" s="369"/>
      <c r="S578" s="369"/>
      <c r="T578" s="369"/>
      <c r="U578" s="369"/>
      <c r="V578" s="369"/>
      <c r="W578" s="369"/>
      <c r="X578" s="369"/>
      <c r="Y578" s="369"/>
      <c r="Z578" s="369"/>
      <c r="AA578" s="369"/>
    </row>
    <row r="579" spans="1:27" ht="10.5" customHeight="1" x14ac:dyDescent="0.2">
      <c r="A579" s="369"/>
      <c r="B579" s="369"/>
      <c r="C579" s="369"/>
      <c r="D579" s="369"/>
      <c r="E579" s="369"/>
      <c r="F579" s="369"/>
      <c r="G579" s="369"/>
      <c r="H579" s="369"/>
      <c r="I579" s="369"/>
      <c r="J579" s="369"/>
      <c r="K579" s="369"/>
      <c r="L579" s="369"/>
      <c r="M579" s="369"/>
      <c r="N579" s="369"/>
      <c r="O579" s="369"/>
      <c r="P579" s="369"/>
      <c r="Q579" s="369"/>
      <c r="R579" s="369"/>
      <c r="S579" s="369"/>
      <c r="T579" s="369"/>
      <c r="U579" s="369"/>
      <c r="V579" s="369"/>
      <c r="W579" s="369"/>
      <c r="X579" s="369"/>
      <c r="Y579" s="369"/>
      <c r="Z579" s="369"/>
      <c r="AA579" s="369"/>
    </row>
    <row r="580" spans="1:27" ht="10.5" customHeight="1" x14ac:dyDescent="0.2">
      <c r="A580" s="369"/>
      <c r="B580" s="369"/>
      <c r="C580" s="369"/>
      <c r="D580" s="369"/>
      <c r="E580" s="369"/>
      <c r="F580" s="369"/>
      <c r="G580" s="369"/>
      <c r="H580" s="369"/>
      <c r="I580" s="369"/>
      <c r="J580" s="369"/>
      <c r="K580" s="369"/>
      <c r="L580" s="369"/>
      <c r="M580" s="369"/>
      <c r="N580" s="369"/>
      <c r="O580" s="369"/>
      <c r="P580" s="369"/>
      <c r="Q580" s="369"/>
      <c r="R580" s="369"/>
      <c r="S580" s="369"/>
      <c r="T580" s="369"/>
      <c r="U580" s="369"/>
      <c r="V580" s="369"/>
      <c r="W580" s="369"/>
      <c r="X580" s="369"/>
      <c r="Y580" s="369"/>
      <c r="Z580" s="369"/>
      <c r="AA580" s="369"/>
    </row>
    <row r="581" spans="1:27" ht="10.5" customHeight="1" x14ac:dyDescent="0.2">
      <c r="A581" s="369"/>
      <c r="B581" s="369"/>
      <c r="C581" s="369"/>
      <c r="D581" s="369"/>
      <c r="E581" s="369"/>
      <c r="F581" s="369"/>
      <c r="G581" s="369"/>
      <c r="H581" s="369"/>
      <c r="I581" s="369"/>
      <c r="J581" s="369"/>
      <c r="K581" s="369"/>
      <c r="L581" s="369"/>
      <c r="M581" s="369"/>
      <c r="N581" s="369"/>
      <c r="O581" s="369"/>
      <c r="P581" s="369"/>
      <c r="Q581" s="369"/>
      <c r="R581" s="369"/>
      <c r="S581" s="369"/>
      <c r="T581" s="369"/>
      <c r="U581" s="369"/>
      <c r="V581" s="369"/>
      <c r="W581" s="369"/>
      <c r="X581" s="369"/>
      <c r="Y581" s="369"/>
      <c r="Z581" s="369"/>
      <c r="AA581" s="369"/>
    </row>
    <row r="582" spans="1:27" ht="10.5" customHeight="1" x14ac:dyDescent="0.2">
      <c r="A582" s="369"/>
      <c r="B582" s="369"/>
      <c r="C582" s="369"/>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row>
    <row r="583" spans="1:27" ht="10.5" customHeight="1" x14ac:dyDescent="0.2">
      <c r="A583" s="369"/>
      <c r="B583" s="369"/>
      <c r="C583" s="369"/>
      <c r="D583" s="369"/>
      <c r="E583" s="369"/>
      <c r="F583" s="369"/>
      <c r="G583" s="369"/>
      <c r="H583" s="369"/>
      <c r="I583" s="369"/>
      <c r="J583" s="369"/>
      <c r="K583" s="369"/>
      <c r="L583" s="369"/>
      <c r="M583" s="369"/>
      <c r="N583" s="369"/>
      <c r="O583" s="369"/>
      <c r="P583" s="369"/>
      <c r="Q583" s="369"/>
      <c r="R583" s="369"/>
      <c r="S583" s="369"/>
      <c r="T583" s="369"/>
      <c r="U583" s="369"/>
      <c r="V583" s="369"/>
      <c r="W583" s="369"/>
      <c r="X583" s="369"/>
      <c r="Y583" s="369"/>
      <c r="Z583" s="369"/>
      <c r="AA583" s="369"/>
    </row>
    <row r="584" spans="1:27" ht="10.5" customHeight="1" x14ac:dyDescent="0.2">
      <c r="A584" s="369"/>
      <c r="B584" s="369"/>
      <c r="C584" s="369"/>
      <c r="D584" s="369"/>
      <c r="E584" s="369"/>
      <c r="F584" s="369"/>
      <c r="G584" s="369"/>
      <c r="H584" s="369"/>
      <c r="I584" s="369"/>
      <c r="J584" s="369"/>
      <c r="K584" s="369"/>
      <c r="L584" s="369"/>
      <c r="M584" s="369"/>
      <c r="N584" s="369"/>
      <c r="O584" s="369"/>
      <c r="P584" s="369"/>
      <c r="Q584" s="369"/>
      <c r="R584" s="369"/>
      <c r="S584" s="369"/>
      <c r="T584" s="369"/>
      <c r="U584" s="369"/>
      <c r="V584" s="369"/>
      <c r="W584" s="369"/>
      <c r="X584" s="369"/>
      <c r="Y584" s="369"/>
      <c r="Z584" s="369"/>
      <c r="AA584" s="369"/>
    </row>
    <row r="585" spans="1:27" ht="10.5" customHeight="1" x14ac:dyDescent="0.2">
      <c r="A585" s="369"/>
      <c r="B585" s="369"/>
      <c r="C585" s="369"/>
      <c r="D585" s="369"/>
      <c r="E585" s="369"/>
      <c r="F585" s="369"/>
      <c r="G585" s="369"/>
      <c r="H585" s="369"/>
      <c r="I585" s="369"/>
      <c r="J585" s="369"/>
      <c r="K585" s="369"/>
      <c r="L585" s="369"/>
      <c r="M585" s="369"/>
      <c r="N585" s="369"/>
      <c r="O585" s="369"/>
      <c r="P585" s="369"/>
      <c r="Q585" s="369"/>
      <c r="R585" s="369"/>
      <c r="S585" s="369"/>
      <c r="T585" s="369"/>
      <c r="U585" s="369"/>
      <c r="V585" s="369"/>
      <c r="W585" s="369"/>
      <c r="X585" s="369"/>
      <c r="Y585" s="369"/>
      <c r="Z585" s="369"/>
      <c r="AA585" s="369"/>
    </row>
    <row r="586" spans="1:27" ht="10.5" customHeight="1" x14ac:dyDescent="0.2">
      <c r="A586" s="369"/>
      <c r="B586" s="369"/>
      <c r="C586" s="369"/>
      <c r="D586" s="369"/>
      <c r="E586" s="369"/>
      <c r="F586" s="369"/>
      <c r="G586" s="369"/>
      <c r="H586" s="369"/>
      <c r="I586" s="369"/>
      <c r="J586" s="369"/>
      <c r="K586" s="369"/>
      <c r="L586" s="369"/>
      <c r="M586" s="369"/>
      <c r="N586" s="369"/>
      <c r="O586" s="369"/>
      <c r="P586" s="369"/>
      <c r="Q586" s="369"/>
      <c r="R586" s="369"/>
      <c r="S586" s="369"/>
      <c r="T586" s="369"/>
      <c r="U586" s="369"/>
      <c r="V586" s="369"/>
      <c r="W586" s="369"/>
      <c r="X586" s="369"/>
      <c r="Y586" s="369"/>
      <c r="Z586" s="369"/>
      <c r="AA586" s="369"/>
    </row>
    <row r="587" spans="1:27" ht="10.5" customHeight="1" x14ac:dyDescent="0.2">
      <c r="A587" s="369"/>
      <c r="B587" s="369"/>
      <c r="C587" s="369"/>
      <c r="D587" s="369"/>
      <c r="E587" s="369"/>
      <c r="F587" s="369"/>
      <c r="G587" s="369"/>
      <c r="H587" s="369"/>
      <c r="I587" s="369"/>
      <c r="J587" s="369"/>
      <c r="K587" s="369"/>
      <c r="L587" s="369"/>
      <c r="M587" s="369"/>
      <c r="N587" s="369"/>
      <c r="O587" s="369"/>
      <c r="P587" s="369"/>
      <c r="Q587" s="369"/>
      <c r="R587" s="369"/>
      <c r="S587" s="369"/>
      <c r="T587" s="369"/>
      <c r="U587" s="369"/>
      <c r="V587" s="369"/>
      <c r="W587" s="369"/>
      <c r="X587" s="369"/>
      <c r="Y587" s="369"/>
      <c r="Z587" s="369"/>
      <c r="AA587" s="369"/>
    </row>
    <row r="588" spans="1:27" ht="10.5" customHeight="1" x14ac:dyDescent="0.2">
      <c r="A588" s="369"/>
      <c r="B588" s="369"/>
      <c r="C588" s="369"/>
      <c r="D588" s="369"/>
      <c r="E588" s="369"/>
      <c r="F588" s="369"/>
      <c r="G588" s="369"/>
      <c r="H588" s="369"/>
      <c r="I588" s="369"/>
      <c r="J588" s="369"/>
      <c r="K588" s="369"/>
      <c r="L588" s="369"/>
      <c r="M588" s="369"/>
      <c r="N588" s="369"/>
      <c r="O588" s="369"/>
      <c r="P588" s="369"/>
      <c r="Q588" s="369"/>
      <c r="R588" s="369"/>
      <c r="S588" s="369"/>
      <c r="T588" s="369"/>
      <c r="U588" s="369"/>
      <c r="V588" s="369"/>
      <c r="W588" s="369"/>
      <c r="X588" s="369"/>
      <c r="Y588" s="369"/>
      <c r="Z588" s="369"/>
      <c r="AA588" s="369"/>
    </row>
    <row r="589" spans="1:27" ht="10.5" customHeight="1" x14ac:dyDescent="0.2">
      <c r="A589" s="369"/>
      <c r="B589" s="369"/>
      <c r="C589" s="369"/>
      <c r="D589" s="369"/>
      <c r="E589" s="369"/>
      <c r="F589" s="369"/>
      <c r="G589" s="369"/>
      <c r="H589" s="369"/>
      <c r="I589" s="369"/>
      <c r="J589" s="369"/>
      <c r="K589" s="369"/>
      <c r="L589" s="369"/>
      <c r="M589" s="369"/>
      <c r="N589" s="369"/>
      <c r="O589" s="369"/>
      <c r="P589" s="369"/>
      <c r="Q589" s="369"/>
      <c r="R589" s="369"/>
      <c r="S589" s="369"/>
      <c r="T589" s="369"/>
      <c r="U589" s="369"/>
      <c r="V589" s="369"/>
      <c r="W589" s="369"/>
      <c r="X589" s="369"/>
      <c r="Y589" s="369"/>
      <c r="Z589" s="369"/>
      <c r="AA589" s="369"/>
    </row>
    <row r="590" spans="1:27" ht="10.5" customHeight="1" x14ac:dyDescent="0.2">
      <c r="A590" s="369"/>
      <c r="B590" s="369"/>
      <c r="C590" s="369"/>
      <c r="D590" s="369"/>
      <c r="E590" s="369"/>
      <c r="F590" s="369"/>
      <c r="G590" s="369"/>
      <c r="H590" s="369"/>
      <c r="I590" s="369"/>
      <c r="J590" s="369"/>
      <c r="K590" s="369"/>
      <c r="L590" s="369"/>
      <c r="M590" s="369"/>
      <c r="N590" s="369"/>
      <c r="O590" s="369"/>
      <c r="P590" s="369"/>
      <c r="Q590" s="369"/>
      <c r="R590" s="369"/>
      <c r="S590" s="369"/>
      <c r="T590" s="369"/>
      <c r="U590" s="369"/>
      <c r="V590" s="369"/>
      <c r="W590" s="369"/>
      <c r="X590" s="369"/>
      <c r="Y590" s="369"/>
      <c r="Z590" s="369"/>
      <c r="AA590" s="369"/>
    </row>
    <row r="591" spans="1:27" ht="10.5" customHeight="1" x14ac:dyDescent="0.2">
      <c r="A591" s="369"/>
      <c r="B591" s="369"/>
      <c r="C591" s="369"/>
      <c r="D591" s="369"/>
      <c r="E591" s="369"/>
      <c r="F591" s="369"/>
      <c r="G591" s="369"/>
      <c r="H591" s="369"/>
      <c r="I591" s="369"/>
      <c r="J591" s="369"/>
      <c r="K591" s="369"/>
      <c r="L591" s="369"/>
      <c r="M591" s="369"/>
      <c r="N591" s="369"/>
      <c r="O591" s="369"/>
      <c r="P591" s="369"/>
      <c r="Q591" s="369"/>
      <c r="R591" s="369"/>
      <c r="S591" s="369"/>
      <c r="T591" s="369"/>
      <c r="U591" s="369"/>
      <c r="V591" s="369"/>
      <c r="W591" s="369"/>
      <c r="X591" s="369"/>
      <c r="Y591" s="369"/>
      <c r="Z591" s="369"/>
      <c r="AA591" s="369"/>
    </row>
    <row r="592" spans="1:27" ht="10.5" customHeight="1" x14ac:dyDescent="0.2">
      <c r="A592" s="369"/>
      <c r="B592" s="369"/>
      <c r="C592" s="369"/>
      <c r="D592" s="369"/>
      <c r="E592" s="369"/>
      <c r="F592" s="369"/>
      <c r="G592" s="369"/>
      <c r="H592" s="369"/>
      <c r="I592" s="369"/>
      <c r="J592" s="369"/>
      <c r="K592" s="369"/>
      <c r="L592" s="369"/>
      <c r="M592" s="369"/>
      <c r="N592" s="369"/>
      <c r="O592" s="369"/>
      <c r="P592" s="369"/>
      <c r="Q592" s="369"/>
      <c r="R592" s="369"/>
      <c r="S592" s="369"/>
      <c r="T592" s="369"/>
      <c r="U592" s="369"/>
      <c r="V592" s="369"/>
      <c r="W592" s="369"/>
      <c r="X592" s="369"/>
      <c r="Y592" s="369"/>
      <c r="Z592" s="369"/>
      <c r="AA592" s="369"/>
    </row>
    <row r="593" spans="1:27" ht="10.5" customHeight="1" x14ac:dyDescent="0.2">
      <c r="A593" s="369"/>
      <c r="B593" s="369"/>
      <c r="C593" s="369"/>
      <c r="D593" s="369"/>
      <c r="E593" s="369"/>
      <c r="F593" s="369"/>
      <c r="G593" s="369"/>
      <c r="H593" s="369"/>
      <c r="I593" s="369"/>
      <c r="J593" s="369"/>
      <c r="K593" s="369"/>
      <c r="L593" s="369"/>
      <c r="M593" s="369"/>
      <c r="N593" s="369"/>
      <c r="O593" s="369"/>
      <c r="P593" s="369"/>
      <c r="Q593" s="369"/>
      <c r="R593" s="369"/>
      <c r="S593" s="369"/>
      <c r="T593" s="369"/>
      <c r="U593" s="369"/>
      <c r="V593" s="369"/>
      <c r="W593" s="369"/>
      <c r="X593" s="369"/>
      <c r="Y593" s="369"/>
      <c r="Z593" s="369"/>
      <c r="AA593" s="369"/>
    </row>
    <row r="594" spans="1:27" ht="10.5" customHeight="1" x14ac:dyDescent="0.2">
      <c r="A594" s="369"/>
      <c r="B594" s="369"/>
      <c r="C594" s="369"/>
      <c r="D594" s="369"/>
      <c r="E594" s="369"/>
      <c r="F594" s="369"/>
      <c r="G594" s="369"/>
      <c r="H594" s="369"/>
      <c r="I594" s="369"/>
      <c r="J594" s="369"/>
      <c r="K594" s="369"/>
      <c r="L594" s="369"/>
      <c r="M594" s="369"/>
      <c r="N594" s="369"/>
      <c r="O594" s="369"/>
      <c r="P594" s="369"/>
      <c r="Q594" s="369"/>
      <c r="R594" s="369"/>
      <c r="S594" s="369"/>
      <c r="T594" s="369"/>
      <c r="U594" s="369"/>
      <c r="V594" s="369"/>
      <c r="W594" s="369"/>
      <c r="X594" s="369"/>
      <c r="Y594" s="369"/>
      <c r="Z594" s="369"/>
      <c r="AA594" s="369"/>
    </row>
    <row r="595" spans="1:27" ht="10.5" customHeight="1" x14ac:dyDescent="0.2">
      <c r="A595" s="369"/>
      <c r="B595" s="369"/>
      <c r="C595" s="369"/>
      <c r="D595" s="369"/>
      <c r="E595" s="369"/>
      <c r="F595" s="369"/>
      <c r="G595" s="369"/>
      <c r="H595" s="369"/>
      <c r="I595" s="369"/>
      <c r="J595" s="369"/>
      <c r="K595" s="369"/>
      <c r="L595" s="369"/>
      <c r="M595" s="369"/>
      <c r="N595" s="369"/>
      <c r="O595" s="369"/>
      <c r="P595" s="369"/>
      <c r="Q595" s="369"/>
      <c r="R595" s="369"/>
      <c r="S595" s="369"/>
      <c r="T595" s="369"/>
      <c r="U595" s="369"/>
      <c r="V595" s="369"/>
      <c r="W595" s="369"/>
      <c r="X595" s="369"/>
      <c r="Y595" s="369"/>
      <c r="Z595" s="369"/>
      <c r="AA595" s="369"/>
    </row>
    <row r="596" spans="1:27" ht="10.5" customHeight="1" x14ac:dyDescent="0.2">
      <c r="A596" s="369"/>
      <c r="B596" s="369"/>
      <c r="C596" s="369"/>
      <c r="D596" s="369"/>
      <c r="E596" s="369"/>
      <c r="F596" s="369"/>
      <c r="G596" s="369"/>
      <c r="H596" s="369"/>
      <c r="I596" s="369"/>
      <c r="J596" s="369"/>
      <c r="K596" s="369"/>
      <c r="L596" s="369"/>
      <c r="M596" s="369"/>
      <c r="N596" s="369"/>
      <c r="O596" s="369"/>
      <c r="P596" s="369"/>
      <c r="Q596" s="369"/>
      <c r="R596" s="369"/>
      <c r="S596" s="369"/>
      <c r="T596" s="369"/>
      <c r="U596" s="369"/>
      <c r="V596" s="369"/>
      <c r="W596" s="369"/>
      <c r="X596" s="369"/>
      <c r="Y596" s="369"/>
      <c r="Z596" s="369"/>
      <c r="AA596" s="369"/>
    </row>
    <row r="597" spans="1:27" ht="10.5" customHeight="1" x14ac:dyDescent="0.2">
      <c r="A597" s="369"/>
      <c r="B597" s="369"/>
      <c r="C597" s="369"/>
      <c r="D597" s="369"/>
      <c r="E597" s="369"/>
      <c r="F597" s="369"/>
      <c r="G597" s="369"/>
      <c r="H597" s="369"/>
      <c r="I597" s="369"/>
      <c r="J597" s="369"/>
      <c r="K597" s="369"/>
      <c r="L597" s="369"/>
      <c r="M597" s="369"/>
      <c r="N597" s="369"/>
      <c r="O597" s="369"/>
      <c r="P597" s="369"/>
      <c r="Q597" s="369"/>
      <c r="R597" s="369"/>
      <c r="S597" s="369"/>
      <c r="T597" s="369"/>
      <c r="U597" s="369"/>
      <c r="V597" s="369"/>
      <c r="W597" s="369"/>
      <c r="X597" s="369"/>
      <c r="Y597" s="369"/>
      <c r="Z597" s="369"/>
      <c r="AA597" s="369"/>
    </row>
    <row r="598" spans="1:27" ht="10.5" customHeight="1" x14ac:dyDescent="0.2">
      <c r="A598" s="369"/>
      <c r="B598" s="369"/>
      <c r="C598" s="369"/>
      <c r="D598" s="369"/>
      <c r="E598" s="369"/>
      <c r="F598" s="369"/>
      <c r="G598" s="369"/>
      <c r="H598" s="369"/>
      <c r="I598" s="369"/>
      <c r="J598" s="369"/>
      <c r="K598" s="369"/>
      <c r="L598" s="369"/>
      <c r="M598" s="369"/>
      <c r="N598" s="369"/>
      <c r="O598" s="369"/>
      <c r="P598" s="369"/>
      <c r="Q598" s="369"/>
      <c r="R598" s="369"/>
      <c r="S598" s="369"/>
      <c r="T598" s="369"/>
      <c r="U598" s="369"/>
      <c r="V598" s="369"/>
      <c r="W598" s="369"/>
      <c r="X598" s="369"/>
      <c r="Y598" s="369"/>
      <c r="Z598" s="369"/>
      <c r="AA598" s="369"/>
    </row>
    <row r="599" spans="1:27" ht="10.5" customHeight="1" x14ac:dyDescent="0.2">
      <c r="A599" s="369"/>
      <c r="B599" s="369"/>
      <c r="C599" s="369"/>
      <c r="D599" s="369"/>
      <c r="E599" s="369"/>
      <c r="F599" s="369"/>
      <c r="G599" s="369"/>
      <c r="H599" s="369"/>
      <c r="I599" s="369"/>
      <c r="J599" s="369"/>
      <c r="K599" s="369"/>
      <c r="L599" s="369"/>
      <c r="M599" s="369"/>
      <c r="N599" s="369"/>
      <c r="O599" s="369"/>
      <c r="P599" s="369"/>
      <c r="Q599" s="369"/>
      <c r="R599" s="369"/>
      <c r="S599" s="369"/>
      <c r="T599" s="369"/>
      <c r="U599" s="369"/>
      <c r="V599" s="369"/>
      <c r="W599" s="369"/>
      <c r="X599" s="369"/>
      <c r="Y599" s="369"/>
      <c r="Z599" s="369"/>
      <c r="AA599" s="369"/>
    </row>
    <row r="600" spans="1:27" ht="10.5" customHeight="1" x14ac:dyDescent="0.2">
      <c r="A600" s="369"/>
      <c r="B600" s="369"/>
      <c r="C600" s="369"/>
      <c r="D600" s="369"/>
      <c r="E600" s="369"/>
      <c r="F600" s="369"/>
      <c r="G600" s="369"/>
      <c r="H600" s="369"/>
      <c r="I600" s="369"/>
      <c r="J600" s="369"/>
      <c r="K600" s="369"/>
      <c r="L600" s="369"/>
      <c r="M600" s="369"/>
      <c r="N600" s="369"/>
      <c r="O600" s="369"/>
      <c r="P600" s="369"/>
      <c r="Q600" s="369"/>
      <c r="R600" s="369"/>
      <c r="S600" s="369"/>
      <c r="T600" s="369"/>
      <c r="U600" s="369"/>
      <c r="V600" s="369"/>
      <c r="W600" s="369"/>
      <c r="X600" s="369"/>
      <c r="Y600" s="369"/>
      <c r="Z600" s="369"/>
      <c r="AA600" s="369"/>
    </row>
    <row r="601" spans="1:27" ht="10.5" customHeight="1" x14ac:dyDescent="0.2">
      <c r="A601" s="369"/>
      <c r="B601" s="369"/>
      <c r="C601" s="369"/>
      <c r="D601" s="369"/>
      <c r="E601" s="369"/>
      <c r="F601" s="369"/>
      <c r="G601" s="369"/>
      <c r="H601" s="369"/>
      <c r="I601" s="369"/>
      <c r="J601" s="369"/>
      <c r="K601" s="369"/>
      <c r="L601" s="369"/>
      <c r="M601" s="369"/>
      <c r="N601" s="369"/>
      <c r="O601" s="369"/>
      <c r="P601" s="369"/>
      <c r="Q601" s="369"/>
      <c r="R601" s="369"/>
      <c r="S601" s="369"/>
      <c r="T601" s="369"/>
      <c r="U601" s="369"/>
      <c r="V601" s="369"/>
      <c r="W601" s="369"/>
      <c r="X601" s="369"/>
      <c r="Y601" s="369"/>
      <c r="Z601" s="369"/>
      <c r="AA601" s="369"/>
    </row>
    <row r="602" spans="1:27" ht="10.5" customHeight="1" x14ac:dyDescent="0.2">
      <c r="A602" s="369"/>
      <c r="B602" s="369"/>
      <c r="C602" s="369"/>
      <c r="D602" s="369"/>
      <c r="E602" s="369"/>
      <c r="F602" s="369"/>
      <c r="G602" s="369"/>
      <c r="H602" s="369"/>
      <c r="I602" s="369"/>
      <c r="J602" s="369"/>
      <c r="K602" s="369"/>
      <c r="L602" s="369"/>
      <c r="M602" s="369"/>
      <c r="N602" s="369"/>
      <c r="O602" s="369"/>
      <c r="P602" s="369"/>
      <c r="Q602" s="369"/>
      <c r="R602" s="369"/>
      <c r="S602" s="369"/>
      <c r="T602" s="369"/>
      <c r="U602" s="369"/>
      <c r="V602" s="369"/>
      <c r="W602" s="369"/>
      <c r="X602" s="369"/>
      <c r="Y602" s="369"/>
      <c r="Z602" s="369"/>
      <c r="AA602" s="369"/>
    </row>
    <row r="603" spans="1:27" ht="10.5" customHeight="1" x14ac:dyDescent="0.2">
      <c r="A603" s="369"/>
      <c r="B603" s="369"/>
      <c r="C603" s="369"/>
      <c r="D603" s="369"/>
      <c r="E603" s="369"/>
      <c r="F603" s="369"/>
      <c r="G603" s="369"/>
      <c r="H603" s="369"/>
      <c r="I603" s="369"/>
      <c r="J603" s="369"/>
      <c r="K603" s="369"/>
      <c r="L603" s="369"/>
      <c r="M603" s="369"/>
      <c r="N603" s="369"/>
      <c r="O603" s="369"/>
      <c r="P603" s="369"/>
      <c r="Q603" s="369"/>
      <c r="R603" s="369"/>
      <c r="S603" s="369"/>
      <c r="T603" s="369"/>
      <c r="U603" s="369"/>
      <c r="V603" s="369"/>
      <c r="W603" s="369"/>
      <c r="X603" s="369"/>
      <c r="Y603" s="369"/>
      <c r="Z603" s="369"/>
      <c r="AA603" s="369"/>
    </row>
    <row r="604" spans="1:27" ht="10.5" customHeight="1" x14ac:dyDescent="0.2">
      <c r="A604" s="369"/>
      <c r="B604" s="369"/>
      <c r="C604" s="369"/>
      <c r="D604" s="369"/>
      <c r="E604" s="369"/>
      <c r="F604" s="369"/>
      <c r="G604" s="369"/>
      <c r="H604" s="369"/>
      <c r="I604" s="369"/>
      <c r="J604" s="369"/>
      <c r="K604" s="369"/>
      <c r="L604" s="369"/>
      <c r="M604" s="369"/>
      <c r="N604" s="369"/>
      <c r="O604" s="369"/>
      <c r="P604" s="369"/>
      <c r="Q604" s="369"/>
      <c r="R604" s="369"/>
      <c r="S604" s="369"/>
      <c r="T604" s="369"/>
      <c r="U604" s="369"/>
      <c r="V604" s="369"/>
      <c r="W604" s="369"/>
      <c r="X604" s="369"/>
      <c r="Y604" s="369"/>
      <c r="Z604" s="369"/>
      <c r="AA604" s="369"/>
    </row>
    <row r="605" spans="1:27" ht="10.5" customHeight="1" x14ac:dyDescent="0.2">
      <c r="A605" s="369"/>
      <c r="B605" s="369"/>
      <c r="C605" s="369"/>
      <c r="D605" s="369"/>
      <c r="E605" s="369"/>
      <c r="F605" s="369"/>
      <c r="G605" s="369"/>
      <c r="H605" s="369"/>
      <c r="I605" s="369"/>
      <c r="J605" s="369"/>
      <c r="K605" s="369"/>
      <c r="L605" s="369"/>
      <c r="M605" s="369"/>
      <c r="N605" s="369"/>
      <c r="O605" s="369"/>
      <c r="P605" s="369"/>
      <c r="Q605" s="369"/>
      <c r="R605" s="369"/>
      <c r="S605" s="369"/>
      <c r="T605" s="369"/>
      <c r="U605" s="369"/>
      <c r="V605" s="369"/>
      <c r="W605" s="369"/>
      <c r="X605" s="369"/>
      <c r="Y605" s="369"/>
      <c r="Z605" s="369"/>
      <c r="AA605" s="369"/>
    </row>
    <row r="606" spans="1:27" ht="10.5" customHeight="1" x14ac:dyDescent="0.2">
      <c r="A606" s="369"/>
      <c r="B606" s="369"/>
      <c r="C606" s="369"/>
      <c r="D606" s="369"/>
      <c r="E606" s="369"/>
      <c r="F606" s="369"/>
      <c r="G606" s="369"/>
      <c r="H606" s="369"/>
      <c r="I606" s="369"/>
      <c r="J606" s="369"/>
      <c r="K606" s="369"/>
      <c r="L606" s="369"/>
      <c r="M606" s="369"/>
      <c r="N606" s="369"/>
      <c r="O606" s="369"/>
      <c r="P606" s="369"/>
      <c r="Q606" s="369"/>
      <c r="R606" s="369"/>
      <c r="S606" s="369"/>
      <c r="T606" s="369"/>
      <c r="U606" s="369"/>
      <c r="V606" s="369"/>
      <c r="W606" s="369"/>
      <c r="X606" s="369"/>
      <c r="Y606" s="369"/>
      <c r="Z606" s="369"/>
      <c r="AA606" s="369"/>
    </row>
    <row r="607" spans="1:27" ht="10.5" customHeight="1" x14ac:dyDescent="0.2">
      <c r="A607" s="369"/>
      <c r="B607" s="369"/>
      <c r="C607" s="369"/>
      <c r="D607" s="369"/>
      <c r="E607" s="369"/>
      <c r="F607" s="369"/>
      <c r="G607" s="369"/>
      <c r="H607" s="369"/>
      <c r="I607" s="369"/>
      <c r="J607" s="369"/>
      <c r="K607" s="369"/>
      <c r="L607" s="369"/>
      <c r="M607" s="369"/>
      <c r="N607" s="369"/>
      <c r="O607" s="369"/>
      <c r="P607" s="369"/>
      <c r="Q607" s="369"/>
      <c r="R607" s="369"/>
      <c r="S607" s="369"/>
      <c r="T607" s="369"/>
      <c r="U607" s="369"/>
      <c r="V607" s="369"/>
      <c r="W607" s="369"/>
      <c r="X607" s="369"/>
      <c r="Y607" s="369"/>
      <c r="Z607" s="369"/>
      <c r="AA607" s="369"/>
    </row>
    <row r="608" spans="1:27" ht="10.5" customHeight="1" x14ac:dyDescent="0.2">
      <c r="A608" s="369"/>
      <c r="B608" s="369"/>
      <c r="C608" s="369"/>
      <c r="D608" s="369"/>
      <c r="E608" s="369"/>
      <c r="F608" s="369"/>
      <c r="G608" s="369"/>
      <c r="H608" s="369"/>
      <c r="I608" s="369"/>
      <c r="J608" s="369"/>
      <c r="K608" s="369"/>
      <c r="L608" s="369"/>
      <c r="M608" s="369"/>
      <c r="N608" s="369"/>
      <c r="O608" s="369"/>
      <c r="P608" s="369"/>
      <c r="Q608" s="369"/>
      <c r="R608" s="369"/>
      <c r="S608" s="369"/>
      <c r="T608" s="369"/>
      <c r="U608" s="369"/>
      <c r="V608" s="369"/>
      <c r="W608" s="369"/>
      <c r="X608" s="369"/>
      <c r="Y608" s="369"/>
      <c r="Z608" s="369"/>
      <c r="AA608" s="369"/>
    </row>
    <row r="609" spans="1:27" ht="10.5" customHeight="1" x14ac:dyDescent="0.2">
      <c r="A609" s="369"/>
      <c r="B609" s="369"/>
      <c r="C609" s="369"/>
      <c r="D609" s="369"/>
      <c r="E609" s="369"/>
      <c r="F609" s="369"/>
      <c r="G609" s="369"/>
      <c r="H609" s="369"/>
      <c r="I609" s="369"/>
      <c r="J609" s="369"/>
      <c r="K609" s="369"/>
      <c r="L609" s="369"/>
      <c r="M609" s="369"/>
      <c r="N609" s="369"/>
      <c r="O609" s="369"/>
      <c r="P609" s="369"/>
      <c r="Q609" s="369"/>
      <c r="R609" s="369"/>
      <c r="S609" s="369"/>
      <c r="T609" s="369"/>
      <c r="U609" s="369"/>
      <c r="V609" s="369"/>
      <c r="W609" s="369"/>
      <c r="X609" s="369"/>
      <c r="Y609" s="369"/>
      <c r="Z609" s="369"/>
      <c r="AA609" s="369"/>
    </row>
    <row r="610" spans="1:27" ht="10.5" customHeight="1" x14ac:dyDescent="0.2">
      <c r="A610" s="369"/>
      <c r="B610" s="369"/>
      <c r="C610" s="369"/>
      <c r="D610" s="369"/>
      <c r="E610" s="369"/>
      <c r="F610" s="369"/>
      <c r="G610" s="369"/>
      <c r="H610" s="369"/>
      <c r="I610" s="369"/>
      <c r="J610" s="369"/>
      <c r="K610" s="369"/>
      <c r="L610" s="369"/>
      <c r="M610" s="369"/>
      <c r="N610" s="369"/>
      <c r="O610" s="369"/>
      <c r="P610" s="369"/>
      <c r="Q610" s="369"/>
      <c r="R610" s="369"/>
      <c r="S610" s="369"/>
      <c r="T610" s="369"/>
      <c r="U610" s="369"/>
      <c r="V610" s="369"/>
      <c r="W610" s="369"/>
      <c r="X610" s="369"/>
      <c r="Y610" s="369"/>
      <c r="Z610" s="369"/>
      <c r="AA610" s="369"/>
    </row>
    <row r="611" spans="1:27" ht="10.5" customHeight="1" x14ac:dyDescent="0.2">
      <c r="A611" s="369"/>
      <c r="B611" s="369"/>
      <c r="C611" s="369"/>
      <c r="D611" s="369"/>
      <c r="E611" s="369"/>
      <c r="F611" s="369"/>
      <c r="G611" s="369"/>
      <c r="H611" s="369"/>
      <c r="I611" s="369"/>
      <c r="J611" s="369"/>
      <c r="K611" s="369"/>
      <c r="L611" s="369"/>
      <c r="M611" s="369"/>
      <c r="N611" s="369"/>
      <c r="O611" s="369"/>
      <c r="P611" s="369"/>
      <c r="Q611" s="369"/>
      <c r="R611" s="369"/>
      <c r="S611" s="369"/>
      <c r="T611" s="369"/>
      <c r="U611" s="369"/>
      <c r="V611" s="369"/>
      <c r="W611" s="369"/>
      <c r="X611" s="369"/>
      <c r="Y611" s="369"/>
      <c r="Z611" s="369"/>
      <c r="AA611" s="369"/>
    </row>
    <row r="612" spans="1:27" ht="10.5" customHeight="1" x14ac:dyDescent="0.2">
      <c r="A612" s="369"/>
      <c r="B612" s="369"/>
      <c r="C612" s="369"/>
      <c r="D612" s="369"/>
      <c r="E612" s="369"/>
      <c r="F612" s="369"/>
      <c r="G612" s="369"/>
      <c r="H612" s="369"/>
      <c r="I612" s="369"/>
      <c r="J612" s="369"/>
      <c r="K612" s="369"/>
      <c r="L612" s="369"/>
      <c r="M612" s="369"/>
      <c r="N612" s="369"/>
      <c r="O612" s="369"/>
      <c r="P612" s="369"/>
      <c r="Q612" s="369"/>
      <c r="R612" s="369"/>
      <c r="S612" s="369"/>
      <c r="T612" s="369"/>
      <c r="U612" s="369"/>
      <c r="V612" s="369"/>
      <c r="W612" s="369"/>
      <c r="X612" s="369"/>
      <c r="Y612" s="369"/>
      <c r="Z612" s="369"/>
      <c r="AA612" s="369"/>
    </row>
    <row r="613" spans="1:27" ht="10.5" customHeight="1" x14ac:dyDescent="0.2">
      <c r="A613" s="369"/>
      <c r="B613" s="369"/>
      <c r="C613" s="369"/>
      <c r="D613" s="369"/>
      <c r="E613" s="369"/>
      <c r="F613" s="369"/>
      <c r="G613" s="369"/>
      <c r="H613" s="369"/>
      <c r="I613" s="369"/>
      <c r="J613" s="369"/>
      <c r="K613" s="369"/>
      <c r="L613" s="369"/>
      <c r="M613" s="369"/>
      <c r="N613" s="369"/>
      <c r="O613" s="369"/>
      <c r="P613" s="369"/>
      <c r="Q613" s="369"/>
      <c r="R613" s="369"/>
      <c r="S613" s="369"/>
      <c r="T613" s="369"/>
      <c r="U613" s="369"/>
      <c r="V613" s="369"/>
      <c r="W613" s="369"/>
      <c r="X613" s="369"/>
      <c r="Y613" s="369"/>
      <c r="Z613" s="369"/>
      <c r="AA613" s="369"/>
    </row>
    <row r="614" spans="1:27" ht="10.5" customHeight="1" x14ac:dyDescent="0.2">
      <c r="A614" s="369"/>
      <c r="B614" s="369"/>
      <c r="C614" s="369"/>
      <c r="D614" s="369"/>
      <c r="E614" s="369"/>
      <c r="F614" s="369"/>
      <c r="G614" s="369"/>
      <c r="H614" s="369"/>
      <c r="I614" s="369"/>
      <c r="J614" s="369"/>
      <c r="K614" s="369"/>
      <c r="L614" s="369"/>
      <c r="M614" s="369"/>
      <c r="N614" s="369"/>
      <c r="O614" s="369"/>
      <c r="P614" s="369"/>
      <c r="Q614" s="369"/>
      <c r="R614" s="369"/>
      <c r="S614" s="369"/>
      <c r="T614" s="369"/>
      <c r="U614" s="369"/>
      <c r="V614" s="369"/>
      <c r="W614" s="369"/>
      <c r="X614" s="369"/>
      <c r="Y614" s="369"/>
      <c r="Z614" s="369"/>
      <c r="AA614" s="369"/>
    </row>
    <row r="615" spans="1:27" ht="10.5" customHeight="1" x14ac:dyDescent="0.2">
      <c r="A615" s="369"/>
      <c r="B615" s="369"/>
      <c r="C615" s="369"/>
      <c r="D615" s="369"/>
      <c r="E615" s="369"/>
      <c r="F615" s="369"/>
      <c r="G615" s="369"/>
      <c r="H615" s="369"/>
      <c r="I615" s="369"/>
      <c r="J615" s="369"/>
      <c r="K615" s="369"/>
      <c r="L615" s="369"/>
      <c r="M615" s="369"/>
      <c r="N615" s="369"/>
      <c r="O615" s="369"/>
      <c r="P615" s="369"/>
      <c r="Q615" s="369"/>
      <c r="R615" s="369"/>
      <c r="S615" s="369"/>
      <c r="T615" s="369"/>
      <c r="U615" s="369"/>
      <c r="V615" s="369"/>
      <c r="W615" s="369"/>
      <c r="X615" s="369"/>
      <c r="Y615" s="369"/>
      <c r="Z615" s="369"/>
      <c r="AA615" s="369"/>
    </row>
    <row r="616" spans="1:27" ht="10.5" customHeight="1" x14ac:dyDescent="0.2">
      <c r="A616" s="369"/>
      <c r="B616" s="369"/>
      <c r="C616" s="369"/>
      <c r="D616" s="369"/>
      <c r="E616" s="369"/>
      <c r="F616" s="369"/>
      <c r="G616" s="369"/>
      <c r="H616" s="369"/>
      <c r="I616" s="369"/>
      <c r="J616" s="369"/>
      <c r="K616" s="369"/>
      <c r="L616" s="369"/>
      <c r="M616" s="369"/>
      <c r="N616" s="369"/>
      <c r="O616" s="369"/>
      <c r="P616" s="369"/>
      <c r="Q616" s="369"/>
      <c r="R616" s="369"/>
      <c r="S616" s="369"/>
      <c r="T616" s="369"/>
      <c r="U616" s="369"/>
      <c r="V616" s="369"/>
      <c r="W616" s="369"/>
      <c r="X616" s="369"/>
      <c r="Y616" s="369"/>
      <c r="Z616" s="369"/>
      <c r="AA616" s="369"/>
    </row>
    <row r="617" spans="1:27" ht="10.5" customHeight="1" x14ac:dyDescent="0.2">
      <c r="A617" s="369"/>
      <c r="B617" s="369"/>
      <c r="C617" s="369"/>
      <c r="D617" s="369"/>
      <c r="E617" s="369"/>
      <c r="F617" s="369"/>
      <c r="G617" s="369"/>
      <c r="H617" s="369"/>
      <c r="I617" s="369"/>
      <c r="J617" s="369"/>
      <c r="K617" s="369"/>
      <c r="L617" s="369"/>
      <c r="M617" s="369"/>
      <c r="N617" s="369"/>
      <c r="O617" s="369"/>
      <c r="P617" s="369"/>
      <c r="Q617" s="369"/>
      <c r="R617" s="369"/>
      <c r="S617" s="369"/>
      <c r="T617" s="369"/>
      <c r="U617" s="369"/>
      <c r="V617" s="369"/>
      <c r="W617" s="369"/>
      <c r="X617" s="369"/>
      <c r="Y617" s="369"/>
      <c r="Z617" s="369"/>
      <c r="AA617" s="369"/>
    </row>
    <row r="618" spans="1:27" ht="10.5" customHeight="1" x14ac:dyDescent="0.2">
      <c r="A618" s="369"/>
      <c r="B618" s="369"/>
      <c r="C618" s="369"/>
      <c r="D618" s="369"/>
      <c r="E618" s="369"/>
      <c r="F618" s="369"/>
      <c r="G618" s="369"/>
      <c r="H618" s="369"/>
      <c r="I618" s="369"/>
      <c r="J618" s="369"/>
      <c r="K618" s="369"/>
      <c r="L618" s="369"/>
      <c r="M618" s="369"/>
      <c r="N618" s="369"/>
      <c r="O618" s="369"/>
      <c r="P618" s="369"/>
      <c r="Q618" s="369"/>
      <c r="R618" s="369"/>
      <c r="S618" s="369"/>
      <c r="T618" s="369"/>
      <c r="U618" s="369"/>
      <c r="V618" s="369"/>
      <c r="W618" s="369"/>
      <c r="X618" s="369"/>
      <c r="Y618" s="369"/>
      <c r="Z618" s="369"/>
      <c r="AA618" s="369"/>
    </row>
    <row r="619" spans="1:27" ht="10.5" customHeight="1" x14ac:dyDescent="0.2">
      <c r="A619" s="369"/>
      <c r="B619" s="369"/>
      <c r="C619" s="369"/>
      <c r="D619" s="369"/>
      <c r="E619" s="369"/>
      <c r="F619" s="369"/>
      <c r="G619" s="369"/>
      <c r="H619" s="369"/>
      <c r="I619" s="369"/>
      <c r="J619" s="369"/>
      <c r="K619" s="369"/>
      <c r="L619" s="369"/>
      <c r="M619" s="369"/>
      <c r="N619" s="369"/>
      <c r="O619" s="369"/>
      <c r="P619" s="369"/>
      <c r="Q619" s="369"/>
      <c r="R619" s="369"/>
      <c r="S619" s="369"/>
      <c r="T619" s="369"/>
      <c r="U619" s="369"/>
      <c r="V619" s="369"/>
      <c r="W619" s="369"/>
      <c r="X619" s="369"/>
      <c r="Y619" s="369"/>
      <c r="Z619" s="369"/>
      <c r="AA619" s="369"/>
    </row>
    <row r="620" spans="1:27" ht="10.5" customHeight="1" x14ac:dyDescent="0.2">
      <c r="A620" s="369"/>
      <c r="B620" s="369"/>
      <c r="C620" s="369"/>
      <c r="D620" s="369"/>
      <c r="E620" s="369"/>
      <c r="F620" s="369"/>
      <c r="G620" s="369"/>
      <c r="H620" s="369"/>
      <c r="I620" s="369"/>
      <c r="J620" s="369"/>
      <c r="K620" s="369"/>
      <c r="L620" s="369"/>
      <c r="M620" s="369"/>
      <c r="N620" s="369"/>
      <c r="O620" s="369"/>
      <c r="P620" s="369"/>
      <c r="Q620" s="369"/>
      <c r="R620" s="369"/>
      <c r="S620" s="369"/>
      <c r="T620" s="369"/>
      <c r="U620" s="369"/>
      <c r="V620" s="369"/>
      <c r="W620" s="369"/>
      <c r="X620" s="369"/>
      <c r="Y620" s="369"/>
      <c r="Z620" s="369"/>
      <c r="AA620" s="369"/>
    </row>
    <row r="621" spans="1:27" ht="10.5" customHeight="1" x14ac:dyDescent="0.2">
      <c r="A621" s="369"/>
      <c r="B621" s="369"/>
      <c r="C621" s="369"/>
      <c r="D621" s="369"/>
      <c r="E621" s="369"/>
      <c r="F621" s="369"/>
      <c r="G621" s="369"/>
      <c r="H621" s="369"/>
      <c r="I621" s="369"/>
      <c r="J621" s="369"/>
      <c r="K621" s="369"/>
      <c r="L621" s="369"/>
      <c r="M621" s="369"/>
      <c r="N621" s="369"/>
      <c r="O621" s="369"/>
      <c r="P621" s="369"/>
      <c r="Q621" s="369"/>
      <c r="R621" s="369"/>
      <c r="S621" s="369"/>
      <c r="T621" s="369"/>
      <c r="U621" s="369"/>
      <c r="V621" s="369"/>
      <c r="W621" s="369"/>
      <c r="X621" s="369"/>
      <c r="Y621" s="369"/>
      <c r="Z621" s="369"/>
      <c r="AA621" s="369"/>
    </row>
    <row r="622" spans="1:27" ht="10.5" customHeight="1" x14ac:dyDescent="0.2">
      <c r="A622" s="369"/>
      <c r="B622" s="369"/>
      <c r="C622" s="369"/>
      <c r="D622" s="369"/>
      <c r="E622" s="369"/>
      <c r="F622" s="369"/>
      <c r="G622" s="369"/>
      <c r="H622" s="369"/>
      <c r="I622" s="369"/>
      <c r="J622" s="369"/>
      <c r="K622" s="369"/>
      <c r="L622" s="369"/>
      <c r="M622" s="369"/>
      <c r="N622" s="369"/>
      <c r="O622" s="369"/>
      <c r="P622" s="369"/>
      <c r="Q622" s="369"/>
      <c r="R622" s="369"/>
      <c r="S622" s="369"/>
      <c r="T622" s="369"/>
      <c r="U622" s="369"/>
      <c r="V622" s="369"/>
      <c r="W622" s="369"/>
      <c r="X622" s="369"/>
      <c r="Y622" s="369"/>
      <c r="Z622" s="369"/>
      <c r="AA622" s="369"/>
    </row>
    <row r="623" spans="1:27" ht="10.5" customHeight="1" x14ac:dyDescent="0.2">
      <c r="A623" s="369"/>
      <c r="B623" s="369"/>
      <c r="C623" s="369"/>
      <c r="D623" s="369"/>
      <c r="E623" s="369"/>
      <c r="F623" s="369"/>
      <c r="G623" s="369"/>
      <c r="H623" s="369"/>
      <c r="I623" s="369"/>
      <c r="J623" s="369"/>
      <c r="K623" s="369"/>
      <c r="L623" s="369"/>
      <c r="M623" s="369"/>
      <c r="N623" s="369"/>
      <c r="O623" s="369"/>
      <c r="P623" s="369"/>
      <c r="Q623" s="369"/>
      <c r="R623" s="369"/>
      <c r="S623" s="369"/>
      <c r="T623" s="369"/>
      <c r="U623" s="369"/>
      <c r="V623" s="369"/>
      <c r="W623" s="369"/>
      <c r="X623" s="369"/>
      <c r="Y623" s="369"/>
      <c r="Z623" s="369"/>
      <c r="AA623" s="369"/>
    </row>
    <row r="624" spans="1:27" ht="10.5" customHeight="1" x14ac:dyDescent="0.2">
      <c r="A624" s="369"/>
      <c r="B624" s="369"/>
      <c r="C624" s="369"/>
      <c r="D624" s="369"/>
      <c r="E624" s="369"/>
      <c r="F624" s="369"/>
      <c r="G624" s="369"/>
      <c r="H624" s="369"/>
      <c r="I624" s="369"/>
      <c r="J624" s="369"/>
      <c r="K624" s="369"/>
      <c r="L624" s="369"/>
      <c r="M624" s="369"/>
      <c r="N624" s="369"/>
      <c r="O624" s="369"/>
      <c r="P624" s="369"/>
      <c r="Q624" s="369"/>
      <c r="R624" s="369"/>
      <c r="S624" s="369"/>
      <c r="T624" s="369"/>
      <c r="U624" s="369"/>
      <c r="V624" s="369"/>
      <c r="W624" s="369"/>
      <c r="X624" s="369"/>
      <c r="Y624" s="369"/>
      <c r="Z624" s="369"/>
      <c r="AA624" s="369"/>
    </row>
    <row r="625" spans="1:27" ht="10.5" customHeight="1" x14ac:dyDescent="0.2">
      <c r="A625" s="369"/>
      <c r="B625" s="369"/>
      <c r="C625" s="369"/>
      <c r="D625" s="369"/>
      <c r="E625" s="369"/>
      <c r="F625" s="369"/>
      <c r="G625" s="369"/>
      <c r="H625" s="369"/>
      <c r="I625" s="369"/>
      <c r="J625" s="369"/>
      <c r="K625" s="369"/>
      <c r="L625" s="369"/>
      <c r="M625" s="369"/>
      <c r="N625" s="369"/>
      <c r="O625" s="369"/>
      <c r="P625" s="369"/>
      <c r="Q625" s="369"/>
      <c r="R625" s="369"/>
      <c r="S625" s="369"/>
      <c r="T625" s="369"/>
      <c r="U625" s="369"/>
      <c r="V625" s="369"/>
      <c r="W625" s="369"/>
      <c r="X625" s="369"/>
      <c r="Y625" s="369"/>
      <c r="Z625" s="369"/>
      <c r="AA625" s="369"/>
    </row>
    <row r="626" spans="1:27" ht="10.5" customHeight="1" x14ac:dyDescent="0.2">
      <c r="A626" s="369"/>
      <c r="B626" s="369"/>
      <c r="C626" s="369"/>
      <c r="D626" s="369"/>
      <c r="E626" s="369"/>
      <c r="F626" s="369"/>
      <c r="G626" s="369"/>
      <c r="H626" s="369"/>
      <c r="I626" s="369"/>
      <c r="J626" s="369"/>
      <c r="K626" s="369"/>
      <c r="L626" s="369"/>
      <c r="M626" s="369"/>
      <c r="N626" s="369"/>
      <c r="O626" s="369"/>
      <c r="P626" s="369"/>
      <c r="Q626" s="369"/>
      <c r="R626" s="369"/>
      <c r="S626" s="369"/>
      <c r="T626" s="369"/>
      <c r="U626" s="369"/>
      <c r="V626" s="369"/>
      <c r="W626" s="369"/>
      <c r="X626" s="369"/>
      <c r="Y626" s="369"/>
      <c r="Z626" s="369"/>
      <c r="AA626" s="369"/>
    </row>
    <row r="627" spans="1:27" ht="10.5" customHeight="1" x14ac:dyDescent="0.2">
      <c r="A627" s="369"/>
      <c r="B627" s="369"/>
      <c r="C627" s="369"/>
      <c r="D627" s="369"/>
      <c r="E627" s="369"/>
      <c r="F627" s="369"/>
      <c r="G627" s="369"/>
      <c r="H627" s="369"/>
      <c r="I627" s="369"/>
      <c r="J627" s="369"/>
      <c r="K627" s="369"/>
      <c r="L627" s="369"/>
      <c r="M627" s="369"/>
      <c r="N627" s="369"/>
      <c r="O627" s="369"/>
      <c r="P627" s="369"/>
      <c r="Q627" s="369"/>
      <c r="R627" s="369"/>
      <c r="S627" s="369"/>
      <c r="T627" s="369"/>
      <c r="U627" s="369"/>
      <c r="V627" s="369"/>
      <c r="W627" s="369"/>
      <c r="X627" s="369"/>
      <c r="Y627" s="369"/>
      <c r="Z627" s="369"/>
      <c r="AA627" s="369"/>
    </row>
    <row r="628" spans="1:27" ht="10.5" customHeight="1" x14ac:dyDescent="0.2">
      <c r="A628" s="369"/>
      <c r="B628" s="369"/>
      <c r="C628" s="369"/>
      <c r="D628" s="369"/>
      <c r="E628" s="369"/>
      <c r="F628" s="369"/>
      <c r="G628" s="369"/>
      <c r="H628" s="369"/>
      <c r="I628" s="369"/>
      <c r="J628" s="369"/>
      <c r="K628" s="369"/>
      <c r="L628" s="369"/>
      <c r="M628" s="369"/>
      <c r="N628" s="369"/>
      <c r="O628" s="369"/>
      <c r="P628" s="369"/>
      <c r="Q628" s="369"/>
      <c r="R628" s="369"/>
      <c r="S628" s="369"/>
      <c r="T628" s="369"/>
      <c r="U628" s="369"/>
      <c r="V628" s="369"/>
      <c r="W628" s="369"/>
      <c r="X628" s="369"/>
      <c r="Y628" s="369"/>
      <c r="Z628" s="369"/>
      <c r="AA628" s="369"/>
    </row>
    <row r="629" spans="1:27" ht="10.5" customHeight="1" x14ac:dyDescent="0.2">
      <c r="A629" s="369"/>
      <c r="B629" s="369"/>
      <c r="C629" s="369"/>
      <c r="D629" s="369"/>
      <c r="E629" s="369"/>
      <c r="F629" s="369"/>
      <c r="G629" s="369"/>
      <c r="H629" s="369"/>
      <c r="I629" s="369"/>
      <c r="J629" s="369"/>
      <c r="K629" s="369"/>
      <c r="L629" s="369"/>
      <c r="M629" s="369"/>
      <c r="N629" s="369"/>
      <c r="O629" s="369"/>
      <c r="P629" s="369"/>
      <c r="Q629" s="369"/>
      <c r="R629" s="369"/>
      <c r="S629" s="369"/>
      <c r="T629" s="369"/>
      <c r="U629" s="369"/>
      <c r="V629" s="369"/>
      <c r="W629" s="369"/>
      <c r="X629" s="369"/>
      <c r="Y629" s="369"/>
      <c r="Z629" s="369"/>
      <c r="AA629" s="369"/>
    </row>
    <row r="630" spans="1:27" ht="10.5" customHeight="1" x14ac:dyDescent="0.2">
      <c r="A630" s="369"/>
      <c r="B630" s="369"/>
      <c r="C630" s="369"/>
      <c r="D630" s="369"/>
      <c r="E630" s="369"/>
      <c r="F630" s="369"/>
      <c r="G630" s="369"/>
      <c r="H630" s="369"/>
      <c r="I630" s="369"/>
      <c r="J630" s="369"/>
      <c r="K630" s="369"/>
      <c r="L630" s="369"/>
      <c r="M630" s="369"/>
      <c r="N630" s="369"/>
      <c r="O630" s="369"/>
      <c r="P630" s="369"/>
      <c r="Q630" s="369"/>
      <c r="R630" s="369"/>
      <c r="S630" s="369"/>
      <c r="T630" s="369"/>
      <c r="U630" s="369"/>
      <c r="V630" s="369"/>
      <c r="W630" s="369"/>
      <c r="X630" s="369"/>
      <c r="Y630" s="369"/>
      <c r="Z630" s="369"/>
      <c r="AA630" s="369"/>
    </row>
    <row r="631" spans="1:27" ht="10.5" customHeight="1" x14ac:dyDescent="0.2">
      <c r="A631" s="369"/>
      <c r="B631" s="369"/>
      <c r="C631" s="369"/>
      <c r="D631" s="369"/>
      <c r="E631" s="369"/>
      <c r="F631" s="369"/>
      <c r="G631" s="369"/>
      <c r="H631" s="369"/>
      <c r="I631" s="369"/>
      <c r="J631" s="369"/>
      <c r="K631" s="369"/>
      <c r="L631" s="369"/>
      <c r="M631" s="369"/>
      <c r="N631" s="369"/>
      <c r="O631" s="369"/>
      <c r="P631" s="369"/>
      <c r="Q631" s="369"/>
      <c r="R631" s="369"/>
      <c r="S631" s="369"/>
      <c r="T631" s="369"/>
      <c r="U631" s="369"/>
      <c r="V631" s="369"/>
      <c r="W631" s="369"/>
      <c r="X631" s="369"/>
      <c r="Y631" s="369"/>
      <c r="Z631" s="369"/>
      <c r="AA631" s="369"/>
    </row>
    <row r="632" spans="1:27" ht="10.5" customHeight="1" x14ac:dyDescent="0.2">
      <c r="A632" s="369"/>
      <c r="B632" s="369"/>
      <c r="C632" s="369"/>
      <c r="D632" s="369"/>
      <c r="E632" s="369"/>
      <c r="F632" s="369"/>
      <c r="G632" s="369"/>
      <c r="H632" s="369"/>
      <c r="I632" s="369"/>
      <c r="J632" s="369"/>
      <c r="K632" s="369"/>
      <c r="L632" s="369"/>
      <c r="M632" s="369"/>
      <c r="N632" s="369"/>
      <c r="O632" s="369"/>
      <c r="P632" s="369"/>
      <c r="Q632" s="369"/>
      <c r="R632" s="369"/>
      <c r="S632" s="369"/>
      <c r="T632" s="369"/>
      <c r="U632" s="369"/>
      <c r="V632" s="369"/>
      <c r="W632" s="369"/>
      <c r="X632" s="369"/>
      <c r="Y632" s="369"/>
      <c r="Z632" s="369"/>
      <c r="AA632" s="369"/>
    </row>
    <row r="633" spans="1:27" ht="10.5" customHeight="1" x14ac:dyDescent="0.2">
      <c r="A633" s="369"/>
      <c r="B633" s="369"/>
      <c r="C633" s="369"/>
      <c r="D633" s="369"/>
      <c r="E633" s="369"/>
      <c r="F633" s="369"/>
      <c r="G633" s="369"/>
      <c r="H633" s="369"/>
      <c r="I633" s="369"/>
      <c r="J633" s="369"/>
      <c r="K633" s="369"/>
      <c r="L633" s="369"/>
      <c r="M633" s="369"/>
      <c r="N633" s="369"/>
      <c r="O633" s="369"/>
      <c r="P633" s="369"/>
      <c r="Q633" s="369"/>
      <c r="R633" s="369"/>
      <c r="S633" s="369"/>
      <c r="T633" s="369"/>
      <c r="U633" s="369"/>
      <c r="V633" s="369"/>
      <c r="W633" s="369"/>
      <c r="X633" s="369"/>
      <c r="Y633" s="369"/>
      <c r="Z633" s="369"/>
      <c r="AA633" s="369"/>
    </row>
    <row r="634" spans="1:27" ht="10.5" customHeight="1" x14ac:dyDescent="0.2">
      <c r="A634" s="369"/>
      <c r="B634" s="369"/>
      <c r="C634" s="369"/>
      <c r="D634" s="369"/>
      <c r="E634" s="369"/>
      <c r="F634" s="369"/>
      <c r="G634" s="369"/>
      <c r="H634" s="369"/>
      <c r="I634" s="369"/>
      <c r="J634" s="369"/>
      <c r="K634" s="369"/>
      <c r="L634" s="369"/>
      <c r="M634" s="369"/>
      <c r="N634" s="369"/>
      <c r="O634" s="369"/>
      <c r="P634" s="369"/>
      <c r="Q634" s="369"/>
      <c r="R634" s="369"/>
      <c r="S634" s="369"/>
      <c r="T634" s="369"/>
      <c r="U634" s="369"/>
      <c r="V634" s="369"/>
      <c r="W634" s="369"/>
      <c r="X634" s="369"/>
      <c r="Y634" s="369"/>
      <c r="Z634" s="369"/>
      <c r="AA634" s="369"/>
    </row>
    <row r="635" spans="1:27" ht="10.5" customHeight="1" x14ac:dyDescent="0.2">
      <c r="A635" s="369"/>
      <c r="B635" s="369"/>
      <c r="C635" s="369"/>
      <c r="D635" s="369"/>
      <c r="E635" s="369"/>
      <c r="F635" s="369"/>
      <c r="G635" s="369"/>
      <c r="H635" s="369"/>
      <c r="I635" s="369"/>
      <c r="J635" s="369"/>
      <c r="K635" s="369"/>
      <c r="L635" s="369"/>
      <c r="M635" s="369"/>
      <c r="N635" s="369"/>
      <c r="O635" s="369"/>
      <c r="P635" s="369"/>
      <c r="Q635" s="369"/>
      <c r="R635" s="369"/>
      <c r="S635" s="369"/>
      <c r="T635" s="369"/>
      <c r="U635" s="369"/>
      <c r="V635" s="369"/>
      <c r="W635" s="369"/>
      <c r="X635" s="369"/>
      <c r="Y635" s="369"/>
      <c r="Z635" s="369"/>
      <c r="AA635" s="369"/>
    </row>
    <row r="636" spans="1:27" ht="10.5" customHeight="1" x14ac:dyDescent="0.2">
      <c r="A636" s="369"/>
      <c r="B636" s="369"/>
      <c r="C636" s="369"/>
      <c r="D636" s="369"/>
      <c r="E636" s="369"/>
      <c r="F636" s="369"/>
      <c r="G636" s="369"/>
      <c r="H636" s="369"/>
      <c r="I636" s="369"/>
      <c r="J636" s="369"/>
      <c r="K636" s="369"/>
      <c r="L636" s="369"/>
      <c r="M636" s="369"/>
      <c r="N636" s="369"/>
      <c r="O636" s="369"/>
      <c r="P636" s="369"/>
      <c r="Q636" s="369"/>
      <c r="R636" s="369"/>
      <c r="S636" s="369"/>
      <c r="T636" s="369"/>
      <c r="U636" s="369"/>
      <c r="V636" s="369"/>
      <c r="W636" s="369"/>
      <c r="X636" s="369"/>
      <c r="Y636" s="369"/>
      <c r="Z636" s="369"/>
      <c r="AA636" s="369"/>
    </row>
    <row r="637" spans="1:27" ht="10.5" customHeight="1" x14ac:dyDescent="0.2">
      <c r="A637" s="369"/>
      <c r="B637" s="369"/>
      <c r="C637" s="369"/>
      <c r="D637" s="369"/>
      <c r="E637" s="369"/>
      <c r="F637" s="369"/>
      <c r="G637" s="369"/>
      <c r="H637" s="369"/>
      <c r="I637" s="369"/>
      <c r="J637" s="369"/>
      <c r="K637" s="369"/>
      <c r="L637" s="369"/>
      <c r="M637" s="369"/>
      <c r="N637" s="369"/>
      <c r="O637" s="369"/>
      <c r="P637" s="369"/>
      <c r="Q637" s="369"/>
      <c r="R637" s="369"/>
      <c r="S637" s="369"/>
      <c r="T637" s="369"/>
      <c r="U637" s="369"/>
      <c r="V637" s="369"/>
      <c r="W637" s="369"/>
      <c r="X637" s="369"/>
      <c r="Y637" s="369"/>
      <c r="Z637" s="369"/>
      <c r="AA637" s="369"/>
    </row>
    <row r="638" spans="1:27" ht="10.5" customHeight="1" x14ac:dyDescent="0.2">
      <c r="A638" s="369"/>
      <c r="B638" s="369"/>
      <c r="C638" s="369"/>
      <c r="D638" s="369"/>
      <c r="E638" s="369"/>
      <c r="F638" s="369"/>
      <c r="G638" s="369"/>
      <c r="H638" s="369"/>
      <c r="I638" s="369"/>
      <c r="J638" s="369"/>
      <c r="K638" s="369"/>
      <c r="L638" s="369"/>
      <c r="M638" s="369"/>
      <c r="N638" s="369"/>
      <c r="O638" s="369"/>
      <c r="P638" s="369"/>
      <c r="Q638" s="369"/>
      <c r="R638" s="369"/>
      <c r="S638" s="369"/>
      <c r="T638" s="369"/>
      <c r="U638" s="369"/>
      <c r="V638" s="369"/>
      <c r="W638" s="369"/>
      <c r="X638" s="369"/>
      <c r="Y638" s="369"/>
      <c r="Z638" s="369"/>
      <c r="AA638" s="369"/>
    </row>
    <row r="639" spans="1:27" ht="10.5" customHeight="1" x14ac:dyDescent="0.2">
      <c r="A639" s="369"/>
      <c r="B639" s="369"/>
      <c r="C639" s="369"/>
      <c r="D639" s="369"/>
      <c r="E639" s="369"/>
      <c r="F639" s="369"/>
      <c r="G639" s="369"/>
      <c r="H639" s="369"/>
      <c r="I639" s="369"/>
      <c r="J639" s="369"/>
      <c r="K639" s="369"/>
      <c r="L639" s="369"/>
      <c r="M639" s="369"/>
      <c r="N639" s="369"/>
      <c r="O639" s="369"/>
      <c r="P639" s="369"/>
      <c r="Q639" s="369"/>
      <c r="R639" s="369"/>
      <c r="S639" s="369"/>
      <c r="T639" s="369"/>
      <c r="U639" s="369"/>
      <c r="V639" s="369"/>
      <c r="W639" s="369"/>
      <c r="X639" s="369"/>
      <c r="Y639" s="369"/>
      <c r="Z639" s="369"/>
      <c r="AA639" s="369"/>
    </row>
    <row r="640" spans="1:27" ht="10.5" customHeight="1" x14ac:dyDescent="0.2">
      <c r="A640" s="369"/>
      <c r="B640" s="369"/>
      <c r="C640" s="369"/>
      <c r="D640" s="369"/>
      <c r="E640" s="369"/>
      <c r="F640" s="369"/>
      <c r="G640" s="369"/>
      <c r="H640" s="369"/>
      <c r="I640" s="369"/>
      <c r="J640" s="369"/>
      <c r="K640" s="369"/>
      <c r="L640" s="369"/>
      <c r="M640" s="369"/>
      <c r="N640" s="369"/>
      <c r="O640" s="369"/>
      <c r="P640" s="369"/>
      <c r="Q640" s="369"/>
      <c r="R640" s="369"/>
      <c r="S640" s="369"/>
      <c r="T640" s="369"/>
      <c r="U640" s="369"/>
      <c r="V640" s="369"/>
      <c r="W640" s="369"/>
      <c r="X640" s="369"/>
      <c r="Y640" s="369"/>
      <c r="Z640" s="369"/>
      <c r="AA640" s="369"/>
    </row>
    <row r="641" spans="1:27" ht="10.5" customHeight="1" x14ac:dyDescent="0.2">
      <c r="A641" s="369"/>
      <c r="B641" s="369"/>
      <c r="C641" s="369"/>
      <c r="D641" s="369"/>
      <c r="E641" s="369"/>
      <c r="F641" s="369"/>
      <c r="G641" s="369"/>
      <c r="H641" s="369"/>
      <c r="I641" s="369"/>
      <c r="J641" s="369"/>
      <c r="K641" s="369"/>
      <c r="L641" s="369"/>
      <c r="M641" s="369"/>
      <c r="N641" s="369"/>
      <c r="O641" s="369"/>
      <c r="P641" s="369"/>
      <c r="Q641" s="369"/>
      <c r="R641" s="369"/>
      <c r="S641" s="369"/>
      <c r="T641" s="369"/>
      <c r="U641" s="369"/>
      <c r="V641" s="369"/>
      <c r="W641" s="369"/>
      <c r="X641" s="369"/>
      <c r="Y641" s="369"/>
      <c r="Z641" s="369"/>
      <c r="AA641" s="369"/>
    </row>
    <row r="642" spans="1:27" ht="10.5" customHeight="1" x14ac:dyDescent="0.2">
      <c r="A642" s="369"/>
      <c r="B642" s="369"/>
      <c r="C642" s="369"/>
      <c r="D642" s="369"/>
      <c r="E642" s="369"/>
      <c r="F642" s="369"/>
      <c r="G642" s="369"/>
      <c r="H642" s="369"/>
      <c r="I642" s="369"/>
      <c r="J642" s="369"/>
      <c r="K642" s="369"/>
      <c r="L642" s="369"/>
      <c r="M642" s="369"/>
      <c r="N642" s="369"/>
      <c r="O642" s="369"/>
      <c r="P642" s="369"/>
      <c r="Q642" s="369"/>
      <c r="R642" s="369"/>
      <c r="S642" s="369"/>
      <c r="T642" s="369"/>
      <c r="U642" s="369"/>
      <c r="V642" s="369"/>
      <c r="W642" s="369"/>
      <c r="X642" s="369"/>
      <c r="Y642" s="369"/>
      <c r="Z642" s="369"/>
      <c r="AA642" s="369"/>
    </row>
    <row r="643" spans="1:27" ht="10.5" customHeight="1" x14ac:dyDescent="0.2">
      <c r="A643" s="369"/>
      <c r="B643" s="369"/>
      <c r="C643" s="369"/>
      <c r="D643" s="369"/>
      <c r="E643" s="369"/>
      <c r="F643" s="369"/>
      <c r="G643" s="369"/>
      <c r="H643" s="369"/>
      <c r="I643" s="369"/>
      <c r="J643" s="369"/>
      <c r="K643" s="369"/>
      <c r="L643" s="369"/>
      <c r="M643" s="369"/>
      <c r="N643" s="369"/>
      <c r="O643" s="369"/>
      <c r="P643" s="369"/>
      <c r="Q643" s="369"/>
      <c r="R643" s="369"/>
      <c r="S643" s="369"/>
      <c r="T643" s="369"/>
      <c r="U643" s="369"/>
      <c r="V643" s="369"/>
      <c r="W643" s="369"/>
      <c r="X643" s="369"/>
      <c r="Y643" s="369"/>
      <c r="Z643" s="369"/>
      <c r="AA643" s="369"/>
    </row>
    <row r="644" spans="1:27" ht="10.5" customHeight="1" x14ac:dyDescent="0.2">
      <c r="A644" s="369"/>
      <c r="B644" s="369"/>
      <c r="C644" s="369"/>
      <c r="D644" s="369"/>
      <c r="E644" s="369"/>
      <c r="F644" s="369"/>
      <c r="G644" s="369"/>
      <c r="H644" s="369"/>
      <c r="I644" s="369"/>
      <c r="J644" s="369"/>
      <c r="K644" s="369"/>
      <c r="L644" s="369"/>
      <c r="M644" s="369"/>
      <c r="N644" s="369"/>
      <c r="O644" s="369"/>
      <c r="P644" s="369"/>
      <c r="Q644" s="369"/>
      <c r="R644" s="369"/>
      <c r="S644" s="369"/>
      <c r="T644" s="369"/>
      <c r="U644" s="369"/>
      <c r="V644" s="369"/>
      <c r="W644" s="369"/>
      <c r="X644" s="369"/>
      <c r="Y644" s="369"/>
      <c r="Z644" s="369"/>
      <c r="AA644" s="369"/>
    </row>
    <row r="645" spans="1:27" ht="10.5" customHeight="1" x14ac:dyDescent="0.2">
      <c r="A645" s="369"/>
      <c r="B645" s="369"/>
      <c r="C645" s="369"/>
      <c r="D645" s="369"/>
      <c r="E645" s="369"/>
      <c r="F645" s="369"/>
      <c r="G645" s="369"/>
      <c r="H645" s="369"/>
      <c r="I645" s="369"/>
      <c r="J645" s="369"/>
      <c r="K645" s="369"/>
      <c r="L645" s="369"/>
      <c r="M645" s="369"/>
      <c r="N645" s="369"/>
      <c r="O645" s="369"/>
      <c r="P645" s="369"/>
      <c r="Q645" s="369"/>
      <c r="R645" s="369"/>
      <c r="S645" s="369"/>
      <c r="T645" s="369"/>
      <c r="U645" s="369"/>
      <c r="V645" s="369"/>
      <c r="W645" s="369"/>
      <c r="X645" s="369"/>
      <c r="Y645" s="369"/>
      <c r="Z645" s="369"/>
      <c r="AA645" s="369"/>
    </row>
    <row r="646" spans="1:27" ht="10.5" customHeight="1" x14ac:dyDescent="0.2">
      <c r="A646" s="369"/>
      <c r="B646" s="369"/>
      <c r="C646" s="369"/>
      <c r="D646" s="369"/>
      <c r="E646" s="369"/>
      <c r="F646" s="369"/>
      <c r="G646" s="369"/>
      <c r="H646" s="369"/>
      <c r="I646" s="369"/>
      <c r="J646" s="369"/>
      <c r="K646" s="369"/>
      <c r="L646" s="369"/>
      <c r="M646" s="369"/>
      <c r="N646" s="369"/>
      <c r="O646" s="369"/>
      <c r="P646" s="369"/>
      <c r="Q646" s="369"/>
      <c r="R646" s="369"/>
      <c r="S646" s="369"/>
      <c r="T646" s="369"/>
      <c r="U646" s="369"/>
      <c r="V646" s="369"/>
      <c r="W646" s="369"/>
      <c r="X646" s="369"/>
      <c r="Y646" s="369"/>
      <c r="Z646" s="369"/>
      <c r="AA646" s="369"/>
    </row>
    <row r="647" spans="1:27" ht="10.5" customHeight="1" x14ac:dyDescent="0.2">
      <c r="A647" s="369"/>
      <c r="B647" s="369"/>
      <c r="C647" s="369"/>
      <c r="D647" s="369"/>
      <c r="E647" s="369"/>
      <c r="F647" s="369"/>
      <c r="G647" s="369"/>
      <c r="H647" s="369"/>
      <c r="I647" s="369"/>
      <c r="J647" s="369"/>
      <c r="K647" s="369"/>
      <c r="L647" s="369"/>
      <c r="M647" s="369"/>
      <c r="N647" s="369"/>
      <c r="O647" s="369"/>
      <c r="P647" s="369"/>
      <c r="Q647" s="369"/>
      <c r="R647" s="369"/>
      <c r="S647" s="369"/>
      <c r="T647" s="369"/>
      <c r="U647" s="369"/>
      <c r="V647" s="369"/>
      <c r="W647" s="369"/>
      <c r="X647" s="369"/>
      <c r="Y647" s="369"/>
      <c r="Z647" s="369"/>
      <c r="AA647" s="369"/>
    </row>
    <row r="648" spans="1:27" ht="10.5" customHeight="1" x14ac:dyDescent="0.2">
      <c r="A648" s="369"/>
      <c r="B648" s="369"/>
      <c r="C648" s="369"/>
      <c r="D648" s="369"/>
      <c r="E648" s="369"/>
      <c r="F648" s="369"/>
      <c r="G648" s="369"/>
      <c r="H648" s="369"/>
      <c r="I648" s="369"/>
      <c r="J648" s="369"/>
      <c r="K648" s="369"/>
      <c r="L648" s="369"/>
      <c r="M648" s="369"/>
      <c r="N648" s="369"/>
      <c r="O648" s="369"/>
      <c r="P648" s="369"/>
      <c r="Q648" s="369"/>
      <c r="R648" s="369"/>
      <c r="S648" s="369"/>
      <c r="T648" s="369"/>
      <c r="U648" s="369"/>
      <c r="V648" s="369"/>
      <c r="W648" s="369"/>
      <c r="X648" s="369"/>
      <c r="Y648" s="369"/>
      <c r="Z648" s="369"/>
      <c r="AA648" s="369"/>
    </row>
    <row r="649" spans="1:27" ht="10.5" customHeight="1" x14ac:dyDescent="0.2">
      <c r="A649" s="369"/>
      <c r="B649" s="369"/>
      <c r="C649" s="369"/>
      <c r="D649" s="369"/>
      <c r="E649" s="369"/>
      <c r="F649" s="369"/>
      <c r="G649" s="369"/>
      <c r="H649" s="369"/>
      <c r="I649" s="369"/>
      <c r="J649" s="369"/>
      <c r="K649" s="369"/>
      <c r="L649" s="369"/>
      <c r="M649" s="369"/>
      <c r="N649" s="369"/>
      <c r="O649" s="369"/>
      <c r="P649" s="369"/>
      <c r="Q649" s="369"/>
      <c r="R649" s="369"/>
      <c r="S649" s="369"/>
      <c r="T649" s="369"/>
      <c r="U649" s="369"/>
      <c r="V649" s="369"/>
      <c r="W649" s="369"/>
      <c r="X649" s="369"/>
      <c r="Y649" s="369"/>
      <c r="Z649" s="369"/>
      <c r="AA649" s="369"/>
    </row>
    <row r="650" spans="1:27" ht="10.5" customHeight="1" x14ac:dyDescent="0.2">
      <c r="A650" s="369"/>
      <c r="B650" s="369"/>
      <c r="C650" s="369"/>
      <c r="D650" s="369"/>
      <c r="E650" s="369"/>
      <c r="F650" s="369"/>
      <c r="G650" s="369"/>
      <c r="H650" s="369"/>
      <c r="I650" s="369"/>
      <c r="J650" s="369"/>
      <c r="K650" s="369"/>
      <c r="L650" s="369"/>
      <c r="M650" s="369"/>
      <c r="N650" s="369"/>
      <c r="O650" s="369"/>
      <c r="P650" s="369"/>
      <c r="Q650" s="369"/>
      <c r="R650" s="369"/>
      <c r="S650" s="369"/>
      <c r="T650" s="369"/>
      <c r="U650" s="369"/>
      <c r="V650" s="369"/>
      <c r="W650" s="369"/>
      <c r="X650" s="369"/>
      <c r="Y650" s="369"/>
      <c r="Z650" s="369"/>
      <c r="AA650" s="369"/>
    </row>
    <row r="651" spans="1:27" ht="10.5" customHeight="1" x14ac:dyDescent="0.2">
      <c r="A651" s="369"/>
      <c r="B651" s="369"/>
      <c r="C651" s="369"/>
      <c r="D651" s="369"/>
      <c r="E651" s="369"/>
      <c r="F651" s="369"/>
      <c r="G651" s="369"/>
      <c r="H651" s="369"/>
      <c r="I651" s="369"/>
      <c r="J651" s="369"/>
      <c r="K651" s="369"/>
      <c r="L651" s="369"/>
      <c r="M651" s="369"/>
      <c r="N651" s="369"/>
      <c r="O651" s="369"/>
      <c r="P651" s="369"/>
      <c r="Q651" s="369"/>
      <c r="R651" s="369"/>
      <c r="S651" s="369"/>
      <c r="T651" s="369"/>
      <c r="U651" s="369"/>
      <c r="V651" s="369"/>
      <c r="W651" s="369"/>
      <c r="X651" s="369"/>
      <c r="Y651" s="369"/>
      <c r="Z651" s="369"/>
      <c r="AA651" s="369"/>
    </row>
    <row r="652" spans="1:27" ht="10.5" customHeight="1" x14ac:dyDescent="0.2">
      <c r="A652" s="369"/>
      <c r="B652" s="369"/>
      <c r="C652" s="369"/>
      <c r="D652" s="369"/>
      <c r="E652" s="369"/>
      <c r="F652" s="369"/>
      <c r="G652" s="369"/>
      <c r="H652" s="369"/>
      <c r="I652" s="369"/>
      <c r="J652" s="369"/>
      <c r="K652" s="369"/>
      <c r="L652" s="369"/>
      <c r="M652" s="369"/>
      <c r="N652" s="369"/>
      <c r="O652" s="369"/>
      <c r="P652" s="369"/>
      <c r="Q652" s="369"/>
      <c r="R652" s="369"/>
      <c r="S652" s="369"/>
      <c r="T652" s="369"/>
      <c r="U652" s="369"/>
      <c r="V652" s="369"/>
      <c r="W652" s="369"/>
      <c r="X652" s="369"/>
      <c r="Y652" s="369"/>
      <c r="Z652" s="369"/>
      <c r="AA652" s="369"/>
    </row>
    <row r="653" spans="1:27" ht="10.5" customHeight="1" x14ac:dyDescent="0.2">
      <c r="A653" s="369"/>
      <c r="B653" s="369"/>
      <c r="C653" s="369"/>
      <c r="D653" s="369"/>
      <c r="E653" s="369"/>
      <c r="F653" s="369"/>
      <c r="G653" s="369"/>
      <c r="H653" s="369"/>
      <c r="I653" s="369"/>
      <c r="J653" s="369"/>
      <c r="K653" s="369"/>
      <c r="L653" s="369"/>
      <c r="M653" s="369"/>
      <c r="N653" s="369"/>
      <c r="O653" s="369"/>
      <c r="P653" s="369"/>
      <c r="Q653" s="369"/>
      <c r="R653" s="369"/>
      <c r="S653" s="369"/>
      <c r="T653" s="369"/>
      <c r="U653" s="369"/>
      <c r="V653" s="369"/>
      <c r="W653" s="369"/>
      <c r="X653" s="369"/>
      <c r="Y653" s="369"/>
      <c r="Z653" s="369"/>
      <c r="AA653" s="369"/>
    </row>
    <row r="654" spans="1:27" ht="10.5" customHeight="1" x14ac:dyDescent="0.2">
      <c r="A654" s="369"/>
      <c r="B654" s="369"/>
      <c r="C654" s="369"/>
      <c r="D654" s="369"/>
      <c r="E654" s="369"/>
      <c r="F654" s="369"/>
      <c r="G654" s="369"/>
      <c r="H654" s="369"/>
      <c r="I654" s="369"/>
      <c r="J654" s="369"/>
      <c r="K654" s="369"/>
      <c r="L654" s="369"/>
      <c r="M654" s="369"/>
      <c r="N654" s="369"/>
      <c r="O654" s="369"/>
      <c r="P654" s="369"/>
      <c r="Q654" s="369"/>
      <c r="R654" s="369"/>
      <c r="S654" s="369"/>
      <c r="T654" s="369"/>
      <c r="U654" s="369"/>
      <c r="V654" s="369"/>
      <c r="W654" s="369"/>
      <c r="X654" s="369"/>
      <c r="Y654" s="369"/>
      <c r="Z654" s="369"/>
      <c r="AA654" s="369"/>
    </row>
    <row r="655" spans="1:27" ht="10.5" customHeight="1" x14ac:dyDescent="0.2">
      <c r="A655" s="369"/>
      <c r="B655" s="369"/>
      <c r="C655" s="369"/>
      <c r="D655" s="369"/>
      <c r="E655" s="369"/>
      <c r="F655" s="369"/>
      <c r="G655" s="369"/>
      <c r="H655" s="369"/>
      <c r="I655" s="369"/>
      <c r="J655" s="369"/>
      <c r="K655" s="369"/>
      <c r="L655" s="369"/>
      <c r="M655" s="369"/>
      <c r="N655" s="369"/>
      <c r="O655" s="369"/>
      <c r="P655" s="369"/>
      <c r="Q655" s="369"/>
      <c r="R655" s="369"/>
      <c r="S655" s="369"/>
      <c r="T655" s="369"/>
      <c r="U655" s="369"/>
      <c r="V655" s="369"/>
      <c r="W655" s="369"/>
      <c r="X655" s="369"/>
      <c r="Y655" s="369"/>
      <c r="Z655" s="369"/>
      <c r="AA655" s="369"/>
    </row>
    <row r="656" spans="1:27" ht="10.5" customHeight="1" x14ac:dyDescent="0.2">
      <c r="A656" s="369"/>
      <c r="B656" s="369"/>
      <c r="C656" s="369"/>
      <c r="D656" s="369"/>
      <c r="E656" s="369"/>
      <c r="F656" s="369"/>
      <c r="G656" s="369"/>
      <c r="H656" s="369"/>
      <c r="I656" s="369"/>
      <c r="J656" s="369"/>
      <c r="K656" s="369"/>
      <c r="L656" s="369"/>
      <c r="M656" s="369"/>
      <c r="N656" s="369"/>
      <c r="O656" s="369"/>
      <c r="P656" s="369"/>
      <c r="Q656" s="369"/>
      <c r="R656" s="369"/>
      <c r="S656" s="369"/>
      <c r="T656" s="369"/>
      <c r="U656" s="369"/>
      <c r="V656" s="369"/>
      <c r="W656" s="369"/>
      <c r="X656" s="369"/>
      <c r="Y656" s="369"/>
      <c r="Z656" s="369"/>
      <c r="AA656" s="369"/>
    </row>
    <row r="657" spans="1:27" ht="10.5" customHeight="1" x14ac:dyDescent="0.2">
      <c r="A657" s="369"/>
      <c r="B657" s="369"/>
      <c r="C657" s="369"/>
      <c r="D657" s="369"/>
      <c r="E657" s="369"/>
      <c r="F657" s="369"/>
      <c r="G657" s="369"/>
      <c r="H657" s="369"/>
      <c r="I657" s="369"/>
      <c r="J657" s="369"/>
      <c r="K657" s="369"/>
      <c r="L657" s="369"/>
      <c r="M657" s="369"/>
      <c r="N657" s="369"/>
      <c r="O657" s="369"/>
      <c r="P657" s="369"/>
      <c r="Q657" s="369"/>
      <c r="R657" s="369"/>
      <c r="S657" s="369"/>
      <c r="T657" s="369"/>
      <c r="U657" s="369"/>
      <c r="V657" s="369"/>
      <c r="W657" s="369"/>
      <c r="X657" s="369"/>
      <c r="Y657" s="369"/>
      <c r="Z657" s="369"/>
      <c r="AA657" s="369"/>
    </row>
    <row r="658" spans="1:27" ht="10.5" customHeight="1" x14ac:dyDescent="0.2">
      <c r="A658" s="369"/>
      <c r="B658" s="369"/>
      <c r="C658" s="369"/>
      <c r="D658" s="369"/>
      <c r="E658" s="369"/>
      <c r="F658" s="369"/>
      <c r="G658" s="369"/>
      <c r="H658" s="369"/>
      <c r="I658" s="369"/>
      <c r="J658" s="369"/>
      <c r="K658" s="369"/>
      <c r="L658" s="369"/>
      <c r="M658" s="369"/>
      <c r="N658" s="369"/>
      <c r="O658" s="369"/>
      <c r="P658" s="369"/>
      <c r="Q658" s="369"/>
      <c r="R658" s="369"/>
      <c r="S658" s="369"/>
      <c r="T658" s="369"/>
      <c r="U658" s="369"/>
      <c r="V658" s="369"/>
      <c r="W658" s="369"/>
      <c r="X658" s="369"/>
      <c r="Y658" s="369"/>
      <c r="Z658" s="369"/>
      <c r="AA658" s="369"/>
    </row>
    <row r="659" spans="1:27" ht="10.5" customHeight="1" x14ac:dyDescent="0.2">
      <c r="A659" s="369"/>
      <c r="B659" s="369"/>
      <c r="C659" s="369"/>
      <c r="D659" s="369"/>
      <c r="E659" s="369"/>
      <c r="F659" s="369"/>
      <c r="G659" s="369"/>
      <c r="H659" s="369"/>
      <c r="I659" s="369"/>
      <c r="J659" s="369"/>
      <c r="K659" s="369"/>
      <c r="L659" s="369"/>
      <c r="M659" s="369"/>
      <c r="N659" s="369"/>
      <c r="O659" s="369"/>
      <c r="P659" s="369"/>
      <c r="Q659" s="369"/>
      <c r="R659" s="369"/>
      <c r="S659" s="369"/>
      <c r="T659" s="369"/>
      <c r="U659" s="369"/>
      <c r="V659" s="369"/>
      <c r="W659" s="369"/>
      <c r="X659" s="369"/>
      <c r="Y659" s="369"/>
      <c r="Z659" s="369"/>
      <c r="AA659" s="369"/>
    </row>
    <row r="660" spans="1:27" ht="10.5" customHeight="1" x14ac:dyDescent="0.2">
      <c r="A660" s="369"/>
      <c r="B660" s="369"/>
      <c r="C660" s="369"/>
      <c r="D660" s="369"/>
      <c r="E660" s="369"/>
      <c r="F660" s="369"/>
      <c r="G660" s="369"/>
      <c r="H660" s="369"/>
      <c r="I660" s="369"/>
      <c r="J660" s="369"/>
      <c r="K660" s="369"/>
      <c r="L660" s="369"/>
      <c r="M660" s="369"/>
      <c r="N660" s="369"/>
      <c r="O660" s="369"/>
      <c r="P660" s="369"/>
      <c r="Q660" s="369"/>
      <c r="R660" s="369"/>
      <c r="S660" s="369"/>
      <c r="T660" s="369"/>
      <c r="U660" s="369"/>
      <c r="V660" s="369"/>
      <c r="W660" s="369"/>
      <c r="X660" s="369"/>
      <c r="Y660" s="369"/>
      <c r="Z660" s="369"/>
      <c r="AA660" s="369"/>
    </row>
    <row r="661" spans="1:27" ht="10.5" customHeight="1" x14ac:dyDescent="0.2">
      <c r="A661" s="369"/>
      <c r="B661" s="369"/>
      <c r="C661" s="369"/>
      <c r="D661" s="369"/>
      <c r="E661" s="369"/>
      <c r="F661" s="369"/>
      <c r="G661" s="369"/>
      <c r="H661" s="369"/>
      <c r="I661" s="369"/>
      <c r="J661" s="369"/>
      <c r="K661" s="369"/>
      <c r="L661" s="369"/>
      <c r="M661" s="369"/>
      <c r="N661" s="369"/>
      <c r="O661" s="369"/>
      <c r="P661" s="369"/>
      <c r="Q661" s="369"/>
      <c r="R661" s="369"/>
      <c r="S661" s="369"/>
      <c r="T661" s="369"/>
      <c r="U661" s="369"/>
      <c r="V661" s="369"/>
      <c r="W661" s="369"/>
      <c r="X661" s="369"/>
      <c r="Y661" s="369"/>
      <c r="Z661" s="369"/>
      <c r="AA661" s="369"/>
    </row>
    <row r="662" spans="1:27" ht="10.5" customHeight="1" x14ac:dyDescent="0.2">
      <c r="A662" s="369"/>
      <c r="B662" s="369"/>
      <c r="C662" s="369"/>
      <c r="D662" s="369"/>
      <c r="E662" s="369"/>
      <c r="F662" s="369"/>
      <c r="G662" s="369"/>
      <c r="H662" s="369"/>
      <c r="I662" s="369"/>
      <c r="J662" s="369"/>
      <c r="K662" s="369"/>
      <c r="L662" s="369"/>
      <c r="M662" s="369"/>
      <c r="N662" s="369"/>
      <c r="O662" s="369"/>
      <c r="P662" s="369"/>
      <c r="Q662" s="369"/>
      <c r="R662" s="369"/>
      <c r="S662" s="369"/>
      <c r="T662" s="369"/>
      <c r="U662" s="369"/>
      <c r="V662" s="369"/>
      <c r="W662" s="369"/>
      <c r="X662" s="369"/>
      <c r="Y662" s="369"/>
      <c r="Z662" s="369"/>
      <c r="AA662" s="369"/>
    </row>
    <row r="663" spans="1:27" ht="10.5" customHeight="1" x14ac:dyDescent="0.2">
      <c r="A663" s="369"/>
      <c r="B663" s="369"/>
      <c r="C663" s="369"/>
      <c r="D663" s="369"/>
      <c r="E663" s="369"/>
      <c r="F663" s="369"/>
      <c r="G663" s="369"/>
      <c r="H663" s="369"/>
      <c r="I663" s="369"/>
      <c r="J663" s="369"/>
      <c r="K663" s="369"/>
      <c r="L663" s="369"/>
      <c r="M663" s="369"/>
      <c r="N663" s="369"/>
      <c r="O663" s="369"/>
      <c r="P663" s="369"/>
      <c r="Q663" s="369"/>
      <c r="R663" s="369"/>
      <c r="S663" s="369"/>
      <c r="T663" s="369"/>
      <c r="U663" s="369"/>
      <c r="V663" s="369"/>
      <c r="W663" s="369"/>
      <c r="X663" s="369"/>
      <c r="Y663" s="369"/>
      <c r="Z663" s="369"/>
      <c r="AA663" s="369"/>
    </row>
    <row r="664" spans="1:27" ht="10.5" customHeight="1" x14ac:dyDescent="0.2">
      <c r="A664" s="369"/>
      <c r="B664" s="369"/>
      <c r="C664" s="369"/>
      <c r="D664" s="369"/>
      <c r="E664" s="369"/>
      <c r="F664" s="369"/>
      <c r="G664" s="369"/>
      <c r="H664" s="369"/>
      <c r="I664" s="369"/>
      <c r="J664" s="369"/>
      <c r="K664" s="369"/>
      <c r="L664" s="369"/>
      <c r="M664" s="369"/>
      <c r="N664" s="369"/>
      <c r="O664" s="369"/>
      <c r="P664" s="369"/>
      <c r="Q664" s="369"/>
      <c r="R664" s="369"/>
      <c r="S664" s="369"/>
      <c r="T664" s="369"/>
      <c r="U664" s="369"/>
      <c r="V664" s="369"/>
      <c r="W664" s="369"/>
      <c r="X664" s="369"/>
      <c r="Y664" s="369"/>
      <c r="Z664" s="369"/>
      <c r="AA664" s="369"/>
    </row>
    <row r="665" spans="1:27" ht="10.5" customHeight="1" x14ac:dyDescent="0.2">
      <c r="A665" s="369"/>
      <c r="B665" s="369"/>
      <c r="C665" s="369"/>
      <c r="D665" s="369"/>
      <c r="E665" s="369"/>
      <c r="F665" s="369"/>
      <c r="G665" s="369"/>
      <c r="H665" s="369"/>
      <c r="I665" s="369"/>
      <c r="J665" s="369"/>
      <c r="K665" s="369"/>
      <c r="L665" s="369"/>
      <c r="M665" s="369"/>
      <c r="N665" s="369"/>
      <c r="O665" s="369"/>
      <c r="P665" s="369"/>
      <c r="Q665" s="369"/>
      <c r="R665" s="369"/>
      <c r="S665" s="369"/>
      <c r="T665" s="369"/>
      <c r="U665" s="369"/>
      <c r="V665" s="369"/>
      <c r="W665" s="369"/>
      <c r="X665" s="369"/>
      <c r="Y665" s="369"/>
      <c r="Z665" s="369"/>
      <c r="AA665" s="369"/>
    </row>
    <row r="666" spans="1:27" ht="10.5" customHeight="1" x14ac:dyDescent="0.2">
      <c r="A666" s="369"/>
      <c r="B666" s="369"/>
      <c r="C666" s="369"/>
      <c r="D666" s="369"/>
      <c r="E666" s="369"/>
      <c r="F666" s="369"/>
      <c r="G666" s="369"/>
      <c r="H666" s="369"/>
      <c r="I666" s="369"/>
      <c r="J666" s="369"/>
      <c r="K666" s="369"/>
      <c r="L666" s="369"/>
      <c r="M666" s="369"/>
      <c r="N666" s="369"/>
      <c r="O666" s="369"/>
      <c r="P666" s="369"/>
      <c r="Q666" s="369"/>
      <c r="R666" s="369"/>
      <c r="S666" s="369"/>
      <c r="T666" s="369"/>
      <c r="U666" s="369"/>
      <c r="V666" s="369"/>
      <c r="W666" s="369"/>
      <c r="X666" s="369"/>
      <c r="Y666" s="369"/>
      <c r="Z666" s="369"/>
      <c r="AA666" s="369"/>
    </row>
    <row r="667" spans="1:27" ht="10.5" customHeight="1" x14ac:dyDescent="0.2">
      <c r="A667" s="369"/>
      <c r="B667" s="369"/>
      <c r="C667" s="369"/>
      <c r="D667" s="369"/>
      <c r="E667" s="369"/>
      <c r="F667" s="369"/>
      <c r="G667" s="369"/>
      <c r="H667" s="369"/>
      <c r="I667" s="369"/>
      <c r="J667" s="369"/>
      <c r="K667" s="369"/>
      <c r="L667" s="369"/>
      <c r="M667" s="369"/>
      <c r="N667" s="369"/>
      <c r="O667" s="369"/>
      <c r="P667" s="369"/>
      <c r="Q667" s="369"/>
      <c r="R667" s="369"/>
      <c r="S667" s="369"/>
      <c r="T667" s="369"/>
      <c r="U667" s="369"/>
      <c r="V667" s="369"/>
      <c r="W667" s="369"/>
      <c r="X667" s="369"/>
      <c r="Y667" s="369"/>
      <c r="Z667" s="369"/>
      <c r="AA667" s="369"/>
    </row>
    <row r="668" spans="1:27" ht="10.5" customHeight="1" x14ac:dyDescent="0.2">
      <c r="A668" s="369"/>
      <c r="B668" s="369"/>
      <c r="C668" s="369"/>
      <c r="D668" s="369"/>
      <c r="E668" s="369"/>
      <c r="F668" s="369"/>
      <c r="G668" s="369"/>
      <c r="H668" s="369"/>
      <c r="I668" s="369"/>
      <c r="J668" s="369"/>
      <c r="K668" s="369"/>
      <c r="L668" s="369"/>
      <c r="M668" s="369"/>
      <c r="N668" s="369"/>
      <c r="O668" s="369"/>
      <c r="P668" s="369"/>
      <c r="Q668" s="369"/>
      <c r="R668" s="369"/>
      <c r="S668" s="369"/>
      <c r="T668" s="369"/>
      <c r="U668" s="369"/>
      <c r="V668" s="369"/>
      <c r="W668" s="369"/>
      <c r="X668" s="369"/>
      <c r="Y668" s="369"/>
      <c r="Z668" s="369"/>
      <c r="AA668" s="369"/>
    </row>
    <row r="669" spans="1:27" ht="10.5" customHeight="1" x14ac:dyDescent="0.2">
      <c r="A669" s="369"/>
      <c r="B669" s="369"/>
      <c r="C669" s="369"/>
      <c r="D669" s="369"/>
      <c r="E669" s="369"/>
      <c r="F669" s="369"/>
      <c r="G669" s="369"/>
      <c r="H669" s="369"/>
      <c r="I669" s="369"/>
      <c r="J669" s="369"/>
      <c r="K669" s="369"/>
      <c r="L669" s="369"/>
      <c r="M669" s="369"/>
      <c r="N669" s="369"/>
      <c r="O669" s="369"/>
      <c r="P669" s="369"/>
      <c r="Q669" s="369"/>
      <c r="R669" s="369"/>
      <c r="S669" s="369"/>
      <c r="T669" s="369"/>
      <c r="U669" s="369"/>
      <c r="V669" s="369"/>
      <c r="W669" s="369"/>
      <c r="X669" s="369"/>
      <c r="Y669" s="369"/>
      <c r="Z669" s="369"/>
      <c r="AA669" s="369"/>
    </row>
    <row r="670" spans="1:27" ht="10.5" customHeight="1" x14ac:dyDescent="0.2">
      <c r="A670" s="369"/>
      <c r="B670" s="369"/>
      <c r="C670" s="369"/>
      <c r="D670" s="369"/>
      <c r="E670" s="369"/>
      <c r="F670" s="369"/>
      <c r="G670" s="369"/>
      <c r="H670" s="369"/>
      <c r="I670" s="369"/>
      <c r="J670" s="369"/>
      <c r="K670" s="369"/>
      <c r="L670" s="369"/>
      <c r="M670" s="369"/>
      <c r="N670" s="369"/>
      <c r="O670" s="369"/>
      <c r="P670" s="369"/>
      <c r="Q670" s="369"/>
      <c r="R670" s="369"/>
      <c r="S670" s="369"/>
      <c r="T670" s="369"/>
      <c r="U670" s="369"/>
      <c r="V670" s="369"/>
      <c r="W670" s="369"/>
      <c r="X670" s="369"/>
      <c r="Y670" s="369"/>
      <c r="Z670" s="369"/>
      <c r="AA670" s="369"/>
    </row>
    <row r="671" spans="1:27" ht="10.5" customHeight="1" x14ac:dyDescent="0.2">
      <c r="A671" s="369"/>
      <c r="B671" s="369"/>
      <c r="C671" s="369"/>
      <c r="D671" s="369"/>
      <c r="E671" s="369"/>
      <c r="F671" s="369"/>
      <c r="G671" s="369"/>
      <c r="H671" s="369"/>
      <c r="I671" s="369"/>
      <c r="J671" s="369"/>
      <c r="K671" s="369"/>
      <c r="L671" s="369"/>
      <c r="M671" s="369"/>
      <c r="N671" s="369"/>
      <c r="O671" s="369"/>
      <c r="P671" s="369"/>
      <c r="Q671" s="369"/>
      <c r="R671" s="369"/>
      <c r="S671" s="369"/>
      <c r="T671" s="369"/>
      <c r="U671" s="369"/>
      <c r="V671" s="369"/>
      <c r="W671" s="369"/>
      <c r="X671" s="369"/>
      <c r="Y671" s="369"/>
      <c r="Z671" s="369"/>
      <c r="AA671" s="369"/>
    </row>
    <row r="672" spans="1:27" ht="10.5" customHeight="1" x14ac:dyDescent="0.2">
      <c r="A672" s="369"/>
      <c r="B672" s="369"/>
      <c r="C672" s="369"/>
      <c r="D672" s="369"/>
      <c r="E672" s="369"/>
      <c r="F672" s="369"/>
      <c r="G672" s="369"/>
      <c r="H672" s="369"/>
      <c r="I672" s="369"/>
      <c r="J672" s="369"/>
      <c r="K672" s="369"/>
      <c r="L672" s="369"/>
      <c r="M672" s="369"/>
      <c r="N672" s="369"/>
      <c r="O672" s="369"/>
      <c r="P672" s="369"/>
      <c r="Q672" s="369"/>
      <c r="R672" s="369"/>
      <c r="S672" s="369"/>
      <c r="T672" s="369"/>
      <c r="U672" s="369"/>
      <c r="V672" s="369"/>
      <c r="W672" s="369"/>
      <c r="X672" s="369"/>
      <c r="Y672" s="369"/>
      <c r="Z672" s="369"/>
      <c r="AA672" s="369"/>
    </row>
    <row r="673" spans="1:27" ht="10.5" customHeight="1" x14ac:dyDescent="0.2">
      <c r="A673" s="369"/>
      <c r="B673" s="369"/>
      <c r="C673" s="369"/>
      <c r="D673" s="369"/>
      <c r="E673" s="369"/>
      <c r="F673" s="369"/>
      <c r="G673" s="369"/>
      <c r="H673" s="369"/>
      <c r="I673" s="369"/>
      <c r="J673" s="369"/>
      <c r="K673" s="369"/>
      <c r="L673" s="369"/>
      <c r="M673" s="369"/>
      <c r="N673" s="369"/>
      <c r="O673" s="369"/>
      <c r="P673" s="369"/>
      <c r="Q673" s="369"/>
      <c r="R673" s="369"/>
      <c r="S673" s="369"/>
      <c r="T673" s="369"/>
      <c r="U673" s="369"/>
      <c r="V673" s="369"/>
      <c r="W673" s="369"/>
      <c r="X673" s="369"/>
      <c r="Y673" s="369"/>
      <c r="Z673" s="369"/>
      <c r="AA673" s="369"/>
    </row>
    <row r="674" spans="1:27" ht="10.5" customHeight="1" x14ac:dyDescent="0.2">
      <c r="A674" s="369"/>
      <c r="B674" s="369"/>
      <c r="C674" s="369"/>
      <c r="D674" s="369"/>
      <c r="E674" s="369"/>
      <c r="F674" s="369"/>
      <c r="G674" s="369"/>
      <c r="H674" s="369"/>
      <c r="I674" s="369"/>
      <c r="J674" s="369"/>
      <c r="K674" s="369"/>
      <c r="L674" s="369"/>
      <c r="M674" s="369"/>
      <c r="N674" s="369"/>
      <c r="O674" s="369"/>
      <c r="P674" s="369"/>
      <c r="Q674" s="369"/>
      <c r="R674" s="369"/>
      <c r="S674" s="369"/>
      <c r="T674" s="369"/>
      <c r="U674" s="369"/>
      <c r="V674" s="369"/>
      <c r="W674" s="369"/>
      <c r="X674" s="369"/>
      <c r="Y674" s="369"/>
      <c r="Z674" s="369"/>
      <c r="AA674" s="369"/>
    </row>
    <row r="675" spans="1:27" ht="10.5" customHeight="1" x14ac:dyDescent="0.2">
      <c r="A675" s="369"/>
      <c r="B675" s="369"/>
      <c r="C675" s="369"/>
      <c r="D675" s="369"/>
      <c r="E675" s="369"/>
      <c r="F675" s="369"/>
      <c r="G675" s="369"/>
      <c r="H675" s="369"/>
      <c r="I675" s="369"/>
      <c r="J675" s="369"/>
      <c r="K675" s="369"/>
      <c r="L675" s="369"/>
      <c r="M675" s="369"/>
      <c r="N675" s="369"/>
      <c r="O675" s="369"/>
      <c r="P675" s="369"/>
      <c r="Q675" s="369"/>
      <c r="R675" s="369"/>
      <c r="S675" s="369"/>
      <c r="T675" s="369"/>
      <c r="U675" s="369"/>
      <c r="V675" s="369"/>
      <c r="W675" s="369"/>
      <c r="X675" s="369"/>
      <c r="Y675" s="369"/>
      <c r="Z675" s="369"/>
      <c r="AA675" s="369"/>
    </row>
    <row r="676" spans="1:27" ht="10.5" customHeight="1" x14ac:dyDescent="0.2">
      <c r="A676" s="369"/>
      <c r="B676" s="369"/>
      <c r="C676" s="369"/>
      <c r="D676" s="369"/>
      <c r="E676" s="369"/>
      <c r="F676" s="369"/>
      <c r="G676" s="369"/>
      <c r="H676" s="369"/>
      <c r="I676" s="369"/>
      <c r="J676" s="369"/>
      <c r="K676" s="369"/>
      <c r="L676" s="369"/>
      <c r="M676" s="369"/>
      <c r="N676" s="369"/>
      <c r="O676" s="369"/>
      <c r="P676" s="369"/>
      <c r="Q676" s="369"/>
      <c r="R676" s="369"/>
      <c r="S676" s="369"/>
      <c r="T676" s="369"/>
      <c r="U676" s="369"/>
      <c r="V676" s="369"/>
      <c r="W676" s="369"/>
      <c r="X676" s="369"/>
      <c r="Y676" s="369"/>
      <c r="Z676" s="369"/>
      <c r="AA676" s="369"/>
    </row>
    <row r="677" spans="1:27" ht="10.5" customHeight="1" x14ac:dyDescent="0.2">
      <c r="A677" s="369"/>
      <c r="B677" s="369"/>
      <c r="C677" s="369"/>
      <c r="D677" s="369"/>
      <c r="E677" s="369"/>
      <c r="F677" s="369"/>
      <c r="G677" s="369"/>
      <c r="H677" s="369"/>
      <c r="I677" s="369"/>
      <c r="J677" s="369"/>
      <c r="K677" s="369"/>
      <c r="L677" s="369"/>
      <c r="M677" s="369"/>
      <c r="N677" s="369"/>
      <c r="O677" s="369"/>
      <c r="P677" s="369"/>
      <c r="Q677" s="369"/>
      <c r="R677" s="369"/>
      <c r="S677" s="369"/>
      <c r="T677" s="369"/>
      <c r="U677" s="369"/>
      <c r="V677" s="369"/>
      <c r="W677" s="369"/>
      <c r="X677" s="369"/>
      <c r="Y677" s="369"/>
      <c r="Z677" s="369"/>
      <c r="AA677" s="369"/>
    </row>
    <row r="678" spans="1:27" ht="10.5" customHeight="1" x14ac:dyDescent="0.2">
      <c r="A678" s="369"/>
      <c r="B678" s="369"/>
      <c r="C678" s="369"/>
      <c r="D678" s="369"/>
      <c r="E678" s="369"/>
      <c r="F678" s="369"/>
      <c r="G678" s="369"/>
      <c r="H678" s="369"/>
      <c r="I678" s="369"/>
      <c r="J678" s="369"/>
      <c r="K678" s="369"/>
      <c r="L678" s="369"/>
      <c r="M678" s="369"/>
      <c r="N678" s="369"/>
      <c r="O678" s="369"/>
      <c r="P678" s="369"/>
      <c r="Q678" s="369"/>
      <c r="R678" s="369"/>
      <c r="S678" s="369"/>
      <c r="T678" s="369"/>
      <c r="U678" s="369"/>
      <c r="V678" s="369"/>
      <c r="W678" s="369"/>
      <c r="X678" s="369"/>
      <c r="Y678" s="369"/>
      <c r="Z678" s="369"/>
      <c r="AA678" s="369"/>
    </row>
    <row r="679" spans="1:27" ht="10.5" customHeight="1" x14ac:dyDescent="0.2">
      <c r="A679" s="369"/>
      <c r="B679" s="369"/>
      <c r="C679" s="369"/>
      <c r="D679" s="369"/>
      <c r="E679" s="369"/>
      <c r="F679" s="369"/>
      <c r="G679" s="369"/>
      <c r="H679" s="369"/>
      <c r="I679" s="369"/>
      <c r="J679" s="369"/>
      <c r="K679" s="369"/>
      <c r="L679" s="369"/>
      <c r="M679" s="369"/>
      <c r="N679" s="369"/>
      <c r="O679" s="369"/>
      <c r="P679" s="369"/>
      <c r="Q679" s="369"/>
      <c r="R679" s="369"/>
      <c r="S679" s="369"/>
      <c r="T679" s="369"/>
      <c r="U679" s="369"/>
      <c r="V679" s="369"/>
      <c r="W679" s="369"/>
      <c r="X679" s="369"/>
      <c r="Y679" s="369"/>
      <c r="Z679" s="369"/>
      <c r="AA679" s="369"/>
    </row>
    <row r="680" spans="1:27" ht="10.5" customHeight="1" x14ac:dyDescent="0.2">
      <c r="A680" s="369"/>
      <c r="B680" s="369"/>
      <c r="C680" s="369"/>
      <c r="D680" s="369"/>
      <c r="E680" s="369"/>
      <c r="F680" s="369"/>
      <c r="G680" s="369"/>
      <c r="H680" s="369"/>
      <c r="I680" s="369"/>
      <c r="J680" s="369"/>
      <c r="K680" s="369"/>
      <c r="L680" s="369"/>
      <c r="M680" s="369"/>
      <c r="N680" s="369"/>
      <c r="O680" s="369"/>
      <c r="P680" s="369"/>
      <c r="Q680" s="369"/>
      <c r="R680" s="369"/>
      <c r="S680" s="369"/>
      <c r="T680" s="369"/>
      <c r="U680" s="369"/>
      <c r="V680" s="369"/>
      <c r="W680" s="369"/>
      <c r="X680" s="369"/>
      <c r="Y680" s="369"/>
      <c r="Z680" s="369"/>
      <c r="AA680" s="369"/>
    </row>
    <row r="681" spans="1:27" ht="10.5" customHeight="1" x14ac:dyDescent="0.2">
      <c r="A681" s="369"/>
      <c r="B681" s="369"/>
      <c r="C681" s="369"/>
      <c r="D681" s="369"/>
      <c r="E681" s="369"/>
      <c r="F681" s="369"/>
      <c r="G681" s="369"/>
      <c r="H681" s="369"/>
      <c r="I681" s="369"/>
      <c r="J681" s="369"/>
      <c r="K681" s="369"/>
      <c r="L681" s="369"/>
      <c r="M681" s="369"/>
      <c r="N681" s="369"/>
      <c r="O681" s="369"/>
      <c r="P681" s="369"/>
      <c r="Q681" s="369"/>
      <c r="R681" s="369"/>
      <c r="S681" s="369"/>
      <c r="T681" s="369"/>
      <c r="U681" s="369"/>
      <c r="V681" s="369"/>
      <c r="W681" s="369"/>
      <c r="X681" s="369"/>
      <c r="Y681" s="369"/>
      <c r="Z681" s="369"/>
      <c r="AA681" s="369"/>
    </row>
    <row r="682" spans="1:27" ht="10.5" customHeight="1" x14ac:dyDescent="0.2">
      <c r="A682" s="369"/>
      <c r="B682" s="369"/>
      <c r="C682" s="369"/>
      <c r="D682" s="369"/>
      <c r="E682" s="369"/>
      <c r="F682" s="369"/>
      <c r="G682" s="369"/>
      <c r="H682" s="369"/>
      <c r="I682" s="369"/>
      <c r="J682" s="369"/>
      <c r="K682" s="369"/>
      <c r="L682" s="369"/>
      <c r="M682" s="369"/>
      <c r="N682" s="369"/>
      <c r="O682" s="369"/>
      <c r="P682" s="369"/>
      <c r="Q682" s="369"/>
      <c r="R682" s="369"/>
      <c r="S682" s="369"/>
      <c r="T682" s="369"/>
      <c r="U682" s="369"/>
      <c r="V682" s="369"/>
      <c r="W682" s="369"/>
      <c r="X682" s="369"/>
      <c r="Y682" s="369"/>
      <c r="Z682" s="369"/>
      <c r="AA682" s="369"/>
    </row>
    <row r="683" spans="1:27" ht="10.5" customHeight="1" x14ac:dyDescent="0.2">
      <c r="A683" s="369"/>
      <c r="B683" s="369"/>
      <c r="C683" s="369"/>
      <c r="D683" s="369"/>
      <c r="E683" s="369"/>
      <c r="F683" s="369"/>
      <c r="G683" s="369"/>
      <c r="H683" s="369"/>
      <c r="I683" s="369"/>
      <c r="J683" s="369"/>
      <c r="K683" s="369"/>
      <c r="L683" s="369"/>
      <c r="M683" s="369"/>
      <c r="N683" s="369"/>
      <c r="O683" s="369"/>
      <c r="P683" s="369"/>
      <c r="Q683" s="369"/>
      <c r="R683" s="369"/>
      <c r="S683" s="369"/>
      <c r="T683" s="369"/>
      <c r="U683" s="369"/>
      <c r="V683" s="369"/>
      <c r="W683" s="369"/>
      <c r="X683" s="369"/>
      <c r="Y683" s="369"/>
      <c r="Z683" s="369"/>
      <c r="AA683" s="369"/>
    </row>
    <row r="684" spans="1:27" ht="10.5" customHeight="1" x14ac:dyDescent="0.2">
      <c r="A684" s="369"/>
      <c r="B684" s="369"/>
      <c r="C684" s="369"/>
      <c r="D684" s="369"/>
      <c r="E684" s="369"/>
      <c r="F684" s="369"/>
      <c r="G684" s="369"/>
      <c r="H684" s="369"/>
      <c r="I684" s="369"/>
      <c r="J684" s="369"/>
      <c r="K684" s="369"/>
      <c r="L684" s="369"/>
      <c r="M684" s="369"/>
      <c r="N684" s="369"/>
      <c r="O684" s="369"/>
      <c r="P684" s="369"/>
      <c r="Q684" s="369"/>
      <c r="R684" s="369"/>
      <c r="S684" s="369"/>
      <c r="T684" s="369"/>
      <c r="U684" s="369"/>
      <c r="V684" s="369"/>
      <c r="W684" s="369"/>
      <c r="X684" s="369"/>
      <c r="Y684" s="369"/>
      <c r="Z684" s="369"/>
      <c r="AA684" s="369"/>
    </row>
    <row r="685" spans="1:27" ht="10.5" customHeight="1" x14ac:dyDescent="0.2">
      <c r="A685" s="369"/>
      <c r="B685" s="369"/>
      <c r="C685" s="369"/>
      <c r="D685" s="369"/>
      <c r="E685" s="369"/>
      <c r="F685" s="369"/>
      <c r="G685" s="369"/>
      <c r="H685" s="369"/>
      <c r="I685" s="369"/>
      <c r="J685" s="369"/>
      <c r="K685" s="369"/>
      <c r="L685" s="369"/>
      <c r="M685" s="369"/>
      <c r="N685" s="369"/>
      <c r="O685" s="369"/>
      <c r="P685" s="369"/>
      <c r="Q685" s="369"/>
      <c r="R685" s="369"/>
      <c r="S685" s="369"/>
      <c r="T685" s="369"/>
      <c r="U685" s="369"/>
      <c r="V685" s="369"/>
      <c r="W685" s="369"/>
      <c r="X685" s="369"/>
      <c r="Y685" s="369"/>
      <c r="Z685" s="369"/>
      <c r="AA685" s="369"/>
    </row>
    <row r="686" spans="1:27" ht="10.5" customHeight="1" x14ac:dyDescent="0.2">
      <c r="A686" s="369"/>
      <c r="B686" s="369"/>
      <c r="C686" s="369"/>
      <c r="D686" s="369"/>
      <c r="E686" s="369"/>
      <c r="F686" s="369"/>
      <c r="G686" s="369"/>
      <c r="H686" s="369"/>
      <c r="I686" s="369"/>
      <c r="J686" s="369"/>
      <c r="K686" s="369"/>
      <c r="L686" s="369"/>
      <c r="M686" s="369"/>
      <c r="N686" s="369"/>
      <c r="O686" s="369"/>
      <c r="P686" s="369"/>
      <c r="Q686" s="369"/>
      <c r="R686" s="369"/>
      <c r="S686" s="369"/>
      <c r="T686" s="369"/>
      <c r="U686" s="369"/>
      <c r="V686" s="369"/>
      <c r="W686" s="369"/>
      <c r="X686" s="369"/>
      <c r="Y686" s="369"/>
      <c r="Z686" s="369"/>
      <c r="AA686" s="369"/>
    </row>
    <row r="687" spans="1:27" ht="10.5" customHeight="1" x14ac:dyDescent="0.2">
      <c r="A687" s="369"/>
      <c r="B687" s="369"/>
      <c r="C687" s="369"/>
      <c r="D687" s="369"/>
      <c r="E687" s="369"/>
      <c r="F687" s="369"/>
      <c r="G687" s="369"/>
      <c r="H687" s="369"/>
      <c r="I687" s="369"/>
      <c r="J687" s="369"/>
      <c r="K687" s="369"/>
      <c r="L687" s="369"/>
      <c r="M687" s="369"/>
      <c r="N687" s="369"/>
      <c r="O687" s="369"/>
      <c r="P687" s="369"/>
      <c r="Q687" s="369"/>
      <c r="R687" s="369"/>
      <c r="S687" s="369"/>
      <c r="T687" s="369"/>
      <c r="U687" s="369"/>
      <c r="V687" s="369"/>
      <c r="W687" s="369"/>
      <c r="X687" s="369"/>
      <c r="Y687" s="369"/>
      <c r="Z687" s="369"/>
      <c r="AA687" s="369"/>
    </row>
    <row r="688" spans="1:27" ht="10.5" customHeight="1" x14ac:dyDescent="0.2">
      <c r="A688" s="369"/>
      <c r="B688" s="369"/>
      <c r="C688" s="369"/>
      <c r="D688" s="369"/>
      <c r="E688" s="369"/>
      <c r="F688" s="369"/>
      <c r="G688" s="369"/>
      <c r="H688" s="369"/>
      <c r="I688" s="369"/>
      <c r="J688" s="369"/>
      <c r="K688" s="369"/>
      <c r="L688" s="369"/>
      <c r="M688" s="369"/>
      <c r="N688" s="369"/>
      <c r="O688" s="369"/>
      <c r="P688" s="369"/>
      <c r="Q688" s="369"/>
      <c r="R688" s="369"/>
      <c r="S688" s="369"/>
      <c r="T688" s="369"/>
      <c r="U688" s="369"/>
      <c r="V688" s="369"/>
      <c r="W688" s="369"/>
      <c r="X688" s="369"/>
      <c r="Y688" s="369"/>
      <c r="Z688" s="369"/>
      <c r="AA688" s="369"/>
    </row>
    <row r="689" spans="1:27" ht="10.5" customHeight="1" x14ac:dyDescent="0.2">
      <c r="A689" s="369"/>
      <c r="B689" s="369"/>
      <c r="C689" s="369"/>
      <c r="D689" s="369"/>
      <c r="E689" s="369"/>
      <c r="F689" s="369"/>
      <c r="G689" s="369"/>
      <c r="H689" s="369"/>
      <c r="I689" s="369"/>
      <c r="J689" s="369"/>
      <c r="K689" s="369"/>
      <c r="L689" s="369"/>
      <c r="M689" s="369"/>
      <c r="N689" s="369"/>
      <c r="O689" s="369"/>
      <c r="P689" s="369"/>
      <c r="Q689" s="369"/>
      <c r="R689" s="369"/>
      <c r="S689" s="369"/>
      <c r="T689" s="369"/>
      <c r="U689" s="369"/>
      <c r="V689" s="369"/>
      <c r="W689" s="369"/>
      <c r="X689" s="369"/>
      <c r="Y689" s="369"/>
      <c r="Z689" s="369"/>
      <c r="AA689" s="369"/>
    </row>
    <row r="690" spans="1:27" ht="10.5" customHeight="1" x14ac:dyDescent="0.2">
      <c r="A690" s="369"/>
      <c r="B690" s="369"/>
      <c r="C690" s="369"/>
      <c r="D690" s="369"/>
      <c r="E690" s="369"/>
      <c r="F690" s="369"/>
      <c r="G690" s="369"/>
      <c r="H690" s="369"/>
      <c r="I690" s="369"/>
      <c r="J690" s="369"/>
      <c r="K690" s="369"/>
      <c r="L690" s="369"/>
      <c r="M690" s="369"/>
      <c r="N690" s="369"/>
      <c r="O690" s="369"/>
      <c r="P690" s="369"/>
      <c r="Q690" s="369"/>
      <c r="R690" s="369"/>
      <c r="S690" s="369"/>
      <c r="T690" s="369"/>
      <c r="U690" s="369"/>
      <c r="V690" s="369"/>
      <c r="W690" s="369"/>
      <c r="X690" s="369"/>
      <c r="Y690" s="369"/>
      <c r="Z690" s="369"/>
      <c r="AA690" s="369"/>
    </row>
    <row r="691" spans="1:27" ht="10.5" customHeight="1" x14ac:dyDescent="0.2">
      <c r="A691" s="369"/>
      <c r="B691" s="369"/>
      <c r="C691" s="369"/>
      <c r="D691" s="369"/>
      <c r="E691" s="369"/>
      <c r="F691" s="369"/>
      <c r="G691" s="369"/>
      <c r="H691" s="369"/>
      <c r="I691" s="369"/>
      <c r="J691" s="369"/>
      <c r="K691" s="369"/>
      <c r="L691" s="369"/>
      <c r="M691" s="369"/>
      <c r="N691" s="369"/>
      <c r="O691" s="369"/>
      <c r="P691" s="369"/>
      <c r="Q691" s="369"/>
      <c r="R691" s="369"/>
      <c r="S691" s="369"/>
      <c r="T691" s="369"/>
      <c r="U691" s="369"/>
      <c r="V691" s="369"/>
      <c r="W691" s="369"/>
      <c r="X691" s="369"/>
      <c r="Y691" s="369"/>
      <c r="Z691" s="369"/>
      <c r="AA691" s="369"/>
    </row>
    <row r="692" spans="1:27" ht="10.5" customHeight="1" x14ac:dyDescent="0.2">
      <c r="A692" s="369"/>
      <c r="B692" s="369"/>
      <c r="C692" s="369"/>
      <c r="D692" s="369"/>
      <c r="E692" s="369"/>
      <c r="F692" s="369"/>
      <c r="G692" s="369"/>
      <c r="H692" s="369"/>
      <c r="I692" s="369"/>
      <c r="J692" s="369"/>
      <c r="K692" s="369"/>
      <c r="L692" s="369"/>
      <c r="M692" s="369"/>
      <c r="N692" s="369"/>
      <c r="O692" s="369"/>
      <c r="P692" s="369"/>
      <c r="Q692" s="369"/>
      <c r="R692" s="369"/>
      <c r="S692" s="369"/>
      <c r="T692" s="369"/>
      <c r="U692" s="369"/>
      <c r="V692" s="369"/>
      <c r="W692" s="369"/>
      <c r="X692" s="369"/>
      <c r="Y692" s="369"/>
      <c r="Z692" s="369"/>
      <c r="AA692" s="369"/>
    </row>
    <row r="693" spans="1:27" ht="10.5" customHeight="1" x14ac:dyDescent="0.2">
      <c r="A693" s="369"/>
      <c r="B693" s="369"/>
      <c r="C693" s="369"/>
      <c r="D693" s="369"/>
      <c r="E693" s="369"/>
      <c r="F693" s="369"/>
      <c r="G693" s="369"/>
      <c r="H693" s="369"/>
      <c r="I693" s="369"/>
      <c r="J693" s="369"/>
      <c r="K693" s="369"/>
      <c r="L693" s="369"/>
      <c r="M693" s="369"/>
      <c r="N693" s="369"/>
      <c r="O693" s="369"/>
      <c r="P693" s="369"/>
      <c r="Q693" s="369"/>
      <c r="R693" s="369"/>
      <c r="S693" s="369"/>
      <c r="T693" s="369"/>
      <c r="U693" s="369"/>
      <c r="V693" s="369"/>
      <c r="W693" s="369"/>
      <c r="X693" s="369"/>
      <c r="Y693" s="369"/>
      <c r="Z693" s="369"/>
      <c r="AA693" s="369"/>
    </row>
    <row r="694" spans="1:27" ht="10.5" customHeight="1" x14ac:dyDescent="0.2">
      <c r="A694" s="369"/>
      <c r="B694" s="369"/>
      <c r="C694" s="369"/>
      <c r="D694" s="369"/>
      <c r="E694" s="369"/>
      <c r="F694" s="369"/>
      <c r="G694" s="369"/>
      <c r="H694" s="369"/>
      <c r="I694" s="369"/>
      <c r="J694" s="369"/>
      <c r="K694" s="369"/>
      <c r="L694" s="369"/>
      <c r="M694" s="369"/>
      <c r="N694" s="369"/>
      <c r="O694" s="369"/>
      <c r="P694" s="369"/>
      <c r="Q694" s="369"/>
      <c r="R694" s="369"/>
      <c r="S694" s="369"/>
      <c r="T694" s="369"/>
      <c r="U694" s="369"/>
      <c r="V694" s="369"/>
      <c r="W694" s="369"/>
      <c r="X694" s="369"/>
      <c r="Y694" s="369"/>
      <c r="Z694" s="369"/>
      <c r="AA694" s="369"/>
    </row>
    <row r="695" spans="1:27" ht="10.5" customHeight="1" x14ac:dyDescent="0.2">
      <c r="A695" s="369"/>
      <c r="B695" s="369"/>
      <c r="C695" s="369"/>
      <c r="D695" s="369"/>
      <c r="E695" s="369"/>
      <c r="F695" s="369"/>
      <c r="G695" s="369"/>
      <c r="H695" s="369"/>
      <c r="I695" s="369"/>
      <c r="J695" s="369"/>
      <c r="K695" s="369"/>
      <c r="L695" s="369"/>
      <c r="M695" s="369"/>
      <c r="N695" s="369"/>
      <c r="O695" s="369"/>
      <c r="P695" s="369"/>
      <c r="Q695" s="369"/>
      <c r="R695" s="369"/>
      <c r="S695" s="369"/>
      <c r="T695" s="369"/>
      <c r="U695" s="369"/>
      <c r="V695" s="369"/>
      <c r="W695" s="369"/>
      <c r="X695" s="369"/>
      <c r="Y695" s="369"/>
      <c r="Z695" s="369"/>
      <c r="AA695" s="369"/>
    </row>
    <row r="696" spans="1:27" ht="10.5" customHeight="1" x14ac:dyDescent="0.2">
      <c r="A696" s="369"/>
      <c r="B696" s="369"/>
      <c r="C696" s="369"/>
      <c r="D696" s="369"/>
      <c r="E696" s="369"/>
      <c r="F696" s="369"/>
      <c r="G696" s="369"/>
      <c r="H696" s="369"/>
      <c r="I696" s="369"/>
      <c r="J696" s="369"/>
      <c r="K696" s="369"/>
      <c r="L696" s="369"/>
      <c r="M696" s="369"/>
      <c r="N696" s="369"/>
      <c r="O696" s="369"/>
      <c r="P696" s="369"/>
      <c r="Q696" s="369"/>
      <c r="R696" s="369"/>
      <c r="S696" s="369"/>
      <c r="T696" s="369"/>
      <c r="U696" s="369"/>
      <c r="V696" s="369"/>
      <c r="W696" s="369"/>
      <c r="X696" s="369"/>
      <c r="Y696" s="369"/>
      <c r="Z696" s="369"/>
      <c r="AA696" s="369"/>
    </row>
    <row r="697" spans="1:27" ht="10.5" customHeight="1" x14ac:dyDescent="0.2">
      <c r="A697" s="369"/>
      <c r="B697" s="369"/>
      <c r="C697" s="369"/>
      <c r="D697" s="369"/>
      <c r="E697" s="369"/>
      <c r="F697" s="369"/>
      <c r="G697" s="369"/>
      <c r="H697" s="369"/>
      <c r="I697" s="369"/>
      <c r="J697" s="369"/>
      <c r="K697" s="369"/>
      <c r="L697" s="369"/>
      <c r="M697" s="369"/>
      <c r="N697" s="369"/>
      <c r="O697" s="369"/>
      <c r="P697" s="369"/>
      <c r="Q697" s="369"/>
      <c r="R697" s="369"/>
      <c r="S697" s="369"/>
      <c r="T697" s="369"/>
      <c r="U697" s="369"/>
      <c r="V697" s="369"/>
      <c r="W697" s="369"/>
      <c r="X697" s="369"/>
      <c r="Y697" s="369"/>
      <c r="Z697" s="369"/>
      <c r="AA697" s="369"/>
    </row>
    <row r="698" spans="1:27" ht="10.5" customHeight="1" x14ac:dyDescent="0.2">
      <c r="A698" s="369"/>
      <c r="B698" s="369"/>
      <c r="C698" s="369"/>
      <c r="D698" s="369"/>
      <c r="E698" s="369"/>
      <c r="F698" s="369"/>
      <c r="G698" s="369"/>
      <c r="H698" s="369"/>
      <c r="I698" s="369"/>
      <c r="J698" s="369"/>
      <c r="K698" s="369"/>
      <c r="L698" s="369"/>
      <c r="M698" s="369"/>
      <c r="N698" s="369"/>
      <c r="O698" s="369"/>
      <c r="P698" s="369"/>
      <c r="Q698" s="369"/>
      <c r="R698" s="369"/>
      <c r="S698" s="369"/>
      <c r="T698" s="369"/>
      <c r="U698" s="369"/>
      <c r="V698" s="369"/>
      <c r="W698" s="369"/>
      <c r="X698" s="369"/>
      <c r="Y698" s="369"/>
      <c r="Z698" s="369"/>
      <c r="AA698" s="369"/>
    </row>
    <row r="699" spans="1:27" ht="10.5" customHeight="1" x14ac:dyDescent="0.2">
      <c r="A699" s="369"/>
      <c r="B699" s="369"/>
      <c r="C699" s="369"/>
      <c r="D699" s="369"/>
      <c r="E699" s="369"/>
      <c r="F699" s="369"/>
      <c r="G699" s="369"/>
      <c r="H699" s="369"/>
      <c r="I699" s="369"/>
      <c r="J699" s="369"/>
      <c r="K699" s="369"/>
      <c r="L699" s="369"/>
      <c r="M699" s="369"/>
      <c r="N699" s="369"/>
      <c r="O699" s="369"/>
      <c r="P699" s="369"/>
      <c r="Q699" s="369"/>
      <c r="R699" s="369"/>
      <c r="S699" s="369"/>
      <c r="T699" s="369"/>
      <c r="U699" s="369"/>
      <c r="V699" s="369"/>
      <c r="W699" s="369"/>
      <c r="X699" s="369"/>
      <c r="Y699" s="369"/>
      <c r="Z699" s="369"/>
      <c r="AA699" s="369"/>
    </row>
    <row r="700" spans="1:27" ht="10.5" customHeight="1" x14ac:dyDescent="0.2">
      <c r="A700" s="369"/>
      <c r="B700" s="369"/>
      <c r="C700" s="369"/>
      <c r="D700" s="369"/>
      <c r="E700" s="369"/>
      <c r="F700" s="369"/>
      <c r="G700" s="369"/>
      <c r="H700" s="369"/>
      <c r="I700" s="369"/>
      <c r="J700" s="369"/>
      <c r="K700" s="369"/>
      <c r="L700" s="369"/>
      <c r="M700" s="369"/>
      <c r="N700" s="369"/>
      <c r="O700" s="369"/>
      <c r="P700" s="369"/>
      <c r="Q700" s="369"/>
      <c r="R700" s="369"/>
      <c r="S700" s="369"/>
      <c r="T700" s="369"/>
      <c r="U700" s="369"/>
      <c r="V700" s="369"/>
      <c r="W700" s="369"/>
      <c r="X700" s="369"/>
      <c r="Y700" s="369"/>
      <c r="Z700" s="369"/>
      <c r="AA700" s="369"/>
    </row>
    <row r="701" spans="1:27" ht="10.5" customHeight="1" x14ac:dyDescent="0.2">
      <c r="A701" s="369"/>
      <c r="B701" s="369"/>
      <c r="C701" s="369"/>
      <c r="D701" s="369"/>
      <c r="E701" s="369"/>
      <c r="F701" s="369"/>
      <c r="G701" s="369"/>
      <c r="H701" s="369"/>
      <c r="I701" s="369"/>
      <c r="J701" s="369"/>
      <c r="K701" s="369"/>
      <c r="L701" s="369"/>
      <c r="M701" s="369"/>
      <c r="N701" s="369"/>
      <c r="O701" s="369"/>
      <c r="P701" s="369"/>
      <c r="Q701" s="369"/>
      <c r="R701" s="369"/>
      <c r="S701" s="369"/>
      <c r="T701" s="369"/>
      <c r="U701" s="369"/>
      <c r="V701" s="369"/>
      <c r="W701" s="369"/>
      <c r="X701" s="369"/>
      <c r="Y701" s="369"/>
      <c r="Z701" s="369"/>
      <c r="AA701" s="369"/>
    </row>
    <row r="702" spans="1:27" ht="10.5" customHeight="1" x14ac:dyDescent="0.2">
      <c r="A702" s="369"/>
      <c r="B702" s="369"/>
      <c r="C702" s="369"/>
      <c r="D702" s="369"/>
      <c r="E702" s="369"/>
      <c r="F702" s="369"/>
      <c r="G702" s="369"/>
      <c r="H702" s="369"/>
      <c r="I702" s="369"/>
      <c r="J702" s="369"/>
      <c r="K702" s="369"/>
      <c r="L702" s="369"/>
      <c r="M702" s="369"/>
      <c r="N702" s="369"/>
      <c r="O702" s="369"/>
      <c r="P702" s="369"/>
      <c r="Q702" s="369"/>
      <c r="R702" s="369"/>
      <c r="S702" s="369"/>
      <c r="T702" s="369"/>
      <c r="U702" s="369"/>
      <c r="V702" s="369"/>
      <c r="W702" s="369"/>
      <c r="X702" s="369"/>
      <c r="Y702" s="369"/>
      <c r="Z702" s="369"/>
      <c r="AA702" s="369"/>
    </row>
    <row r="703" spans="1:27" ht="10.5" customHeight="1" x14ac:dyDescent="0.2">
      <c r="A703" s="369"/>
      <c r="B703" s="369"/>
      <c r="C703" s="369"/>
      <c r="D703" s="369"/>
      <c r="E703" s="369"/>
      <c r="F703" s="369"/>
      <c r="G703" s="369"/>
      <c r="H703" s="369"/>
      <c r="I703" s="369"/>
      <c r="J703" s="369"/>
      <c r="K703" s="369"/>
      <c r="L703" s="369"/>
      <c r="M703" s="369"/>
      <c r="N703" s="369"/>
      <c r="O703" s="369"/>
      <c r="P703" s="369"/>
      <c r="Q703" s="369"/>
      <c r="R703" s="369"/>
      <c r="S703" s="369"/>
      <c r="T703" s="369"/>
      <c r="U703" s="369"/>
      <c r="V703" s="369"/>
      <c r="W703" s="369"/>
      <c r="X703" s="369"/>
      <c r="Y703" s="369"/>
      <c r="Z703" s="369"/>
      <c r="AA703" s="369"/>
    </row>
    <row r="704" spans="1:27" ht="10.5" customHeight="1" x14ac:dyDescent="0.2">
      <c r="A704" s="369"/>
      <c r="B704" s="369"/>
      <c r="C704" s="369"/>
      <c r="D704" s="369"/>
      <c r="E704" s="369"/>
      <c r="F704" s="369"/>
      <c r="G704" s="369"/>
      <c r="H704" s="369"/>
      <c r="I704" s="369"/>
      <c r="J704" s="369"/>
      <c r="K704" s="369"/>
      <c r="L704" s="369"/>
      <c r="M704" s="369"/>
      <c r="N704" s="369"/>
      <c r="O704" s="369"/>
      <c r="P704" s="369"/>
      <c r="Q704" s="369"/>
      <c r="R704" s="369"/>
      <c r="S704" s="369"/>
      <c r="T704" s="369"/>
      <c r="U704" s="369"/>
      <c r="V704" s="369"/>
      <c r="W704" s="369"/>
      <c r="X704" s="369"/>
      <c r="Y704" s="369"/>
      <c r="Z704" s="369"/>
      <c r="AA704" s="369"/>
    </row>
    <row r="705" spans="1:27" ht="10.5" customHeight="1" x14ac:dyDescent="0.2">
      <c r="A705" s="369"/>
      <c r="B705" s="369"/>
      <c r="C705" s="369"/>
      <c r="D705" s="369"/>
      <c r="E705" s="369"/>
      <c r="F705" s="369"/>
      <c r="G705" s="369"/>
      <c r="H705" s="369"/>
      <c r="I705" s="369"/>
      <c r="J705" s="369"/>
      <c r="K705" s="369"/>
      <c r="L705" s="369"/>
      <c r="M705" s="369"/>
      <c r="N705" s="369"/>
      <c r="O705" s="369"/>
      <c r="P705" s="369"/>
      <c r="Q705" s="369"/>
      <c r="R705" s="369"/>
      <c r="S705" s="369"/>
      <c r="T705" s="369"/>
      <c r="U705" s="369"/>
      <c r="V705" s="369"/>
      <c r="W705" s="369"/>
      <c r="X705" s="369"/>
      <c r="Y705" s="369"/>
      <c r="Z705" s="369"/>
      <c r="AA705" s="369"/>
    </row>
    <row r="706" spans="1:27" ht="10.5" customHeight="1" x14ac:dyDescent="0.2">
      <c r="A706" s="369"/>
      <c r="B706" s="369"/>
      <c r="C706" s="369"/>
      <c r="D706" s="369"/>
      <c r="E706" s="369"/>
      <c r="F706" s="369"/>
      <c r="G706" s="369"/>
      <c r="H706" s="369"/>
      <c r="I706" s="369"/>
      <c r="J706" s="369"/>
      <c r="K706" s="369"/>
      <c r="L706" s="369"/>
      <c r="M706" s="369"/>
      <c r="N706" s="369"/>
      <c r="O706" s="369"/>
      <c r="P706" s="369"/>
      <c r="Q706" s="369"/>
      <c r="R706" s="369"/>
      <c r="S706" s="369"/>
      <c r="T706" s="369"/>
      <c r="U706" s="369"/>
      <c r="V706" s="369"/>
      <c r="W706" s="369"/>
      <c r="X706" s="369"/>
      <c r="Y706" s="369"/>
      <c r="Z706" s="369"/>
      <c r="AA706" s="369"/>
    </row>
    <row r="707" spans="1:27" ht="10.5" customHeight="1" x14ac:dyDescent="0.2">
      <c r="A707" s="369"/>
      <c r="B707" s="369"/>
      <c r="C707" s="369"/>
      <c r="D707" s="369"/>
      <c r="E707" s="369"/>
      <c r="F707" s="369"/>
      <c r="G707" s="369"/>
      <c r="H707" s="369"/>
      <c r="I707" s="369"/>
      <c r="J707" s="369"/>
      <c r="K707" s="369"/>
      <c r="L707" s="369"/>
      <c r="M707" s="369"/>
      <c r="N707" s="369"/>
      <c r="O707" s="369"/>
      <c r="P707" s="369"/>
      <c r="Q707" s="369"/>
      <c r="R707" s="369"/>
      <c r="S707" s="369"/>
      <c r="T707" s="369"/>
      <c r="U707" s="369"/>
      <c r="V707" s="369"/>
      <c r="W707" s="369"/>
      <c r="X707" s="369"/>
      <c r="Y707" s="369"/>
      <c r="Z707" s="369"/>
      <c r="AA707" s="369"/>
    </row>
    <row r="708" spans="1:27" ht="10.5" customHeight="1" x14ac:dyDescent="0.2">
      <c r="A708" s="369"/>
      <c r="B708" s="369"/>
      <c r="C708" s="369"/>
      <c r="D708" s="369"/>
      <c r="E708" s="369"/>
      <c r="F708" s="369"/>
      <c r="G708" s="369"/>
      <c r="H708" s="369"/>
      <c r="I708" s="369"/>
      <c r="J708" s="369"/>
      <c r="K708" s="369"/>
      <c r="L708" s="369"/>
      <c r="M708" s="369"/>
      <c r="N708" s="369"/>
      <c r="O708" s="369"/>
      <c r="P708" s="369"/>
      <c r="Q708" s="369"/>
      <c r="R708" s="369"/>
      <c r="S708" s="369"/>
      <c r="T708" s="369"/>
      <c r="U708" s="369"/>
      <c r="V708" s="369"/>
      <c r="W708" s="369"/>
      <c r="X708" s="369"/>
      <c r="Y708" s="369"/>
      <c r="Z708" s="369"/>
      <c r="AA708" s="369"/>
    </row>
    <row r="709" spans="1:27" ht="10.5" customHeight="1" x14ac:dyDescent="0.2">
      <c r="A709" s="369"/>
      <c r="B709" s="369"/>
      <c r="C709" s="369"/>
      <c r="D709" s="369"/>
      <c r="E709" s="369"/>
      <c r="F709" s="369"/>
      <c r="G709" s="369"/>
      <c r="H709" s="369"/>
      <c r="I709" s="369"/>
      <c r="J709" s="369"/>
      <c r="K709" s="369"/>
      <c r="L709" s="369"/>
      <c r="M709" s="369"/>
      <c r="N709" s="369"/>
      <c r="O709" s="369"/>
      <c r="P709" s="369"/>
      <c r="Q709" s="369"/>
      <c r="R709" s="369"/>
      <c r="S709" s="369"/>
      <c r="T709" s="369"/>
      <c r="U709" s="369"/>
      <c r="V709" s="369"/>
      <c r="W709" s="369"/>
      <c r="X709" s="369"/>
      <c r="Y709" s="369"/>
      <c r="Z709" s="369"/>
      <c r="AA709" s="369"/>
    </row>
    <row r="710" spans="1:27" ht="10.5" customHeight="1" x14ac:dyDescent="0.2">
      <c r="A710" s="369"/>
      <c r="B710" s="369"/>
      <c r="C710" s="369"/>
      <c r="D710" s="369"/>
      <c r="E710" s="369"/>
      <c r="F710" s="369"/>
      <c r="G710" s="369"/>
      <c r="H710" s="369"/>
      <c r="I710" s="369"/>
      <c r="J710" s="369"/>
      <c r="K710" s="369"/>
      <c r="L710" s="369"/>
      <c r="M710" s="369"/>
      <c r="N710" s="369"/>
      <c r="O710" s="369"/>
      <c r="P710" s="369"/>
      <c r="Q710" s="369"/>
      <c r="R710" s="369"/>
      <c r="S710" s="369"/>
      <c r="T710" s="369"/>
      <c r="U710" s="369"/>
      <c r="V710" s="369"/>
      <c r="W710" s="369"/>
      <c r="X710" s="369"/>
      <c r="Y710" s="369"/>
      <c r="Z710" s="369"/>
      <c r="AA710" s="369"/>
    </row>
    <row r="711" spans="1:27" ht="10.5" customHeight="1" x14ac:dyDescent="0.2">
      <c r="A711" s="369"/>
      <c r="B711" s="369"/>
      <c r="C711" s="369"/>
      <c r="D711" s="369"/>
      <c r="E711" s="369"/>
      <c r="F711" s="369"/>
      <c r="G711" s="369"/>
      <c r="H711" s="369"/>
      <c r="I711" s="369"/>
      <c r="J711" s="369"/>
      <c r="K711" s="369"/>
      <c r="L711" s="369"/>
      <c r="M711" s="369"/>
      <c r="N711" s="369"/>
      <c r="O711" s="369"/>
      <c r="P711" s="369"/>
      <c r="Q711" s="369"/>
      <c r="R711" s="369"/>
      <c r="S711" s="369"/>
      <c r="T711" s="369"/>
      <c r="U711" s="369"/>
      <c r="V711" s="369"/>
      <c r="W711" s="369"/>
      <c r="X711" s="369"/>
      <c r="Y711" s="369"/>
      <c r="Z711" s="369"/>
      <c r="AA711" s="369"/>
    </row>
    <row r="712" spans="1:27" ht="10.5" customHeight="1" x14ac:dyDescent="0.2">
      <c r="A712" s="369"/>
      <c r="B712" s="369"/>
      <c r="C712" s="369"/>
      <c r="D712" s="369"/>
      <c r="E712" s="369"/>
      <c r="F712" s="369"/>
      <c r="G712" s="369"/>
      <c r="H712" s="369"/>
      <c r="I712" s="369"/>
      <c r="J712" s="369"/>
      <c r="K712" s="369"/>
      <c r="L712" s="369"/>
      <c r="M712" s="369"/>
      <c r="N712" s="369"/>
      <c r="O712" s="369"/>
      <c r="P712" s="369"/>
      <c r="Q712" s="369"/>
      <c r="R712" s="369"/>
      <c r="S712" s="369"/>
      <c r="T712" s="369"/>
      <c r="U712" s="369"/>
      <c r="V712" s="369"/>
      <c r="W712" s="369"/>
      <c r="X712" s="369"/>
      <c r="Y712" s="369"/>
      <c r="Z712" s="369"/>
      <c r="AA712" s="369"/>
    </row>
    <row r="713" spans="1:27" ht="10.5" customHeight="1" x14ac:dyDescent="0.2">
      <c r="A713" s="369"/>
      <c r="B713" s="369"/>
      <c r="C713" s="369"/>
      <c r="D713" s="369"/>
      <c r="E713" s="369"/>
      <c r="F713" s="369"/>
      <c r="G713" s="369"/>
      <c r="H713" s="369"/>
      <c r="I713" s="369"/>
      <c r="J713" s="369"/>
      <c r="K713" s="369"/>
      <c r="L713" s="369"/>
      <c r="M713" s="369"/>
      <c r="N713" s="369"/>
      <c r="O713" s="369"/>
      <c r="P713" s="369"/>
      <c r="Q713" s="369"/>
      <c r="R713" s="369"/>
      <c r="S713" s="369"/>
      <c r="T713" s="369"/>
      <c r="U713" s="369"/>
      <c r="V713" s="369"/>
      <c r="W713" s="369"/>
      <c r="X713" s="369"/>
      <c r="Y713" s="369"/>
      <c r="Z713" s="369"/>
      <c r="AA713" s="369"/>
    </row>
    <row r="714" spans="1:27" ht="10.5" customHeight="1" x14ac:dyDescent="0.2">
      <c r="A714" s="369"/>
      <c r="B714" s="369"/>
      <c r="C714" s="369"/>
      <c r="D714" s="369"/>
      <c r="E714" s="369"/>
      <c r="F714" s="369"/>
      <c r="G714" s="369"/>
      <c r="H714" s="369"/>
      <c r="I714" s="369"/>
      <c r="J714" s="369"/>
      <c r="K714" s="369"/>
      <c r="L714" s="369"/>
      <c r="M714" s="369"/>
      <c r="N714" s="369"/>
      <c r="O714" s="369"/>
      <c r="P714" s="369"/>
      <c r="Q714" s="369"/>
      <c r="R714" s="369"/>
      <c r="S714" s="369"/>
      <c r="T714" s="369"/>
      <c r="U714" s="369"/>
      <c r="V714" s="369"/>
      <c r="W714" s="369"/>
      <c r="X714" s="369"/>
      <c r="Y714" s="369"/>
      <c r="Z714" s="369"/>
      <c r="AA714" s="369"/>
    </row>
    <row r="715" spans="1:27" ht="10.5" customHeight="1" x14ac:dyDescent="0.2">
      <c r="A715" s="369"/>
      <c r="B715" s="369"/>
      <c r="C715" s="369"/>
      <c r="D715" s="369"/>
      <c r="E715" s="369"/>
      <c r="F715" s="369"/>
      <c r="G715" s="369"/>
      <c r="H715" s="369"/>
      <c r="I715" s="369"/>
      <c r="J715" s="369"/>
      <c r="K715" s="369"/>
      <c r="L715" s="369"/>
      <c r="M715" s="369"/>
      <c r="N715" s="369"/>
      <c r="O715" s="369"/>
      <c r="P715" s="369"/>
      <c r="Q715" s="369"/>
      <c r="R715" s="369"/>
      <c r="S715" s="369"/>
      <c r="T715" s="369"/>
      <c r="U715" s="369"/>
      <c r="V715" s="369"/>
      <c r="W715" s="369"/>
      <c r="X715" s="369"/>
      <c r="Y715" s="369"/>
      <c r="Z715" s="369"/>
      <c r="AA715" s="369"/>
    </row>
    <row r="716" spans="1:27" ht="10.5" customHeight="1" x14ac:dyDescent="0.2">
      <c r="A716" s="369"/>
      <c r="B716" s="369"/>
      <c r="C716" s="369"/>
      <c r="D716" s="369"/>
      <c r="E716" s="369"/>
      <c r="F716" s="369"/>
      <c r="G716" s="369"/>
      <c r="H716" s="369"/>
      <c r="I716" s="369"/>
      <c r="J716" s="369"/>
      <c r="K716" s="369"/>
      <c r="L716" s="369"/>
      <c r="M716" s="369"/>
      <c r="N716" s="369"/>
      <c r="O716" s="369"/>
      <c r="P716" s="369"/>
      <c r="Q716" s="369"/>
      <c r="R716" s="369"/>
      <c r="S716" s="369"/>
      <c r="T716" s="369"/>
      <c r="U716" s="369"/>
      <c r="V716" s="369"/>
      <c r="W716" s="369"/>
      <c r="X716" s="369"/>
      <c r="Y716" s="369"/>
      <c r="Z716" s="369"/>
      <c r="AA716" s="369"/>
    </row>
    <row r="717" spans="1:27" ht="10.5" customHeight="1" x14ac:dyDescent="0.2">
      <c r="A717" s="369"/>
      <c r="B717" s="369"/>
      <c r="C717" s="369"/>
      <c r="D717" s="369"/>
      <c r="E717" s="369"/>
      <c r="F717" s="369"/>
      <c r="G717" s="369"/>
      <c r="H717" s="369"/>
      <c r="I717" s="369"/>
      <c r="J717" s="369"/>
      <c r="K717" s="369"/>
      <c r="L717" s="369"/>
      <c r="M717" s="369"/>
      <c r="N717" s="369"/>
      <c r="O717" s="369"/>
      <c r="P717" s="369"/>
      <c r="Q717" s="369"/>
      <c r="R717" s="369"/>
      <c r="S717" s="369"/>
      <c r="T717" s="369"/>
      <c r="U717" s="369"/>
      <c r="V717" s="369"/>
      <c r="W717" s="369"/>
      <c r="X717" s="369"/>
      <c r="Y717" s="369"/>
      <c r="Z717" s="369"/>
      <c r="AA717" s="369"/>
    </row>
    <row r="718" spans="1:27" ht="10.5" customHeight="1" x14ac:dyDescent="0.2">
      <c r="A718" s="369"/>
      <c r="B718" s="369"/>
      <c r="C718" s="369"/>
      <c r="D718" s="369"/>
      <c r="E718" s="369"/>
      <c r="F718" s="369"/>
      <c r="G718" s="369"/>
      <c r="H718" s="369"/>
      <c r="I718" s="369"/>
      <c r="J718" s="369"/>
      <c r="K718" s="369"/>
      <c r="L718" s="369"/>
      <c r="M718" s="369"/>
      <c r="N718" s="369"/>
      <c r="O718" s="369"/>
      <c r="P718" s="369"/>
      <c r="Q718" s="369"/>
      <c r="R718" s="369"/>
      <c r="S718" s="369"/>
      <c r="T718" s="369"/>
      <c r="U718" s="369"/>
      <c r="V718" s="369"/>
      <c r="W718" s="369"/>
      <c r="X718" s="369"/>
      <c r="Y718" s="369"/>
      <c r="Z718" s="369"/>
      <c r="AA718" s="369"/>
    </row>
    <row r="719" spans="1:27" ht="10.5" customHeight="1" x14ac:dyDescent="0.2">
      <c r="A719" s="369"/>
      <c r="B719" s="369"/>
      <c r="C719" s="369"/>
      <c r="D719" s="369"/>
      <c r="E719" s="369"/>
      <c r="F719" s="369"/>
      <c r="G719" s="369"/>
      <c r="H719" s="369"/>
      <c r="I719" s="369"/>
      <c r="J719" s="369"/>
      <c r="K719" s="369"/>
      <c r="L719" s="369"/>
      <c r="M719" s="369"/>
      <c r="N719" s="369"/>
      <c r="O719" s="369"/>
      <c r="P719" s="369"/>
      <c r="Q719" s="369"/>
      <c r="R719" s="369"/>
      <c r="S719" s="369"/>
      <c r="T719" s="369"/>
      <c r="U719" s="369"/>
      <c r="V719" s="369"/>
      <c r="W719" s="369"/>
      <c r="X719" s="369"/>
      <c r="Y719" s="369"/>
      <c r="Z719" s="369"/>
      <c r="AA719" s="369"/>
    </row>
    <row r="720" spans="1:27" ht="10.5" customHeight="1" x14ac:dyDescent="0.2">
      <c r="A720" s="369"/>
      <c r="B720" s="369"/>
      <c r="C720" s="369"/>
      <c r="D720" s="369"/>
      <c r="E720" s="369"/>
      <c r="F720" s="369"/>
      <c r="G720" s="369"/>
      <c r="H720" s="369"/>
      <c r="I720" s="369"/>
      <c r="J720" s="369"/>
      <c r="K720" s="369"/>
      <c r="L720" s="369"/>
      <c r="M720" s="369"/>
      <c r="N720" s="369"/>
      <c r="O720" s="369"/>
      <c r="P720" s="369"/>
      <c r="Q720" s="369"/>
      <c r="R720" s="369"/>
      <c r="S720" s="369"/>
      <c r="T720" s="369"/>
      <c r="U720" s="369"/>
      <c r="V720" s="369"/>
      <c r="W720" s="369"/>
      <c r="X720" s="369"/>
      <c r="Y720" s="369"/>
      <c r="Z720" s="369"/>
      <c r="AA720" s="369"/>
    </row>
    <row r="721" spans="1:27" ht="10.5" customHeight="1" x14ac:dyDescent="0.2">
      <c r="A721" s="369"/>
      <c r="B721" s="369"/>
      <c r="C721" s="369"/>
      <c r="D721" s="369"/>
      <c r="E721" s="369"/>
      <c r="F721" s="369"/>
      <c r="G721" s="369"/>
      <c r="H721" s="369"/>
      <c r="I721" s="369"/>
      <c r="J721" s="369"/>
      <c r="K721" s="369"/>
      <c r="L721" s="369"/>
      <c r="M721" s="369"/>
      <c r="N721" s="369"/>
      <c r="O721" s="369"/>
      <c r="P721" s="369"/>
      <c r="Q721" s="369"/>
      <c r="R721" s="369"/>
      <c r="S721" s="369"/>
      <c r="T721" s="369"/>
      <c r="U721" s="369"/>
      <c r="V721" s="369"/>
      <c r="W721" s="369"/>
      <c r="X721" s="369"/>
      <c r="Y721" s="369"/>
      <c r="Z721" s="369"/>
      <c r="AA721" s="369"/>
    </row>
    <row r="722" spans="1:27" ht="10.5" customHeight="1" x14ac:dyDescent="0.2">
      <c r="A722" s="369"/>
      <c r="B722" s="369"/>
      <c r="C722" s="369"/>
      <c r="D722" s="369"/>
      <c r="E722" s="369"/>
      <c r="F722" s="369"/>
      <c r="G722" s="369"/>
      <c r="H722" s="369"/>
      <c r="I722" s="369"/>
      <c r="J722" s="369"/>
      <c r="K722" s="369"/>
      <c r="L722" s="369"/>
      <c r="M722" s="369"/>
      <c r="N722" s="369"/>
      <c r="O722" s="369"/>
      <c r="P722" s="369"/>
      <c r="Q722" s="369"/>
      <c r="R722" s="369"/>
      <c r="S722" s="369"/>
      <c r="T722" s="369"/>
      <c r="U722" s="369"/>
      <c r="V722" s="369"/>
      <c r="W722" s="369"/>
      <c r="X722" s="369"/>
      <c r="Y722" s="369"/>
      <c r="Z722" s="369"/>
      <c r="AA722" s="369"/>
    </row>
    <row r="723" spans="1:27" ht="10.5" customHeight="1" x14ac:dyDescent="0.2">
      <c r="A723" s="369"/>
      <c r="B723" s="369"/>
      <c r="C723" s="369"/>
      <c r="D723" s="369"/>
      <c r="E723" s="369"/>
      <c r="F723" s="369"/>
      <c r="G723" s="369"/>
      <c r="H723" s="369"/>
      <c r="I723" s="369"/>
      <c r="J723" s="369"/>
      <c r="K723" s="369"/>
      <c r="L723" s="369"/>
      <c r="M723" s="369"/>
      <c r="N723" s="369"/>
      <c r="O723" s="369"/>
      <c r="P723" s="369"/>
      <c r="Q723" s="369"/>
      <c r="R723" s="369"/>
      <c r="S723" s="369"/>
      <c r="T723" s="369"/>
      <c r="U723" s="369"/>
      <c r="V723" s="369"/>
      <c r="W723" s="369"/>
      <c r="X723" s="369"/>
      <c r="Y723" s="369"/>
      <c r="Z723" s="369"/>
      <c r="AA723" s="369"/>
    </row>
    <row r="724" spans="1:27" ht="10.5" customHeight="1" x14ac:dyDescent="0.2">
      <c r="A724" s="369"/>
      <c r="B724" s="369"/>
      <c r="C724" s="369"/>
      <c r="D724" s="369"/>
      <c r="E724" s="369"/>
      <c r="F724" s="369"/>
      <c r="G724" s="369"/>
      <c r="H724" s="369"/>
      <c r="I724" s="369"/>
      <c r="J724" s="369"/>
      <c r="K724" s="369"/>
      <c r="L724" s="369"/>
      <c r="M724" s="369"/>
      <c r="N724" s="369"/>
      <c r="O724" s="369"/>
      <c r="P724" s="369"/>
      <c r="Q724" s="369"/>
      <c r="R724" s="369"/>
      <c r="S724" s="369"/>
      <c r="T724" s="369"/>
      <c r="U724" s="369"/>
      <c r="V724" s="369"/>
      <c r="W724" s="369"/>
      <c r="X724" s="369"/>
      <c r="Y724" s="369"/>
      <c r="Z724" s="369"/>
      <c r="AA724" s="369"/>
    </row>
    <row r="725" spans="1:27" ht="10.5" customHeight="1" x14ac:dyDescent="0.2">
      <c r="A725" s="369"/>
      <c r="B725" s="369"/>
      <c r="C725" s="369"/>
      <c r="D725" s="369"/>
      <c r="E725" s="369"/>
      <c r="F725" s="369"/>
      <c r="G725" s="369"/>
      <c r="H725" s="369"/>
      <c r="I725" s="369"/>
      <c r="J725" s="369"/>
      <c r="K725" s="369"/>
      <c r="L725" s="369"/>
      <c r="M725" s="369"/>
      <c r="N725" s="369"/>
      <c r="O725" s="369"/>
      <c r="P725" s="369"/>
      <c r="Q725" s="369"/>
      <c r="R725" s="369"/>
      <c r="S725" s="369"/>
      <c r="T725" s="369"/>
      <c r="U725" s="369"/>
      <c r="V725" s="369"/>
      <c r="W725" s="369"/>
      <c r="X725" s="369"/>
      <c r="Y725" s="369"/>
      <c r="Z725" s="369"/>
      <c r="AA725" s="369"/>
    </row>
    <row r="726" spans="1:27" ht="10.5" customHeight="1" x14ac:dyDescent="0.2">
      <c r="A726" s="369"/>
      <c r="B726" s="369"/>
      <c r="C726" s="369"/>
      <c r="D726" s="369"/>
      <c r="E726" s="369"/>
      <c r="F726" s="369"/>
      <c r="G726" s="369"/>
      <c r="H726" s="369"/>
      <c r="I726" s="369"/>
      <c r="J726" s="369"/>
      <c r="K726" s="369"/>
      <c r="L726" s="369"/>
      <c r="M726" s="369"/>
      <c r="N726" s="369"/>
      <c r="O726" s="369"/>
      <c r="P726" s="369"/>
      <c r="Q726" s="369"/>
      <c r="R726" s="369"/>
      <c r="S726" s="369"/>
      <c r="T726" s="369"/>
      <c r="U726" s="369"/>
      <c r="V726" s="369"/>
      <c r="W726" s="369"/>
      <c r="X726" s="369"/>
      <c r="Y726" s="369"/>
      <c r="Z726" s="369"/>
      <c r="AA726" s="369"/>
    </row>
    <row r="727" spans="1:27" ht="10.5" customHeight="1" x14ac:dyDescent="0.2">
      <c r="A727" s="369"/>
      <c r="B727" s="369"/>
      <c r="C727" s="369"/>
      <c r="D727" s="369"/>
      <c r="E727" s="369"/>
      <c r="F727" s="369"/>
      <c r="G727" s="369"/>
      <c r="H727" s="369"/>
      <c r="I727" s="369"/>
      <c r="J727" s="369"/>
      <c r="K727" s="369"/>
      <c r="L727" s="369"/>
      <c r="M727" s="369"/>
      <c r="N727" s="369"/>
      <c r="O727" s="369"/>
      <c r="P727" s="369"/>
      <c r="Q727" s="369"/>
      <c r="R727" s="369"/>
      <c r="S727" s="369"/>
      <c r="T727" s="369"/>
      <c r="U727" s="369"/>
      <c r="V727" s="369"/>
      <c r="W727" s="369"/>
      <c r="X727" s="369"/>
      <c r="Y727" s="369"/>
      <c r="Z727" s="369"/>
      <c r="AA727" s="369"/>
    </row>
    <row r="728" spans="1:27" ht="10.5" customHeight="1" x14ac:dyDescent="0.2">
      <c r="A728" s="369"/>
      <c r="B728" s="369"/>
      <c r="C728" s="369"/>
      <c r="D728" s="369"/>
      <c r="E728" s="369"/>
      <c r="F728" s="369"/>
      <c r="G728" s="369"/>
      <c r="H728" s="369"/>
      <c r="I728" s="369"/>
      <c r="J728" s="369"/>
      <c r="K728" s="369"/>
      <c r="L728" s="369"/>
      <c r="M728" s="369"/>
      <c r="N728" s="369"/>
      <c r="O728" s="369"/>
      <c r="P728" s="369"/>
      <c r="Q728" s="369"/>
      <c r="R728" s="369"/>
      <c r="S728" s="369"/>
      <c r="T728" s="369"/>
      <c r="U728" s="369"/>
      <c r="V728" s="369"/>
      <c r="W728" s="369"/>
      <c r="X728" s="369"/>
      <c r="Y728" s="369"/>
      <c r="Z728" s="369"/>
      <c r="AA728" s="369"/>
    </row>
    <row r="729" spans="1:27" ht="10.5" customHeight="1" x14ac:dyDescent="0.2">
      <c r="A729" s="369"/>
      <c r="B729" s="369"/>
      <c r="C729" s="369"/>
      <c r="D729" s="369"/>
      <c r="E729" s="369"/>
      <c r="F729" s="369"/>
      <c r="G729" s="369"/>
      <c r="H729" s="369"/>
      <c r="I729" s="369"/>
      <c r="J729" s="369"/>
      <c r="K729" s="369"/>
      <c r="L729" s="369"/>
      <c r="M729" s="369"/>
      <c r="N729" s="369"/>
      <c r="O729" s="369"/>
      <c r="P729" s="369"/>
      <c r="Q729" s="369"/>
      <c r="R729" s="369"/>
      <c r="S729" s="369"/>
      <c r="T729" s="369"/>
      <c r="U729" s="369"/>
      <c r="V729" s="369"/>
      <c r="W729" s="369"/>
      <c r="X729" s="369"/>
      <c r="Y729" s="369"/>
      <c r="Z729" s="369"/>
      <c r="AA729" s="369"/>
    </row>
    <row r="730" spans="1:27" ht="10.5" customHeight="1" x14ac:dyDescent="0.2">
      <c r="A730" s="369"/>
      <c r="B730" s="369"/>
      <c r="C730" s="369"/>
      <c r="D730" s="369"/>
      <c r="E730" s="369"/>
      <c r="F730" s="369"/>
      <c r="G730" s="369"/>
      <c r="H730" s="369"/>
      <c r="I730" s="369"/>
      <c r="J730" s="369"/>
      <c r="K730" s="369"/>
      <c r="L730" s="369"/>
      <c r="M730" s="369"/>
      <c r="N730" s="369"/>
      <c r="O730" s="369"/>
      <c r="P730" s="369"/>
      <c r="Q730" s="369"/>
      <c r="R730" s="369"/>
      <c r="S730" s="369"/>
      <c r="T730" s="369"/>
      <c r="U730" s="369"/>
      <c r="V730" s="369"/>
      <c r="W730" s="369"/>
      <c r="X730" s="369"/>
      <c r="Y730" s="369"/>
      <c r="Z730" s="369"/>
      <c r="AA730" s="369"/>
    </row>
    <row r="731" spans="1:27" ht="10.5" customHeight="1" x14ac:dyDescent="0.2">
      <c r="A731" s="369"/>
      <c r="B731" s="369"/>
      <c r="C731" s="369"/>
      <c r="D731" s="369"/>
      <c r="E731" s="369"/>
      <c r="F731" s="369"/>
      <c r="G731" s="369"/>
      <c r="H731" s="369"/>
      <c r="I731" s="369"/>
      <c r="J731" s="369"/>
      <c r="K731" s="369"/>
      <c r="L731" s="369"/>
      <c r="M731" s="369"/>
      <c r="N731" s="369"/>
      <c r="O731" s="369"/>
      <c r="P731" s="369"/>
      <c r="Q731" s="369"/>
      <c r="R731" s="369"/>
      <c r="S731" s="369"/>
      <c r="T731" s="369"/>
      <c r="U731" s="369"/>
      <c r="V731" s="369"/>
      <c r="W731" s="369"/>
      <c r="X731" s="369"/>
      <c r="Y731" s="369"/>
      <c r="Z731" s="369"/>
      <c r="AA731" s="369"/>
    </row>
    <row r="732" spans="1:27" ht="10.5" customHeight="1" x14ac:dyDescent="0.2">
      <c r="A732" s="369"/>
      <c r="B732" s="369"/>
      <c r="C732" s="369"/>
      <c r="D732" s="369"/>
      <c r="E732" s="369"/>
      <c r="F732" s="369"/>
      <c r="G732" s="369"/>
      <c r="H732" s="369"/>
      <c r="I732" s="369"/>
      <c r="J732" s="369"/>
      <c r="K732" s="369"/>
      <c r="L732" s="369"/>
      <c r="M732" s="369"/>
      <c r="N732" s="369"/>
      <c r="O732" s="369"/>
      <c r="P732" s="369"/>
      <c r="Q732" s="369"/>
      <c r="R732" s="369"/>
      <c r="S732" s="369"/>
      <c r="T732" s="369"/>
      <c r="U732" s="369"/>
      <c r="V732" s="369"/>
      <c r="W732" s="369"/>
      <c r="X732" s="369"/>
      <c r="Y732" s="369"/>
      <c r="Z732" s="369"/>
      <c r="AA732" s="369"/>
    </row>
    <row r="733" spans="1:27" ht="10.5" customHeight="1" x14ac:dyDescent="0.2">
      <c r="A733" s="369"/>
      <c r="B733" s="369"/>
      <c r="C733" s="369"/>
      <c r="D733" s="369"/>
      <c r="E733" s="369"/>
      <c r="F733" s="369"/>
      <c r="G733" s="369"/>
      <c r="H733" s="369"/>
      <c r="I733" s="369"/>
      <c r="J733" s="369"/>
      <c r="K733" s="369"/>
      <c r="L733" s="369"/>
      <c r="M733" s="369"/>
      <c r="N733" s="369"/>
      <c r="O733" s="369"/>
      <c r="P733" s="369"/>
      <c r="Q733" s="369"/>
      <c r="R733" s="369"/>
      <c r="S733" s="369"/>
      <c r="T733" s="369"/>
      <c r="U733" s="369"/>
      <c r="V733" s="369"/>
      <c r="W733" s="369"/>
      <c r="X733" s="369"/>
      <c r="Y733" s="369"/>
      <c r="Z733" s="369"/>
      <c r="AA733" s="369"/>
    </row>
    <row r="734" spans="1:27" ht="10.5" customHeight="1" x14ac:dyDescent="0.2">
      <c r="A734" s="369"/>
      <c r="B734" s="369"/>
      <c r="C734" s="369"/>
      <c r="D734" s="369"/>
      <c r="E734" s="369"/>
      <c r="F734" s="369"/>
      <c r="G734" s="369"/>
      <c r="H734" s="369"/>
      <c r="I734" s="369"/>
      <c r="J734" s="369"/>
      <c r="K734" s="369"/>
      <c r="L734" s="369"/>
      <c r="M734" s="369"/>
      <c r="N734" s="369"/>
      <c r="O734" s="369"/>
      <c r="P734" s="369"/>
      <c r="Q734" s="369"/>
      <c r="R734" s="369"/>
      <c r="S734" s="369"/>
      <c r="T734" s="369"/>
      <c r="U734" s="369"/>
      <c r="V734" s="369"/>
      <c r="W734" s="369"/>
      <c r="X734" s="369"/>
      <c r="Y734" s="369"/>
      <c r="Z734" s="369"/>
      <c r="AA734" s="369"/>
    </row>
    <row r="735" spans="1:27" ht="10.5" customHeight="1" x14ac:dyDescent="0.2">
      <c r="A735" s="369"/>
      <c r="B735" s="369"/>
      <c r="C735" s="369"/>
      <c r="D735" s="369"/>
      <c r="E735" s="369"/>
      <c r="F735" s="369"/>
      <c r="G735" s="369"/>
      <c r="H735" s="369"/>
      <c r="I735" s="369"/>
      <c r="J735" s="369"/>
      <c r="K735" s="369"/>
      <c r="L735" s="369"/>
      <c r="M735" s="369"/>
      <c r="N735" s="369"/>
      <c r="O735" s="369"/>
      <c r="P735" s="369"/>
      <c r="Q735" s="369"/>
      <c r="R735" s="369"/>
      <c r="S735" s="369"/>
      <c r="T735" s="369"/>
      <c r="U735" s="369"/>
      <c r="V735" s="369"/>
      <c r="W735" s="369"/>
      <c r="X735" s="369"/>
      <c r="Y735" s="369"/>
      <c r="Z735" s="369"/>
      <c r="AA735" s="369"/>
    </row>
    <row r="736" spans="1:27" ht="10.5" customHeight="1" x14ac:dyDescent="0.2">
      <c r="A736" s="369"/>
      <c r="B736" s="369"/>
      <c r="C736" s="369"/>
      <c r="D736" s="369"/>
      <c r="E736" s="369"/>
      <c r="F736" s="369"/>
      <c r="G736" s="369"/>
      <c r="H736" s="369"/>
      <c r="I736" s="369"/>
      <c r="J736" s="369"/>
      <c r="K736" s="369"/>
      <c r="L736" s="369"/>
      <c r="M736" s="369"/>
      <c r="N736" s="369"/>
      <c r="O736" s="369"/>
      <c r="P736" s="369"/>
      <c r="Q736" s="369"/>
      <c r="R736" s="369"/>
      <c r="S736" s="369"/>
      <c r="T736" s="369"/>
      <c r="U736" s="369"/>
      <c r="V736" s="369"/>
      <c r="W736" s="369"/>
      <c r="X736" s="369"/>
      <c r="Y736" s="369"/>
      <c r="Z736" s="369"/>
      <c r="AA736" s="369"/>
    </row>
    <row r="737" spans="1:27" ht="10.5" customHeight="1" x14ac:dyDescent="0.2">
      <c r="A737" s="369"/>
      <c r="B737" s="369"/>
      <c r="C737" s="369"/>
      <c r="D737" s="369"/>
      <c r="E737" s="369"/>
      <c r="F737" s="369"/>
      <c r="G737" s="369"/>
      <c r="H737" s="369"/>
      <c r="I737" s="369"/>
      <c r="J737" s="369"/>
      <c r="K737" s="369"/>
      <c r="L737" s="369"/>
      <c r="M737" s="369"/>
      <c r="N737" s="369"/>
      <c r="O737" s="369"/>
      <c r="P737" s="369"/>
      <c r="Q737" s="369"/>
      <c r="R737" s="369"/>
      <c r="S737" s="369"/>
      <c r="T737" s="369"/>
      <c r="U737" s="369"/>
      <c r="V737" s="369"/>
      <c r="W737" s="369"/>
      <c r="X737" s="369"/>
      <c r="Y737" s="369"/>
      <c r="Z737" s="369"/>
      <c r="AA737" s="369"/>
    </row>
    <row r="738" spans="1:27" ht="10.5" customHeight="1" x14ac:dyDescent="0.2">
      <c r="A738" s="369"/>
      <c r="B738" s="369"/>
      <c r="C738" s="369"/>
      <c r="D738" s="369"/>
      <c r="E738" s="369"/>
      <c r="F738" s="369"/>
      <c r="G738" s="369"/>
      <c r="H738" s="369"/>
      <c r="I738" s="369"/>
      <c r="J738" s="369"/>
      <c r="K738" s="369"/>
      <c r="L738" s="369"/>
      <c r="M738" s="369"/>
      <c r="N738" s="369"/>
      <c r="O738" s="369"/>
      <c r="P738" s="369"/>
      <c r="Q738" s="369"/>
      <c r="R738" s="369"/>
      <c r="S738" s="369"/>
      <c r="T738" s="369"/>
      <c r="U738" s="369"/>
      <c r="V738" s="369"/>
      <c r="W738" s="369"/>
      <c r="X738" s="369"/>
      <c r="Y738" s="369"/>
      <c r="Z738" s="369"/>
      <c r="AA738" s="369"/>
    </row>
    <row r="739" spans="1:27" ht="10.5" customHeight="1" x14ac:dyDescent="0.2">
      <c r="A739" s="369"/>
      <c r="B739" s="369"/>
      <c r="C739" s="369"/>
      <c r="D739" s="369"/>
      <c r="E739" s="369"/>
      <c r="F739" s="369"/>
      <c r="G739" s="369"/>
      <c r="H739" s="369"/>
      <c r="I739" s="369"/>
      <c r="J739" s="369"/>
      <c r="K739" s="369"/>
      <c r="L739" s="369"/>
      <c r="M739" s="369"/>
      <c r="N739" s="369"/>
      <c r="O739" s="369"/>
      <c r="P739" s="369"/>
      <c r="Q739" s="369"/>
      <c r="R739" s="369"/>
      <c r="S739" s="369"/>
      <c r="T739" s="369"/>
      <c r="U739" s="369"/>
      <c r="V739" s="369"/>
      <c r="W739" s="369"/>
      <c r="X739" s="369"/>
      <c r="Y739" s="369"/>
      <c r="Z739" s="369"/>
      <c r="AA739" s="369"/>
    </row>
    <row r="740" spans="1:27" ht="10.5" customHeight="1" x14ac:dyDescent="0.2">
      <c r="A740" s="369"/>
      <c r="B740" s="369"/>
      <c r="C740" s="369"/>
      <c r="D740" s="369"/>
      <c r="E740" s="369"/>
      <c r="F740" s="369"/>
      <c r="G740" s="369"/>
      <c r="H740" s="369"/>
      <c r="I740" s="369"/>
      <c r="J740" s="369"/>
      <c r="K740" s="369"/>
      <c r="L740" s="369"/>
      <c r="M740" s="369"/>
      <c r="N740" s="369"/>
      <c r="O740" s="369"/>
      <c r="P740" s="369"/>
      <c r="Q740" s="369"/>
      <c r="R740" s="369"/>
      <c r="S740" s="369"/>
      <c r="T740" s="369"/>
      <c r="U740" s="369"/>
      <c r="V740" s="369"/>
      <c r="W740" s="369"/>
      <c r="X740" s="369"/>
      <c r="Y740" s="369"/>
      <c r="Z740" s="369"/>
      <c r="AA740" s="369"/>
    </row>
    <row r="741" spans="1:27" ht="10.5" customHeight="1" x14ac:dyDescent="0.2">
      <c r="A741" s="369"/>
      <c r="B741" s="369"/>
      <c r="C741" s="369"/>
      <c r="D741" s="369"/>
      <c r="E741" s="369"/>
      <c r="F741" s="369"/>
      <c r="G741" s="369"/>
      <c r="H741" s="369"/>
      <c r="I741" s="369"/>
      <c r="J741" s="369"/>
      <c r="K741" s="369"/>
      <c r="L741" s="369"/>
      <c r="M741" s="369"/>
      <c r="N741" s="369"/>
      <c r="O741" s="369"/>
      <c r="P741" s="369"/>
      <c r="Q741" s="369"/>
      <c r="R741" s="369"/>
      <c r="S741" s="369"/>
      <c r="T741" s="369"/>
      <c r="U741" s="369"/>
      <c r="V741" s="369"/>
      <c r="W741" s="369"/>
      <c r="X741" s="369"/>
      <c r="Y741" s="369"/>
      <c r="Z741" s="369"/>
      <c r="AA741" s="369"/>
    </row>
    <row r="742" spans="1:27" ht="10.5" customHeight="1" x14ac:dyDescent="0.2">
      <c r="A742" s="369"/>
      <c r="B742" s="369"/>
      <c r="C742" s="369"/>
      <c r="D742" s="369"/>
      <c r="E742" s="369"/>
      <c r="F742" s="369"/>
      <c r="G742" s="369"/>
      <c r="H742" s="369"/>
      <c r="I742" s="369"/>
      <c r="J742" s="369"/>
      <c r="K742" s="369"/>
      <c r="L742" s="369"/>
      <c r="M742" s="369"/>
      <c r="N742" s="369"/>
      <c r="O742" s="369"/>
      <c r="P742" s="369"/>
      <c r="Q742" s="369"/>
      <c r="R742" s="369"/>
      <c r="S742" s="369"/>
      <c r="T742" s="369"/>
      <c r="U742" s="369"/>
      <c r="V742" s="369"/>
      <c r="W742" s="369"/>
      <c r="X742" s="369"/>
      <c r="Y742" s="369"/>
      <c r="Z742" s="369"/>
      <c r="AA742" s="369"/>
    </row>
    <row r="743" spans="1:27" ht="10.5" customHeight="1" x14ac:dyDescent="0.2">
      <c r="A743" s="369"/>
      <c r="B743" s="369"/>
      <c r="C743" s="369"/>
      <c r="D743" s="369"/>
      <c r="E743" s="369"/>
      <c r="F743" s="369"/>
      <c r="G743" s="369"/>
      <c r="H743" s="369"/>
      <c r="I743" s="369"/>
      <c r="J743" s="369"/>
      <c r="K743" s="369"/>
      <c r="L743" s="369"/>
      <c r="M743" s="369"/>
      <c r="N743" s="369"/>
      <c r="O743" s="369"/>
      <c r="P743" s="369"/>
      <c r="Q743" s="369"/>
      <c r="R743" s="369"/>
      <c r="S743" s="369"/>
      <c r="T743" s="369"/>
      <c r="U743" s="369"/>
      <c r="V743" s="369"/>
      <c r="W743" s="369"/>
      <c r="X743" s="369"/>
      <c r="Y743" s="369"/>
      <c r="Z743" s="369"/>
      <c r="AA743" s="369"/>
    </row>
    <row r="744" spans="1:27" ht="10.5" customHeight="1" x14ac:dyDescent="0.2">
      <c r="A744" s="369"/>
      <c r="B744" s="369"/>
      <c r="C744" s="369"/>
      <c r="D744" s="369"/>
      <c r="E744" s="369"/>
      <c r="F744" s="369"/>
      <c r="G744" s="369"/>
      <c r="H744" s="369"/>
      <c r="I744" s="369"/>
      <c r="J744" s="369"/>
      <c r="K744" s="369"/>
      <c r="L744" s="369"/>
      <c r="M744" s="369"/>
      <c r="N744" s="369"/>
      <c r="O744" s="369"/>
      <c r="P744" s="369"/>
      <c r="Q744" s="369"/>
      <c r="R744" s="369"/>
      <c r="S744" s="369"/>
      <c r="T744" s="369"/>
      <c r="U744" s="369"/>
      <c r="V744" s="369"/>
      <c r="W744" s="369"/>
      <c r="X744" s="369"/>
      <c r="Y744" s="369"/>
      <c r="Z744" s="369"/>
      <c r="AA744" s="369"/>
    </row>
    <row r="745" spans="1:27" ht="10.5" customHeight="1" x14ac:dyDescent="0.2">
      <c r="A745" s="369"/>
      <c r="B745" s="369"/>
      <c r="C745" s="369"/>
      <c r="D745" s="369"/>
      <c r="E745" s="369"/>
      <c r="F745" s="369"/>
      <c r="G745" s="369"/>
      <c r="H745" s="369"/>
      <c r="I745" s="369"/>
      <c r="J745" s="369"/>
      <c r="K745" s="369"/>
      <c r="L745" s="369"/>
      <c r="M745" s="369"/>
      <c r="N745" s="369"/>
      <c r="O745" s="369"/>
      <c r="P745" s="369"/>
      <c r="Q745" s="369"/>
      <c r="R745" s="369"/>
      <c r="S745" s="369"/>
      <c r="T745" s="369"/>
      <c r="U745" s="369"/>
      <c r="V745" s="369"/>
      <c r="W745" s="369"/>
      <c r="X745" s="369"/>
      <c r="Y745" s="369"/>
      <c r="Z745" s="369"/>
      <c r="AA745" s="369"/>
    </row>
    <row r="746" spans="1:27" ht="10.5" customHeight="1" x14ac:dyDescent="0.2">
      <c r="A746" s="369"/>
      <c r="B746" s="369"/>
      <c r="C746" s="369"/>
      <c r="D746" s="369"/>
      <c r="E746" s="369"/>
      <c r="F746" s="369"/>
      <c r="G746" s="369"/>
      <c r="H746" s="369"/>
      <c r="I746" s="369"/>
      <c r="J746" s="369"/>
      <c r="K746" s="369"/>
      <c r="L746" s="369"/>
      <c r="M746" s="369"/>
      <c r="N746" s="369"/>
      <c r="O746" s="369"/>
      <c r="P746" s="369"/>
      <c r="Q746" s="369"/>
      <c r="R746" s="369"/>
      <c r="S746" s="369"/>
      <c r="T746" s="369"/>
      <c r="U746" s="369"/>
      <c r="V746" s="369"/>
      <c r="W746" s="369"/>
      <c r="X746" s="369"/>
      <c r="Y746" s="369"/>
      <c r="Z746" s="369"/>
      <c r="AA746" s="369"/>
    </row>
    <row r="747" spans="1:27" ht="10.5" customHeight="1" x14ac:dyDescent="0.2">
      <c r="A747" s="369"/>
      <c r="B747" s="369"/>
      <c r="C747" s="369"/>
      <c r="D747" s="369"/>
      <c r="E747" s="369"/>
      <c r="F747" s="369"/>
      <c r="G747" s="369"/>
      <c r="H747" s="369"/>
      <c r="I747" s="369"/>
      <c r="J747" s="369"/>
      <c r="K747" s="369"/>
      <c r="L747" s="369"/>
      <c r="M747" s="369"/>
      <c r="N747" s="369"/>
      <c r="O747" s="369"/>
      <c r="P747" s="369"/>
      <c r="Q747" s="369"/>
      <c r="R747" s="369"/>
      <c r="S747" s="369"/>
      <c r="T747" s="369"/>
      <c r="U747" s="369"/>
      <c r="V747" s="369"/>
      <c r="W747" s="369"/>
      <c r="X747" s="369"/>
      <c r="Y747" s="369"/>
      <c r="Z747" s="369"/>
      <c r="AA747" s="369"/>
    </row>
    <row r="748" spans="1:27" ht="10.5" customHeight="1" x14ac:dyDescent="0.2">
      <c r="A748" s="369"/>
      <c r="B748" s="369"/>
      <c r="C748" s="369"/>
      <c r="D748" s="369"/>
      <c r="E748" s="369"/>
      <c r="F748" s="369"/>
      <c r="G748" s="369"/>
      <c r="H748" s="369"/>
      <c r="I748" s="369"/>
      <c r="J748" s="369"/>
      <c r="K748" s="369"/>
      <c r="L748" s="369"/>
      <c r="M748" s="369"/>
      <c r="N748" s="369"/>
      <c r="O748" s="369"/>
      <c r="P748" s="369"/>
      <c r="Q748" s="369"/>
      <c r="R748" s="369"/>
      <c r="S748" s="369"/>
      <c r="T748" s="369"/>
      <c r="U748" s="369"/>
      <c r="V748" s="369"/>
      <c r="W748" s="369"/>
      <c r="X748" s="369"/>
      <c r="Y748" s="369"/>
      <c r="Z748" s="369"/>
      <c r="AA748" s="369"/>
    </row>
    <row r="749" spans="1:27" ht="10.5" customHeight="1" x14ac:dyDescent="0.2">
      <c r="A749" s="369"/>
      <c r="B749" s="369"/>
      <c r="C749" s="369"/>
      <c r="D749" s="369"/>
      <c r="E749" s="369"/>
      <c r="F749" s="369"/>
      <c r="G749" s="369"/>
      <c r="H749" s="369"/>
      <c r="I749" s="369"/>
      <c r="J749" s="369"/>
      <c r="K749" s="369"/>
      <c r="L749" s="369"/>
      <c r="M749" s="369"/>
      <c r="N749" s="369"/>
      <c r="O749" s="369"/>
      <c r="P749" s="369"/>
      <c r="Q749" s="369"/>
      <c r="R749" s="369"/>
      <c r="S749" s="369"/>
      <c r="T749" s="369"/>
      <c r="U749" s="369"/>
      <c r="V749" s="369"/>
      <c r="W749" s="369"/>
      <c r="X749" s="369"/>
      <c r="Y749" s="369"/>
      <c r="Z749" s="369"/>
      <c r="AA749" s="369"/>
    </row>
    <row r="750" spans="1:27" ht="10.5" customHeight="1" x14ac:dyDescent="0.2">
      <c r="A750" s="369"/>
      <c r="B750" s="369"/>
      <c r="C750" s="369"/>
      <c r="D750" s="369"/>
      <c r="E750" s="369"/>
      <c r="F750" s="369"/>
      <c r="G750" s="369"/>
      <c r="H750" s="369"/>
      <c r="I750" s="369"/>
      <c r="J750" s="369"/>
      <c r="K750" s="369"/>
      <c r="L750" s="369"/>
      <c r="M750" s="369"/>
      <c r="N750" s="369"/>
      <c r="O750" s="369"/>
      <c r="P750" s="369"/>
      <c r="Q750" s="369"/>
      <c r="R750" s="369"/>
      <c r="S750" s="369"/>
      <c r="T750" s="369"/>
      <c r="U750" s="369"/>
      <c r="V750" s="369"/>
      <c r="W750" s="369"/>
      <c r="X750" s="369"/>
      <c r="Y750" s="369"/>
      <c r="Z750" s="369"/>
      <c r="AA750" s="369"/>
    </row>
    <row r="751" spans="1:27" ht="10.5" customHeight="1" x14ac:dyDescent="0.2">
      <c r="A751" s="369"/>
      <c r="B751" s="369"/>
      <c r="C751" s="369"/>
      <c r="D751" s="369"/>
      <c r="E751" s="369"/>
      <c r="F751" s="369"/>
      <c r="G751" s="369"/>
      <c r="H751" s="369"/>
      <c r="I751" s="369"/>
      <c r="J751" s="369"/>
      <c r="K751" s="369"/>
      <c r="L751" s="369"/>
      <c r="M751" s="369"/>
      <c r="N751" s="369"/>
      <c r="O751" s="369"/>
      <c r="P751" s="369"/>
      <c r="Q751" s="369"/>
      <c r="R751" s="369"/>
      <c r="S751" s="369"/>
      <c r="T751" s="369"/>
      <c r="U751" s="369"/>
      <c r="V751" s="369"/>
      <c r="W751" s="369"/>
      <c r="X751" s="369"/>
      <c r="Y751" s="369"/>
      <c r="Z751" s="369"/>
      <c r="AA751" s="369"/>
    </row>
    <row r="752" spans="1:27" ht="10.5" customHeight="1" x14ac:dyDescent="0.2">
      <c r="A752" s="369"/>
      <c r="B752" s="369"/>
      <c r="C752" s="369"/>
      <c r="D752" s="369"/>
      <c r="E752" s="369"/>
      <c r="F752" s="369"/>
      <c r="G752" s="369"/>
      <c r="H752" s="369"/>
      <c r="I752" s="369"/>
      <c r="J752" s="369"/>
      <c r="K752" s="369"/>
      <c r="L752" s="369"/>
      <c r="M752" s="369"/>
      <c r="N752" s="369"/>
      <c r="O752" s="369"/>
      <c r="P752" s="369"/>
      <c r="Q752" s="369"/>
      <c r="R752" s="369"/>
      <c r="S752" s="369"/>
      <c r="T752" s="369"/>
      <c r="U752" s="369"/>
      <c r="V752" s="369"/>
      <c r="W752" s="369"/>
      <c r="X752" s="369"/>
      <c r="Y752" s="369"/>
      <c r="Z752" s="369"/>
      <c r="AA752" s="369"/>
    </row>
    <row r="753" spans="1:27" ht="10.5" customHeight="1" x14ac:dyDescent="0.2">
      <c r="A753" s="369"/>
      <c r="B753" s="369"/>
      <c r="C753" s="369"/>
      <c r="D753" s="369"/>
      <c r="E753" s="369"/>
      <c r="F753" s="369"/>
      <c r="G753" s="369"/>
      <c r="H753" s="369"/>
      <c r="I753" s="369"/>
      <c r="J753" s="369"/>
      <c r="K753" s="369"/>
      <c r="L753" s="369"/>
      <c r="M753" s="369"/>
      <c r="N753" s="369"/>
      <c r="O753" s="369"/>
      <c r="P753" s="369"/>
      <c r="Q753" s="369"/>
      <c r="R753" s="369"/>
      <c r="S753" s="369"/>
      <c r="T753" s="369"/>
      <c r="U753" s="369"/>
      <c r="V753" s="369"/>
      <c r="W753" s="369"/>
      <c r="X753" s="369"/>
      <c r="Y753" s="369"/>
      <c r="Z753" s="369"/>
      <c r="AA753" s="369"/>
    </row>
    <row r="754" spans="1:27" ht="10.5" customHeight="1" x14ac:dyDescent="0.2">
      <c r="A754" s="369"/>
      <c r="B754" s="369"/>
      <c r="C754" s="369"/>
      <c r="D754" s="369"/>
      <c r="E754" s="369"/>
      <c r="F754" s="369"/>
      <c r="G754" s="369"/>
      <c r="H754" s="369"/>
      <c r="I754" s="369"/>
      <c r="J754" s="369"/>
      <c r="K754" s="369"/>
      <c r="L754" s="369"/>
      <c r="M754" s="369"/>
      <c r="N754" s="369"/>
      <c r="O754" s="369"/>
      <c r="P754" s="369"/>
      <c r="Q754" s="369"/>
      <c r="R754" s="369"/>
      <c r="S754" s="369"/>
      <c r="T754" s="369"/>
      <c r="U754" s="369"/>
      <c r="V754" s="369"/>
      <c r="W754" s="369"/>
      <c r="X754" s="369"/>
      <c r="Y754" s="369"/>
      <c r="Z754" s="369"/>
      <c r="AA754" s="369"/>
    </row>
    <row r="755" spans="1:27" ht="10.5" customHeight="1" x14ac:dyDescent="0.2">
      <c r="A755" s="369"/>
      <c r="B755" s="369"/>
      <c r="C755" s="369"/>
      <c r="D755" s="369"/>
      <c r="E755" s="369"/>
      <c r="F755" s="369"/>
      <c r="G755" s="369"/>
      <c r="H755" s="369"/>
      <c r="I755" s="369"/>
      <c r="J755" s="369"/>
      <c r="K755" s="369"/>
      <c r="L755" s="369"/>
      <c r="M755" s="369"/>
      <c r="N755" s="369"/>
      <c r="O755" s="369"/>
      <c r="P755" s="369"/>
      <c r="Q755" s="369"/>
      <c r="R755" s="369"/>
      <c r="S755" s="369"/>
      <c r="T755" s="369"/>
      <c r="U755" s="369"/>
      <c r="V755" s="369"/>
      <c r="W755" s="369"/>
      <c r="X755" s="369"/>
      <c r="Y755" s="369"/>
      <c r="Z755" s="369"/>
      <c r="AA755" s="369"/>
    </row>
    <row r="756" spans="1:27" ht="10.5" customHeight="1" x14ac:dyDescent="0.2">
      <c r="A756" s="369"/>
      <c r="B756" s="369"/>
      <c r="C756" s="369"/>
      <c r="D756" s="369"/>
      <c r="E756" s="369"/>
      <c r="F756" s="369"/>
      <c r="G756" s="369"/>
      <c r="H756" s="369"/>
      <c r="I756" s="369"/>
      <c r="J756" s="369"/>
      <c r="K756" s="369"/>
      <c r="L756" s="369"/>
      <c r="M756" s="369"/>
      <c r="N756" s="369"/>
      <c r="O756" s="369"/>
      <c r="P756" s="369"/>
      <c r="Q756" s="369"/>
      <c r="R756" s="369"/>
      <c r="S756" s="369"/>
      <c r="T756" s="369"/>
      <c r="U756" s="369"/>
      <c r="V756" s="369"/>
      <c r="W756" s="369"/>
      <c r="X756" s="369"/>
      <c r="Y756" s="369"/>
      <c r="Z756" s="369"/>
      <c r="AA756" s="369"/>
    </row>
    <row r="757" spans="1:27" ht="10.5" customHeight="1" x14ac:dyDescent="0.2">
      <c r="A757" s="369"/>
      <c r="B757" s="369"/>
      <c r="C757" s="369"/>
      <c r="D757" s="369"/>
      <c r="E757" s="369"/>
      <c r="F757" s="369"/>
      <c r="G757" s="369"/>
      <c r="H757" s="369"/>
      <c r="I757" s="369"/>
      <c r="J757" s="369"/>
      <c r="K757" s="369"/>
      <c r="L757" s="369"/>
      <c r="M757" s="369"/>
      <c r="N757" s="369"/>
      <c r="O757" s="369"/>
      <c r="P757" s="369"/>
      <c r="Q757" s="369"/>
      <c r="R757" s="369"/>
      <c r="S757" s="369"/>
      <c r="T757" s="369"/>
      <c r="U757" s="369"/>
      <c r="V757" s="369"/>
      <c r="W757" s="369"/>
      <c r="X757" s="369"/>
      <c r="Y757" s="369"/>
      <c r="Z757" s="369"/>
      <c r="AA757" s="369"/>
    </row>
    <row r="758" spans="1:27" ht="10.5" customHeight="1" x14ac:dyDescent="0.2">
      <c r="A758" s="369"/>
      <c r="B758" s="369"/>
      <c r="C758" s="369"/>
      <c r="D758" s="369"/>
      <c r="E758" s="369"/>
      <c r="F758" s="369"/>
      <c r="G758" s="369"/>
      <c r="H758" s="369"/>
      <c r="I758" s="369"/>
      <c r="J758" s="369"/>
      <c r="K758" s="369"/>
      <c r="L758" s="369"/>
      <c r="M758" s="369"/>
      <c r="N758" s="369"/>
      <c r="O758" s="369"/>
      <c r="P758" s="369"/>
      <c r="Q758" s="369"/>
      <c r="R758" s="369"/>
      <c r="S758" s="369"/>
      <c r="T758" s="369"/>
      <c r="U758" s="369"/>
      <c r="V758" s="369"/>
      <c r="W758" s="369"/>
      <c r="X758" s="369"/>
      <c r="Y758" s="369"/>
      <c r="Z758" s="369"/>
      <c r="AA758" s="369"/>
    </row>
    <row r="759" spans="1:27" ht="10.5" customHeight="1" x14ac:dyDescent="0.2">
      <c r="A759" s="369"/>
      <c r="B759" s="369"/>
      <c r="C759" s="369"/>
      <c r="D759" s="369"/>
      <c r="E759" s="369"/>
      <c r="F759" s="369"/>
      <c r="G759" s="369"/>
      <c r="H759" s="369"/>
      <c r="I759" s="369"/>
      <c r="J759" s="369"/>
      <c r="K759" s="369"/>
      <c r="L759" s="369"/>
      <c r="M759" s="369"/>
      <c r="N759" s="369"/>
      <c r="O759" s="369"/>
      <c r="P759" s="369"/>
      <c r="Q759" s="369"/>
      <c r="R759" s="369"/>
      <c r="S759" s="369"/>
      <c r="T759" s="369"/>
      <c r="U759" s="369"/>
      <c r="V759" s="369"/>
      <c r="W759" s="369"/>
      <c r="X759" s="369"/>
      <c r="Y759" s="369"/>
      <c r="Z759" s="369"/>
      <c r="AA759" s="369"/>
    </row>
    <row r="760" spans="1:27" ht="10.5" customHeight="1" x14ac:dyDescent="0.2">
      <c r="A760" s="369"/>
      <c r="B760" s="369"/>
      <c r="C760" s="369"/>
      <c r="D760" s="369"/>
      <c r="E760" s="369"/>
      <c r="F760" s="369"/>
      <c r="G760" s="369"/>
      <c r="H760" s="369"/>
      <c r="I760" s="369"/>
      <c r="J760" s="369"/>
      <c r="K760" s="369"/>
      <c r="L760" s="369"/>
      <c r="M760" s="369"/>
      <c r="N760" s="369"/>
      <c r="O760" s="369"/>
      <c r="P760" s="369"/>
      <c r="Q760" s="369"/>
      <c r="R760" s="369"/>
      <c r="S760" s="369"/>
      <c r="T760" s="369"/>
      <c r="U760" s="369"/>
      <c r="V760" s="369"/>
      <c r="W760" s="369"/>
      <c r="X760" s="369"/>
      <c r="Y760" s="369"/>
      <c r="Z760" s="369"/>
      <c r="AA760" s="369"/>
    </row>
    <row r="761" spans="1:27" ht="10.5" customHeight="1" x14ac:dyDescent="0.2">
      <c r="A761" s="369"/>
      <c r="B761" s="369"/>
      <c r="C761" s="369"/>
      <c r="D761" s="369"/>
      <c r="E761" s="369"/>
      <c r="F761" s="369"/>
      <c r="G761" s="369"/>
      <c r="H761" s="369"/>
      <c r="I761" s="369"/>
      <c r="J761" s="369"/>
      <c r="K761" s="369"/>
      <c r="L761" s="369"/>
      <c r="M761" s="369"/>
      <c r="N761" s="369"/>
      <c r="O761" s="369"/>
      <c r="P761" s="369"/>
      <c r="Q761" s="369"/>
      <c r="R761" s="369"/>
      <c r="S761" s="369"/>
      <c r="T761" s="369"/>
      <c r="U761" s="369"/>
      <c r="V761" s="369"/>
      <c r="W761" s="369"/>
      <c r="X761" s="369"/>
      <c r="Y761" s="369"/>
      <c r="Z761" s="369"/>
      <c r="AA761" s="369"/>
    </row>
    <row r="762" spans="1:27" ht="10.5" customHeight="1" x14ac:dyDescent="0.2">
      <c r="A762" s="369"/>
      <c r="B762" s="369"/>
      <c r="C762" s="369"/>
      <c r="D762" s="369"/>
      <c r="E762" s="369"/>
      <c r="F762" s="369"/>
      <c r="G762" s="369"/>
      <c r="H762" s="369"/>
      <c r="I762" s="369"/>
      <c r="J762" s="369"/>
      <c r="K762" s="369"/>
      <c r="L762" s="369"/>
      <c r="M762" s="369"/>
      <c r="N762" s="369"/>
      <c r="O762" s="369"/>
      <c r="P762" s="369"/>
      <c r="Q762" s="369"/>
      <c r="R762" s="369"/>
      <c r="S762" s="369"/>
      <c r="T762" s="369"/>
      <c r="U762" s="369"/>
      <c r="V762" s="369"/>
      <c r="W762" s="369"/>
      <c r="X762" s="369"/>
      <c r="Y762" s="369"/>
      <c r="Z762" s="369"/>
      <c r="AA762" s="369"/>
    </row>
    <row r="763" spans="1:27" ht="10.5" customHeight="1" x14ac:dyDescent="0.2">
      <c r="A763" s="369"/>
      <c r="B763" s="369"/>
      <c r="C763" s="369"/>
      <c r="D763" s="369"/>
      <c r="E763" s="369"/>
      <c r="F763" s="369"/>
      <c r="G763" s="369"/>
      <c r="H763" s="369"/>
      <c r="I763" s="369"/>
      <c r="J763" s="369"/>
      <c r="K763" s="369"/>
      <c r="L763" s="369"/>
      <c r="M763" s="369"/>
      <c r="N763" s="369"/>
      <c r="O763" s="369"/>
      <c r="P763" s="369"/>
      <c r="Q763" s="369"/>
      <c r="R763" s="369"/>
      <c r="S763" s="369"/>
      <c r="T763" s="369"/>
      <c r="U763" s="369"/>
      <c r="V763" s="369"/>
      <c r="W763" s="369"/>
      <c r="X763" s="369"/>
      <c r="Y763" s="369"/>
      <c r="Z763" s="369"/>
      <c r="AA763" s="369"/>
    </row>
    <row r="764" spans="1:27" ht="10.5" customHeight="1" x14ac:dyDescent="0.2">
      <c r="A764" s="369"/>
      <c r="B764" s="369"/>
      <c r="C764" s="369"/>
      <c r="D764" s="369"/>
      <c r="E764" s="369"/>
      <c r="F764" s="369"/>
      <c r="G764" s="369"/>
      <c r="H764" s="369"/>
      <c r="I764" s="369"/>
      <c r="J764" s="369"/>
      <c r="K764" s="369"/>
      <c r="L764" s="369"/>
      <c r="M764" s="369"/>
      <c r="N764" s="369"/>
      <c r="O764" s="369"/>
      <c r="P764" s="369"/>
      <c r="Q764" s="369"/>
      <c r="R764" s="369"/>
      <c r="S764" s="369"/>
      <c r="T764" s="369"/>
      <c r="U764" s="369"/>
      <c r="V764" s="369"/>
      <c r="W764" s="369"/>
      <c r="X764" s="369"/>
      <c r="Y764" s="369"/>
      <c r="Z764" s="369"/>
      <c r="AA764" s="369"/>
    </row>
    <row r="765" spans="1:27" ht="10.5" customHeight="1" x14ac:dyDescent="0.2">
      <c r="A765" s="369"/>
      <c r="B765" s="369"/>
      <c r="C765" s="369"/>
      <c r="D765" s="369"/>
      <c r="E765" s="369"/>
      <c r="F765" s="369"/>
      <c r="G765" s="369"/>
      <c r="H765" s="369"/>
      <c r="I765" s="369"/>
      <c r="J765" s="369"/>
      <c r="K765" s="369"/>
      <c r="L765" s="369"/>
      <c r="M765" s="369"/>
      <c r="N765" s="369"/>
      <c r="O765" s="369"/>
      <c r="P765" s="369"/>
      <c r="Q765" s="369"/>
      <c r="R765" s="369"/>
      <c r="S765" s="369"/>
      <c r="T765" s="369"/>
      <c r="U765" s="369"/>
      <c r="V765" s="369"/>
      <c r="W765" s="369"/>
      <c r="X765" s="369"/>
      <c r="Y765" s="369"/>
      <c r="Z765" s="369"/>
      <c r="AA765" s="369"/>
    </row>
    <row r="766" spans="1:27" ht="10.5" customHeight="1" x14ac:dyDescent="0.2">
      <c r="A766" s="369"/>
      <c r="B766" s="369"/>
      <c r="C766" s="369"/>
      <c r="D766" s="369"/>
      <c r="E766" s="369"/>
      <c r="F766" s="369"/>
      <c r="G766" s="369"/>
      <c r="H766" s="369"/>
      <c r="I766" s="369"/>
      <c r="J766" s="369"/>
      <c r="K766" s="369"/>
      <c r="L766" s="369"/>
      <c r="M766" s="369"/>
      <c r="N766" s="369"/>
      <c r="O766" s="369"/>
      <c r="P766" s="369"/>
      <c r="Q766" s="369"/>
      <c r="R766" s="369"/>
      <c r="S766" s="369"/>
      <c r="T766" s="369"/>
      <c r="U766" s="369"/>
      <c r="V766" s="369"/>
      <c r="W766" s="369"/>
      <c r="X766" s="369"/>
      <c r="Y766" s="369"/>
      <c r="Z766" s="369"/>
      <c r="AA766" s="369"/>
    </row>
    <row r="767" spans="1:27" ht="10.5" customHeight="1" x14ac:dyDescent="0.2">
      <c r="A767" s="369"/>
      <c r="B767" s="369"/>
      <c r="C767" s="369"/>
      <c r="D767" s="369"/>
      <c r="E767" s="369"/>
      <c r="F767" s="369"/>
      <c r="G767" s="369"/>
      <c r="H767" s="369"/>
      <c r="I767" s="369"/>
      <c r="J767" s="369"/>
      <c r="K767" s="369"/>
      <c r="L767" s="369"/>
      <c r="M767" s="369"/>
      <c r="N767" s="369"/>
      <c r="O767" s="369"/>
      <c r="P767" s="369"/>
      <c r="Q767" s="369"/>
      <c r="R767" s="369"/>
      <c r="S767" s="369"/>
      <c r="T767" s="369"/>
      <c r="U767" s="369"/>
      <c r="V767" s="369"/>
      <c r="W767" s="369"/>
      <c r="X767" s="369"/>
      <c r="Y767" s="369"/>
      <c r="Z767" s="369"/>
      <c r="AA767" s="369"/>
    </row>
    <row r="768" spans="1:27" ht="10.5" customHeight="1" x14ac:dyDescent="0.2">
      <c r="A768" s="369"/>
      <c r="B768" s="369"/>
      <c r="C768" s="369"/>
      <c r="D768" s="369"/>
      <c r="E768" s="369"/>
      <c r="F768" s="369"/>
      <c r="G768" s="369"/>
      <c r="H768" s="369"/>
      <c r="I768" s="369"/>
      <c r="J768" s="369"/>
      <c r="K768" s="369"/>
      <c r="L768" s="369"/>
      <c r="M768" s="369"/>
      <c r="N768" s="369"/>
      <c r="O768" s="369"/>
      <c r="P768" s="369"/>
      <c r="Q768" s="369"/>
      <c r="R768" s="369"/>
      <c r="S768" s="369"/>
      <c r="T768" s="369"/>
      <c r="U768" s="369"/>
      <c r="V768" s="369"/>
      <c r="W768" s="369"/>
      <c r="X768" s="369"/>
      <c r="Y768" s="369"/>
      <c r="Z768" s="369"/>
      <c r="AA768" s="369"/>
    </row>
    <row r="769" spans="1:27" ht="10.5" customHeight="1" x14ac:dyDescent="0.2">
      <c r="A769" s="369"/>
      <c r="B769" s="369"/>
      <c r="C769" s="369"/>
      <c r="D769" s="369"/>
      <c r="E769" s="369"/>
      <c r="F769" s="369"/>
      <c r="G769" s="369"/>
      <c r="H769" s="369"/>
      <c r="I769" s="369"/>
      <c r="J769" s="369"/>
      <c r="K769" s="369"/>
      <c r="L769" s="369"/>
      <c r="M769" s="369"/>
      <c r="N769" s="369"/>
      <c r="O769" s="369"/>
      <c r="P769" s="369"/>
      <c r="Q769" s="369"/>
      <c r="R769" s="369"/>
      <c r="S769" s="369"/>
      <c r="T769" s="369"/>
      <c r="U769" s="369"/>
      <c r="V769" s="369"/>
      <c r="W769" s="369"/>
      <c r="X769" s="369"/>
      <c r="Y769" s="369"/>
      <c r="Z769" s="369"/>
      <c r="AA769" s="369"/>
    </row>
    <row r="770" spans="1:27" ht="10.5" customHeight="1" x14ac:dyDescent="0.2">
      <c r="A770" s="369"/>
      <c r="B770" s="369"/>
      <c r="C770" s="369"/>
      <c r="D770" s="369"/>
      <c r="E770" s="369"/>
      <c r="F770" s="369"/>
      <c r="G770" s="369"/>
      <c r="H770" s="369"/>
      <c r="I770" s="369"/>
      <c r="J770" s="369"/>
      <c r="K770" s="369"/>
      <c r="L770" s="369"/>
      <c r="M770" s="369"/>
      <c r="N770" s="369"/>
      <c r="O770" s="369"/>
      <c r="P770" s="369"/>
      <c r="Q770" s="369"/>
      <c r="R770" s="369"/>
      <c r="S770" s="369"/>
      <c r="T770" s="369"/>
      <c r="U770" s="369"/>
      <c r="V770" s="369"/>
      <c r="W770" s="369"/>
      <c r="X770" s="369"/>
      <c r="Y770" s="369"/>
      <c r="Z770" s="369"/>
      <c r="AA770" s="369"/>
    </row>
    <row r="771" spans="1:27" ht="10.5" customHeight="1" x14ac:dyDescent="0.2">
      <c r="A771" s="369"/>
      <c r="B771" s="369"/>
      <c r="C771" s="369"/>
      <c r="D771" s="369"/>
      <c r="E771" s="369"/>
      <c r="F771" s="369"/>
      <c r="G771" s="369"/>
      <c r="H771" s="369"/>
      <c r="I771" s="369"/>
      <c r="J771" s="369"/>
      <c r="K771" s="369"/>
      <c r="L771" s="369"/>
      <c r="M771" s="369"/>
      <c r="N771" s="369"/>
      <c r="O771" s="369"/>
      <c r="P771" s="369"/>
      <c r="Q771" s="369"/>
      <c r="R771" s="369"/>
      <c r="S771" s="369"/>
      <c r="T771" s="369"/>
      <c r="U771" s="369"/>
      <c r="V771" s="369"/>
      <c r="W771" s="369"/>
      <c r="X771" s="369"/>
      <c r="Y771" s="369"/>
      <c r="Z771" s="369"/>
      <c r="AA771" s="369"/>
    </row>
    <row r="772" spans="1:27" ht="10.5" customHeight="1" x14ac:dyDescent="0.2">
      <c r="A772" s="369"/>
      <c r="B772" s="369"/>
      <c r="C772" s="369"/>
      <c r="D772" s="369"/>
      <c r="E772" s="369"/>
      <c r="F772" s="369"/>
      <c r="G772" s="369"/>
      <c r="H772" s="369"/>
      <c r="I772" s="369"/>
      <c r="J772" s="369"/>
      <c r="K772" s="369"/>
      <c r="L772" s="369"/>
      <c r="M772" s="369"/>
      <c r="N772" s="369"/>
      <c r="O772" s="369"/>
      <c r="P772" s="369"/>
      <c r="Q772" s="369"/>
      <c r="R772" s="369"/>
      <c r="S772" s="369"/>
      <c r="T772" s="369"/>
      <c r="U772" s="369"/>
      <c r="V772" s="369"/>
      <c r="W772" s="369"/>
      <c r="X772" s="369"/>
      <c r="Y772" s="369"/>
      <c r="Z772" s="369"/>
      <c r="AA772" s="369"/>
    </row>
    <row r="773" spans="1:27" ht="10.5" customHeight="1" x14ac:dyDescent="0.2">
      <c r="A773" s="369"/>
      <c r="B773" s="369"/>
      <c r="C773" s="369"/>
      <c r="D773" s="369"/>
      <c r="E773" s="369"/>
      <c r="F773" s="369"/>
      <c r="G773" s="369"/>
      <c r="H773" s="369"/>
      <c r="I773" s="369"/>
      <c r="J773" s="369"/>
      <c r="K773" s="369"/>
      <c r="L773" s="369"/>
      <c r="M773" s="369"/>
      <c r="N773" s="369"/>
      <c r="O773" s="369"/>
      <c r="P773" s="369"/>
      <c r="Q773" s="369"/>
      <c r="R773" s="369"/>
      <c r="S773" s="369"/>
      <c r="T773" s="369"/>
      <c r="U773" s="369"/>
      <c r="V773" s="369"/>
      <c r="W773" s="369"/>
      <c r="X773" s="369"/>
      <c r="Y773" s="369"/>
      <c r="Z773" s="369"/>
      <c r="AA773" s="369"/>
    </row>
    <row r="774" spans="1:27" ht="10.5" customHeight="1" x14ac:dyDescent="0.2">
      <c r="A774" s="369"/>
      <c r="B774" s="369"/>
      <c r="C774" s="369"/>
      <c r="D774" s="369"/>
      <c r="E774" s="369"/>
      <c r="F774" s="369"/>
      <c r="G774" s="369"/>
      <c r="H774" s="369"/>
      <c r="I774" s="369"/>
      <c r="J774" s="369"/>
      <c r="K774" s="369"/>
      <c r="L774" s="369"/>
      <c r="M774" s="369"/>
      <c r="N774" s="369"/>
      <c r="O774" s="369"/>
      <c r="P774" s="369"/>
      <c r="Q774" s="369"/>
      <c r="R774" s="369"/>
      <c r="S774" s="369"/>
      <c r="T774" s="369"/>
      <c r="U774" s="369"/>
      <c r="V774" s="369"/>
      <c r="W774" s="369"/>
      <c r="X774" s="369"/>
      <c r="Y774" s="369"/>
      <c r="Z774" s="369"/>
      <c r="AA774" s="369"/>
    </row>
    <row r="775" spans="1:27" ht="10.5" customHeight="1" x14ac:dyDescent="0.2">
      <c r="A775" s="369"/>
      <c r="B775" s="369"/>
      <c r="C775" s="369"/>
      <c r="D775" s="369"/>
      <c r="E775" s="369"/>
      <c r="F775" s="369"/>
      <c r="G775" s="369"/>
      <c r="H775" s="369"/>
      <c r="I775" s="369"/>
      <c r="J775" s="369"/>
      <c r="K775" s="369"/>
      <c r="L775" s="369"/>
      <c r="M775" s="369"/>
      <c r="N775" s="369"/>
      <c r="O775" s="369"/>
      <c r="P775" s="369"/>
      <c r="Q775" s="369"/>
      <c r="R775" s="369"/>
      <c r="S775" s="369"/>
      <c r="T775" s="369"/>
      <c r="U775" s="369"/>
      <c r="V775" s="369"/>
      <c r="W775" s="369"/>
      <c r="X775" s="369"/>
      <c r="Y775" s="369"/>
      <c r="Z775" s="369"/>
      <c r="AA775" s="369"/>
    </row>
    <row r="776" spans="1:27" ht="10.5" customHeight="1" x14ac:dyDescent="0.2">
      <c r="A776" s="369"/>
      <c r="B776" s="369"/>
      <c r="C776" s="369"/>
      <c r="D776" s="369"/>
      <c r="E776" s="369"/>
      <c r="F776" s="369"/>
      <c r="G776" s="369"/>
      <c r="H776" s="369"/>
      <c r="I776" s="369"/>
      <c r="J776" s="369"/>
      <c r="K776" s="369"/>
      <c r="L776" s="369"/>
      <c r="M776" s="369"/>
      <c r="N776" s="369"/>
      <c r="O776" s="369"/>
      <c r="P776" s="369"/>
      <c r="Q776" s="369"/>
      <c r="R776" s="369"/>
      <c r="S776" s="369"/>
      <c r="T776" s="369"/>
      <c r="U776" s="369"/>
      <c r="V776" s="369"/>
      <c r="W776" s="369"/>
      <c r="X776" s="369"/>
      <c r="Y776" s="369"/>
      <c r="Z776" s="369"/>
      <c r="AA776" s="369"/>
    </row>
    <row r="777" spans="1:27" ht="10.5" customHeight="1" x14ac:dyDescent="0.2">
      <c r="A777" s="369"/>
      <c r="B777" s="369"/>
      <c r="C777" s="369"/>
      <c r="D777" s="369"/>
      <c r="E777" s="369"/>
      <c r="F777" s="369"/>
      <c r="G777" s="369"/>
      <c r="H777" s="369"/>
      <c r="I777" s="369"/>
      <c r="J777" s="369"/>
      <c r="K777" s="369"/>
      <c r="L777" s="369"/>
      <c r="M777" s="369"/>
      <c r="N777" s="369"/>
      <c r="O777" s="369"/>
      <c r="P777" s="369"/>
      <c r="Q777" s="369"/>
      <c r="R777" s="369"/>
      <c r="S777" s="369"/>
      <c r="T777" s="369"/>
      <c r="U777" s="369"/>
      <c r="V777" s="369"/>
      <c r="W777" s="369"/>
      <c r="X777" s="369"/>
      <c r="Y777" s="369"/>
      <c r="Z777" s="369"/>
      <c r="AA777" s="369"/>
    </row>
    <row r="778" spans="1:27" ht="10.5" customHeight="1" x14ac:dyDescent="0.2">
      <c r="A778" s="369"/>
      <c r="B778" s="369"/>
      <c r="C778" s="369"/>
      <c r="D778" s="369"/>
      <c r="E778" s="369"/>
      <c r="F778" s="369"/>
      <c r="G778" s="369"/>
      <c r="H778" s="369"/>
      <c r="I778" s="369"/>
      <c r="J778" s="369"/>
      <c r="K778" s="369"/>
      <c r="L778" s="369"/>
      <c r="M778" s="369"/>
      <c r="N778" s="369"/>
      <c r="O778" s="369"/>
      <c r="P778" s="369"/>
      <c r="Q778" s="369"/>
      <c r="R778" s="369"/>
      <c r="S778" s="369"/>
      <c r="T778" s="369"/>
      <c r="U778" s="369"/>
      <c r="V778" s="369"/>
      <c r="W778" s="369"/>
      <c r="X778" s="369"/>
      <c r="Y778" s="369"/>
      <c r="Z778" s="369"/>
      <c r="AA778" s="369"/>
    </row>
    <row r="779" spans="1:27" ht="10.5" customHeight="1" x14ac:dyDescent="0.2">
      <c r="A779" s="369"/>
      <c r="B779" s="369"/>
      <c r="C779" s="369"/>
      <c r="D779" s="369"/>
      <c r="E779" s="369"/>
      <c r="F779" s="369"/>
      <c r="G779" s="369"/>
      <c r="H779" s="369"/>
      <c r="I779" s="369"/>
      <c r="J779" s="369"/>
      <c r="K779" s="369"/>
      <c r="L779" s="369"/>
      <c r="M779" s="369"/>
      <c r="N779" s="369"/>
      <c r="O779" s="369"/>
      <c r="P779" s="369"/>
      <c r="Q779" s="369"/>
      <c r="R779" s="369"/>
      <c r="S779" s="369"/>
      <c r="T779" s="369"/>
      <c r="U779" s="369"/>
      <c r="V779" s="369"/>
      <c r="W779" s="369"/>
      <c r="X779" s="369"/>
      <c r="Y779" s="369"/>
      <c r="Z779" s="369"/>
      <c r="AA779" s="369"/>
    </row>
    <row r="780" spans="1:27" ht="10.5" customHeight="1" x14ac:dyDescent="0.2">
      <c r="A780" s="369"/>
      <c r="B780" s="369"/>
      <c r="C780" s="369"/>
      <c r="D780" s="369"/>
      <c r="E780" s="369"/>
      <c r="F780" s="369"/>
      <c r="G780" s="369"/>
      <c r="H780" s="369"/>
      <c r="I780" s="369"/>
      <c r="J780" s="369"/>
      <c r="K780" s="369"/>
      <c r="L780" s="369"/>
      <c r="M780" s="369"/>
      <c r="N780" s="369"/>
      <c r="O780" s="369"/>
      <c r="P780" s="369"/>
      <c r="Q780" s="369"/>
      <c r="R780" s="369"/>
      <c r="S780" s="369"/>
      <c r="T780" s="369"/>
      <c r="U780" s="369"/>
      <c r="V780" s="369"/>
      <c r="W780" s="369"/>
      <c r="X780" s="369"/>
      <c r="Y780" s="369"/>
      <c r="Z780" s="369"/>
      <c r="AA780" s="369"/>
    </row>
    <row r="781" spans="1:27" ht="10.5" customHeight="1" x14ac:dyDescent="0.2">
      <c r="A781" s="369"/>
      <c r="B781" s="369"/>
      <c r="C781" s="369"/>
      <c r="D781" s="369"/>
      <c r="E781" s="369"/>
      <c r="F781" s="369"/>
      <c r="G781" s="369"/>
      <c r="H781" s="369"/>
      <c r="I781" s="369"/>
      <c r="J781" s="369"/>
      <c r="K781" s="369"/>
      <c r="L781" s="369"/>
      <c r="M781" s="369"/>
      <c r="N781" s="369"/>
      <c r="O781" s="369"/>
      <c r="P781" s="369"/>
      <c r="Q781" s="369"/>
      <c r="R781" s="369"/>
      <c r="S781" s="369"/>
      <c r="T781" s="369"/>
      <c r="U781" s="369"/>
      <c r="V781" s="369"/>
      <c r="W781" s="369"/>
      <c r="X781" s="369"/>
      <c r="Y781" s="369"/>
      <c r="Z781" s="369"/>
      <c r="AA781" s="369"/>
    </row>
    <row r="782" spans="1:27" ht="10.5" customHeight="1" x14ac:dyDescent="0.2">
      <c r="A782" s="369"/>
      <c r="B782" s="369"/>
      <c r="C782" s="369"/>
      <c r="D782" s="369"/>
      <c r="E782" s="369"/>
      <c r="F782" s="369"/>
      <c r="G782" s="369"/>
      <c r="H782" s="369"/>
      <c r="I782" s="369"/>
      <c r="J782" s="369"/>
      <c r="K782" s="369"/>
      <c r="L782" s="369"/>
      <c r="M782" s="369"/>
      <c r="N782" s="369"/>
      <c r="O782" s="369"/>
      <c r="P782" s="369"/>
      <c r="Q782" s="369"/>
      <c r="R782" s="369"/>
      <c r="S782" s="369"/>
      <c r="T782" s="369"/>
      <c r="U782" s="369"/>
      <c r="V782" s="369"/>
      <c r="W782" s="369"/>
      <c r="X782" s="369"/>
      <c r="Y782" s="369"/>
      <c r="Z782" s="369"/>
      <c r="AA782" s="369"/>
    </row>
    <row r="783" spans="1:27" ht="10.5" customHeight="1" x14ac:dyDescent="0.2">
      <c r="A783" s="369"/>
      <c r="B783" s="369"/>
      <c r="C783" s="369"/>
      <c r="D783" s="369"/>
      <c r="E783" s="369"/>
      <c r="F783" s="369"/>
      <c r="G783" s="369"/>
      <c r="H783" s="369"/>
      <c r="I783" s="369"/>
      <c r="J783" s="369"/>
      <c r="K783" s="369"/>
      <c r="L783" s="369"/>
      <c r="M783" s="369"/>
      <c r="N783" s="369"/>
      <c r="O783" s="369"/>
      <c r="P783" s="369"/>
      <c r="Q783" s="369"/>
      <c r="R783" s="369"/>
      <c r="S783" s="369"/>
      <c r="T783" s="369"/>
      <c r="U783" s="369"/>
      <c r="V783" s="369"/>
      <c r="W783" s="369"/>
      <c r="X783" s="369"/>
      <c r="Y783" s="369"/>
      <c r="Z783" s="369"/>
      <c r="AA783" s="369"/>
    </row>
    <row r="784" spans="1:27" ht="10.5" customHeight="1" x14ac:dyDescent="0.2">
      <c r="A784" s="369"/>
      <c r="B784" s="369"/>
      <c r="C784" s="369"/>
      <c r="D784" s="369"/>
      <c r="E784" s="369"/>
      <c r="F784" s="369"/>
      <c r="G784" s="369"/>
      <c r="H784" s="369"/>
      <c r="I784" s="369"/>
      <c r="J784" s="369"/>
      <c r="K784" s="369"/>
      <c r="L784" s="369"/>
      <c r="M784" s="369"/>
      <c r="N784" s="369"/>
      <c r="O784" s="369"/>
      <c r="P784" s="369"/>
      <c r="Q784" s="369"/>
      <c r="R784" s="369"/>
      <c r="S784" s="369"/>
      <c r="T784" s="369"/>
      <c r="U784" s="369"/>
      <c r="V784" s="369"/>
      <c r="W784" s="369"/>
      <c r="X784" s="369"/>
      <c r="Y784" s="369"/>
      <c r="Z784" s="369"/>
      <c r="AA784" s="369"/>
    </row>
    <row r="785" spans="1:27" ht="10.5" customHeight="1" x14ac:dyDescent="0.2">
      <c r="A785" s="369"/>
      <c r="B785" s="369"/>
      <c r="C785" s="369"/>
      <c r="D785" s="369"/>
      <c r="E785" s="369"/>
      <c r="F785" s="369"/>
      <c r="G785" s="369"/>
      <c r="H785" s="369"/>
      <c r="I785" s="369"/>
      <c r="J785" s="369"/>
      <c r="K785" s="369"/>
      <c r="L785" s="369"/>
      <c r="M785" s="369"/>
      <c r="N785" s="369"/>
      <c r="O785" s="369"/>
      <c r="P785" s="369"/>
      <c r="Q785" s="369"/>
      <c r="R785" s="369"/>
      <c r="S785" s="369"/>
      <c r="T785" s="369"/>
      <c r="U785" s="369"/>
      <c r="V785" s="369"/>
      <c r="W785" s="369"/>
      <c r="X785" s="369"/>
      <c r="Y785" s="369"/>
      <c r="Z785" s="369"/>
      <c r="AA785" s="369"/>
    </row>
    <row r="786" spans="1:27" ht="10.5" customHeight="1" x14ac:dyDescent="0.2">
      <c r="A786" s="369"/>
      <c r="B786" s="369"/>
      <c r="C786" s="369"/>
      <c r="D786" s="369"/>
      <c r="E786" s="369"/>
      <c r="F786" s="369"/>
      <c r="G786" s="369"/>
      <c r="H786" s="369"/>
      <c r="I786" s="369"/>
      <c r="J786" s="369"/>
      <c r="K786" s="369"/>
      <c r="L786" s="369"/>
      <c r="M786" s="369"/>
      <c r="N786" s="369"/>
      <c r="O786" s="369"/>
      <c r="P786" s="369"/>
      <c r="Q786" s="369"/>
      <c r="R786" s="369"/>
      <c r="S786" s="369"/>
      <c r="T786" s="369"/>
      <c r="U786" s="369"/>
      <c r="V786" s="369"/>
      <c r="W786" s="369"/>
      <c r="X786" s="369"/>
      <c r="Y786" s="369"/>
      <c r="Z786" s="369"/>
      <c r="AA786" s="369"/>
    </row>
    <row r="787" spans="1:27" ht="10.5" customHeight="1" x14ac:dyDescent="0.2">
      <c r="A787" s="369"/>
      <c r="B787" s="369"/>
      <c r="C787" s="369"/>
      <c r="D787" s="369"/>
      <c r="E787" s="369"/>
      <c r="F787" s="369"/>
      <c r="G787" s="369"/>
      <c r="H787" s="369"/>
      <c r="I787" s="369"/>
      <c r="J787" s="369"/>
      <c r="K787" s="369"/>
      <c r="L787" s="369"/>
      <c r="M787" s="369"/>
      <c r="N787" s="369"/>
      <c r="O787" s="369"/>
      <c r="P787" s="369"/>
      <c r="Q787" s="369"/>
      <c r="R787" s="369"/>
      <c r="S787" s="369"/>
      <c r="T787" s="369"/>
      <c r="U787" s="369"/>
      <c r="V787" s="369"/>
      <c r="W787" s="369"/>
      <c r="X787" s="369"/>
      <c r="Y787" s="369"/>
      <c r="Z787" s="369"/>
      <c r="AA787" s="369"/>
    </row>
    <row r="788" spans="1:27" ht="10.5" customHeight="1" x14ac:dyDescent="0.2">
      <c r="A788" s="369"/>
      <c r="B788" s="369"/>
      <c r="C788" s="369"/>
      <c r="D788" s="369"/>
      <c r="E788" s="369"/>
      <c r="F788" s="369"/>
      <c r="G788" s="369"/>
      <c r="H788" s="369"/>
      <c r="I788" s="369"/>
      <c r="J788" s="369"/>
      <c r="K788" s="369"/>
      <c r="L788" s="369"/>
      <c r="M788" s="369"/>
      <c r="N788" s="369"/>
      <c r="O788" s="369"/>
      <c r="P788" s="369"/>
      <c r="Q788" s="369"/>
      <c r="R788" s="369"/>
      <c r="S788" s="369"/>
      <c r="T788" s="369"/>
      <c r="U788" s="369"/>
      <c r="V788" s="369"/>
      <c r="W788" s="369"/>
      <c r="X788" s="369"/>
      <c r="Y788" s="369"/>
      <c r="Z788" s="369"/>
      <c r="AA788" s="369"/>
    </row>
    <row r="789" spans="1:27" ht="10.5" customHeight="1" x14ac:dyDescent="0.2">
      <c r="A789" s="369"/>
      <c r="B789" s="369"/>
      <c r="C789" s="369"/>
      <c r="D789" s="369"/>
      <c r="E789" s="369"/>
      <c r="F789" s="369"/>
      <c r="G789" s="369"/>
      <c r="H789" s="369"/>
      <c r="I789" s="369"/>
      <c r="J789" s="369"/>
      <c r="K789" s="369"/>
      <c r="L789" s="369"/>
      <c r="M789" s="369"/>
      <c r="N789" s="369"/>
      <c r="O789" s="369"/>
      <c r="P789" s="369"/>
      <c r="Q789" s="369"/>
      <c r="R789" s="369"/>
      <c r="S789" s="369"/>
      <c r="T789" s="369"/>
      <c r="U789" s="369"/>
      <c r="V789" s="369"/>
      <c r="W789" s="369"/>
      <c r="X789" s="369"/>
      <c r="Y789" s="369"/>
      <c r="Z789" s="369"/>
      <c r="AA789" s="369"/>
    </row>
    <row r="790" spans="1:27" ht="10.5" customHeight="1" x14ac:dyDescent="0.2">
      <c r="A790" s="369"/>
      <c r="B790" s="369"/>
      <c r="C790" s="369"/>
      <c r="D790" s="369"/>
      <c r="E790" s="369"/>
      <c r="F790" s="369"/>
      <c r="G790" s="369"/>
      <c r="H790" s="369"/>
      <c r="I790" s="369"/>
      <c r="J790" s="369"/>
      <c r="K790" s="369"/>
      <c r="L790" s="369"/>
      <c r="M790" s="369"/>
      <c r="N790" s="369"/>
      <c r="O790" s="369"/>
      <c r="P790" s="369"/>
      <c r="Q790" s="369"/>
      <c r="R790" s="369"/>
      <c r="S790" s="369"/>
      <c r="T790" s="369"/>
      <c r="U790" s="369"/>
      <c r="V790" s="369"/>
      <c r="W790" s="369"/>
      <c r="X790" s="369"/>
      <c r="Y790" s="369"/>
      <c r="Z790" s="369"/>
      <c r="AA790" s="369"/>
    </row>
    <row r="791" spans="1:27" ht="10.5" customHeight="1" x14ac:dyDescent="0.2">
      <c r="A791" s="369"/>
      <c r="B791" s="369"/>
      <c r="C791" s="369"/>
      <c r="D791" s="369"/>
      <c r="E791" s="369"/>
      <c r="F791" s="369"/>
      <c r="G791" s="369"/>
      <c r="H791" s="369"/>
      <c r="I791" s="369"/>
      <c r="J791" s="369"/>
      <c r="K791" s="369"/>
      <c r="L791" s="369"/>
      <c r="M791" s="369"/>
      <c r="N791" s="369"/>
      <c r="O791" s="369"/>
      <c r="P791" s="369"/>
      <c r="Q791" s="369"/>
      <c r="R791" s="369"/>
      <c r="S791" s="369"/>
      <c r="T791" s="369"/>
      <c r="U791" s="369"/>
      <c r="V791" s="369"/>
      <c r="W791" s="369"/>
      <c r="X791" s="369"/>
      <c r="Y791" s="369"/>
      <c r="Z791" s="369"/>
      <c r="AA791" s="369"/>
    </row>
    <row r="792" spans="1:27" ht="10.5" customHeight="1" x14ac:dyDescent="0.2">
      <c r="A792" s="369"/>
      <c r="B792" s="369"/>
      <c r="C792" s="369"/>
      <c r="D792" s="369"/>
      <c r="E792" s="369"/>
      <c r="F792" s="369"/>
      <c r="G792" s="369"/>
      <c r="H792" s="369"/>
      <c r="I792" s="369"/>
      <c r="J792" s="369"/>
      <c r="K792" s="369"/>
      <c r="L792" s="369"/>
      <c r="M792" s="369"/>
      <c r="N792" s="369"/>
      <c r="O792" s="369"/>
      <c r="P792" s="369"/>
      <c r="Q792" s="369"/>
      <c r="R792" s="369"/>
      <c r="S792" s="369"/>
      <c r="T792" s="369"/>
      <c r="U792" s="369"/>
      <c r="V792" s="369"/>
      <c r="W792" s="369"/>
      <c r="X792" s="369"/>
      <c r="Y792" s="369"/>
      <c r="Z792" s="369"/>
      <c r="AA792" s="369"/>
    </row>
    <row r="793" spans="1:27" ht="10.5" customHeight="1" x14ac:dyDescent="0.2">
      <c r="A793" s="369"/>
      <c r="B793" s="369"/>
      <c r="C793" s="369"/>
      <c r="D793" s="369"/>
      <c r="E793" s="369"/>
      <c r="F793" s="369"/>
      <c r="G793" s="369"/>
      <c r="H793" s="369"/>
      <c r="I793" s="369"/>
      <c r="J793" s="369"/>
      <c r="K793" s="369"/>
      <c r="L793" s="369"/>
      <c r="M793" s="369"/>
      <c r="N793" s="369"/>
      <c r="O793" s="369"/>
      <c r="P793" s="369"/>
      <c r="Q793" s="369"/>
      <c r="R793" s="369"/>
      <c r="S793" s="369"/>
      <c r="T793" s="369"/>
      <c r="U793" s="369"/>
      <c r="V793" s="369"/>
      <c r="W793" s="369"/>
      <c r="X793" s="369"/>
      <c r="Y793" s="369"/>
      <c r="Z793" s="369"/>
      <c r="AA793" s="369"/>
    </row>
    <row r="794" spans="1:27" ht="10.5" customHeight="1" x14ac:dyDescent="0.2">
      <c r="A794" s="369"/>
      <c r="B794" s="369"/>
      <c r="C794" s="369"/>
      <c r="D794" s="369"/>
      <c r="E794" s="369"/>
      <c r="F794" s="369"/>
      <c r="G794" s="369"/>
      <c r="H794" s="369"/>
      <c r="I794" s="369"/>
      <c r="J794" s="369"/>
      <c r="K794" s="369"/>
      <c r="L794" s="369"/>
      <c r="M794" s="369"/>
      <c r="N794" s="369"/>
      <c r="O794" s="369"/>
      <c r="P794" s="369"/>
      <c r="Q794" s="369"/>
      <c r="R794" s="369"/>
      <c r="S794" s="369"/>
      <c r="T794" s="369"/>
      <c r="U794" s="369"/>
      <c r="V794" s="369"/>
      <c r="W794" s="369"/>
      <c r="X794" s="369"/>
      <c r="Y794" s="369"/>
      <c r="Z794" s="369"/>
      <c r="AA794" s="369"/>
    </row>
    <row r="795" spans="1:27" ht="10.5" customHeight="1" x14ac:dyDescent="0.2">
      <c r="A795" s="369"/>
      <c r="B795" s="369"/>
      <c r="C795" s="369"/>
      <c r="D795" s="369"/>
      <c r="E795" s="369"/>
      <c r="F795" s="369"/>
      <c r="G795" s="369"/>
      <c r="H795" s="369"/>
      <c r="I795" s="369"/>
      <c r="J795" s="369"/>
      <c r="K795" s="369"/>
      <c r="L795" s="369"/>
      <c r="M795" s="369"/>
      <c r="N795" s="369"/>
      <c r="O795" s="369"/>
      <c r="P795" s="369"/>
      <c r="Q795" s="369"/>
      <c r="R795" s="369"/>
      <c r="S795" s="369"/>
      <c r="T795" s="369"/>
      <c r="U795" s="369"/>
      <c r="V795" s="369"/>
      <c r="W795" s="369"/>
      <c r="X795" s="369"/>
      <c r="Y795" s="369"/>
      <c r="Z795" s="369"/>
      <c r="AA795" s="369"/>
    </row>
    <row r="796" spans="1:27" ht="10.5" customHeight="1" x14ac:dyDescent="0.2">
      <c r="A796" s="369"/>
      <c r="B796" s="369"/>
      <c r="C796" s="369"/>
      <c r="D796" s="369"/>
      <c r="E796" s="369"/>
      <c r="F796" s="369"/>
      <c r="G796" s="369"/>
      <c r="H796" s="369"/>
      <c r="I796" s="369"/>
      <c r="J796" s="369"/>
      <c r="K796" s="369"/>
      <c r="L796" s="369"/>
      <c r="M796" s="369"/>
      <c r="N796" s="369"/>
      <c r="O796" s="369"/>
      <c r="P796" s="369"/>
      <c r="Q796" s="369"/>
      <c r="R796" s="369"/>
      <c r="S796" s="369"/>
      <c r="T796" s="369"/>
      <c r="U796" s="369"/>
      <c r="V796" s="369"/>
      <c r="W796" s="369"/>
      <c r="X796" s="369"/>
      <c r="Y796" s="369"/>
      <c r="Z796" s="369"/>
      <c r="AA796" s="369"/>
    </row>
    <row r="797" spans="1:27" ht="10.5" customHeight="1" x14ac:dyDescent="0.2">
      <c r="A797" s="369"/>
      <c r="B797" s="369"/>
      <c r="C797" s="369"/>
      <c r="D797" s="369"/>
      <c r="E797" s="369"/>
      <c r="F797" s="369"/>
      <c r="G797" s="369"/>
      <c r="H797" s="369"/>
      <c r="I797" s="369"/>
      <c r="J797" s="369"/>
      <c r="K797" s="369"/>
      <c r="L797" s="369"/>
      <c r="M797" s="369"/>
      <c r="N797" s="369"/>
      <c r="O797" s="369"/>
      <c r="P797" s="369"/>
      <c r="Q797" s="369"/>
      <c r="R797" s="369"/>
      <c r="S797" s="369"/>
      <c r="T797" s="369"/>
      <c r="U797" s="369"/>
      <c r="V797" s="369"/>
      <c r="W797" s="369"/>
      <c r="X797" s="369"/>
      <c r="Y797" s="369"/>
      <c r="Z797" s="369"/>
      <c r="AA797" s="369"/>
    </row>
    <row r="798" spans="1:27" ht="10.5" customHeight="1" x14ac:dyDescent="0.2">
      <c r="A798" s="369"/>
      <c r="B798" s="369"/>
      <c r="C798" s="369"/>
      <c r="D798" s="369"/>
      <c r="E798" s="369"/>
      <c r="F798" s="369"/>
      <c r="G798" s="369"/>
      <c r="H798" s="369"/>
      <c r="I798" s="369"/>
      <c r="J798" s="369"/>
      <c r="K798" s="369"/>
      <c r="L798" s="369"/>
      <c r="M798" s="369"/>
      <c r="N798" s="369"/>
      <c r="O798" s="369"/>
      <c r="P798" s="369"/>
      <c r="Q798" s="369"/>
      <c r="R798" s="369"/>
      <c r="S798" s="369"/>
      <c r="T798" s="369"/>
      <c r="U798" s="369"/>
      <c r="V798" s="369"/>
      <c r="W798" s="369"/>
      <c r="X798" s="369"/>
      <c r="Y798" s="369"/>
      <c r="Z798" s="369"/>
      <c r="AA798" s="369"/>
    </row>
    <row r="799" spans="1:27" ht="10.5" customHeight="1" x14ac:dyDescent="0.2">
      <c r="A799" s="369"/>
      <c r="B799" s="369"/>
      <c r="C799" s="369"/>
      <c r="D799" s="369"/>
      <c r="E799" s="369"/>
      <c r="F799" s="369"/>
      <c r="G799" s="369"/>
      <c r="H799" s="369"/>
      <c r="I799" s="369"/>
      <c r="J799" s="369"/>
      <c r="K799" s="369"/>
      <c r="L799" s="369"/>
      <c r="M799" s="369"/>
      <c r="N799" s="369"/>
      <c r="O799" s="369"/>
      <c r="P799" s="369"/>
      <c r="Q799" s="369"/>
      <c r="R799" s="369"/>
      <c r="S799" s="369"/>
      <c r="T799" s="369"/>
      <c r="U799" s="369"/>
      <c r="V799" s="369"/>
      <c r="W799" s="369"/>
      <c r="X799" s="369"/>
      <c r="Y799" s="369"/>
      <c r="Z799" s="369"/>
      <c r="AA799" s="369"/>
    </row>
    <row r="800" spans="1:27" ht="10.5" customHeight="1" x14ac:dyDescent="0.2">
      <c r="A800" s="369"/>
      <c r="B800" s="369"/>
      <c r="C800" s="369"/>
      <c r="D800" s="369"/>
      <c r="E800" s="369"/>
      <c r="F800" s="369"/>
      <c r="G800" s="369"/>
      <c r="H800" s="369"/>
      <c r="I800" s="369"/>
      <c r="J800" s="369"/>
      <c r="K800" s="369"/>
      <c r="L800" s="369"/>
      <c r="M800" s="369"/>
      <c r="N800" s="369"/>
      <c r="O800" s="369"/>
      <c r="P800" s="369"/>
      <c r="Q800" s="369"/>
      <c r="R800" s="369"/>
      <c r="S800" s="369"/>
      <c r="T800" s="369"/>
      <c r="U800" s="369"/>
      <c r="V800" s="369"/>
      <c r="W800" s="369"/>
      <c r="X800" s="369"/>
      <c r="Y800" s="369"/>
      <c r="Z800" s="369"/>
      <c r="AA800" s="369"/>
    </row>
    <row r="801" spans="1:27" ht="10.5" customHeight="1" x14ac:dyDescent="0.2">
      <c r="A801" s="369"/>
      <c r="B801" s="369"/>
      <c r="C801" s="369"/>
      <c r="D801" s="369"/>
      <c r="E801" s="369"/>
      <c r="F801" s="369"/>
      <c r="G801" s="369"/>
      <c r="H801" s="369"/>
      <c r="I801" s="369"/>
      <c r="J801" s="369"/>
      <c r="K801" s="369"/>
      <c r="L801" s="369"/>
      <c r="M801" s="369"/>
      <c r="N801" s="369"/>
      <c r="O801" s="369"/>
      <c r="P801" s="369"/>
      <c r="Q801" s="369"/>
      <c r="R801" s="369"/>
      <c r="S801" s="369"/>
      <c r="T801" s="369"/>
      <c r="U801" s="369"/>
      <c r="V801" s="369"/>
      <c r="W801" s="369"/>
      <c r="X801" s="369"/>
      <c r="Y801" s="369"/>
      <c r="Z801" s="369"/>
      <c r="AA801" s="369"/>
    </row>
    <row r="802" spans="1:27" ht="10.5" customHeight="1" x14ac:dyDescent="0.2">
      <c r="A802" s="369"/>
      <c r="B802" s="369"/>
      <c r="C802" s="369"/>
      <c r="D802" s="369"/>
      <c r="E802" s="369"/>
      <c r="F802" s="369"/>
      <c r="G802" s="369"/>
      <c r="H802" s="369"/>
      <c r="I802" s="369"/>
      <c r="J802" s="369"/>
      <c r="K802" s="369"/>
      <c r="L802" s="369"/>
      <c r="M802" s="369"/>
      <c r="N802" s="369"/>
      <c r="O802" s="369"/>
      <c r="P802" s="369"/>
      <c r="Q802" s="369"/>
      <c r="R802" s="369"/>
      <c r="S802" s="369"/>
      <c r="T802" s="369"/>
      <c r="U802" s="369"/>
      <c r="V802" s="369"/>
      <c r="W802" s="369"/>
      <c r="X802" s="369"/>
      <c r="Y802" s="369"/>
      <c r="Z802" s="369"/>
      <c r="AA802" s="369"/>
    </row>
    <row r="803" spans="1:27" ht="10.5" customHeight="1" x14ac:dyDescent="0.2">
      <c r="A803" s="369"/>
      <c r="B803" s="369"/>
      <c r="C803" s="369"/>
      <c r="D803" s="369"/>
      <c r="E803" s="369"/>
      <c r="F803" s="369"/>
      <c r="G803" s="369"/>
      <c r="H803" s="369"/>
      <c r="I803" s="369"/>
      <c r="J803" s="369"/>
      <c r="K803" s="369"/>
      <c r="L803" s="369"/>
      <c r="M803" s="369"/>
      <c r="N803" s="369"/>
      <c r="O803" s="369"/>
      <c r="P803" s="369"/>
      <c r="Q803" s="369"/>
      <c r="R803" s="369"/>
      <c r="S803" s="369"/>
      <c r="T803" s="369"/>
      <c r="U803" s="369"/>
      <c r="V803" s="369"/>
      <c r="W803" s="369"/>
      <c r="X803" s="369"/>
      <c r="Y803" s="369"/>
      <c r="Z803" s="369"/>
      <c r="AA803" s="369"/>
    </row>
    <row r="804" spans="1:27" ht="10.5" customHeight="1" x14ac:dyDescent="0.2">
      <c r="A804" s="369"/>
      <c r="B804" s="369"/>
      <c r="C804" s="369"/>
      <c r="D804" s="369"/>
      <c r="E804" s="369"/>
      <c r="F804" s="369"/>
      <c r="G804" s="369"/>
      <c r="H804" s="369"/>
      <c r="I804" s="369"/>
      <c r="J804" s="369"/>
      <c r="K804" s="369"/>
      <c r="L804" s="369"/>
      <c r="M804" s="369"/>
      <c r="N804" s="369"/>
      <c r="O804" s="369"/>
      <c r="P804" s="369"/>
      <c r="Q804" s="369"/>
      <c r="R804" s="369"/>
      <c r="S804" s="369"/>
      <c r="T804" s="369"/>
      <c r="U804" s="369"/>
      <c r="V804" s="369"/>
      <c r="W804" s="369"/>
      <c r="X804" s="369"/>
      <c r="Y804" s="369"/>
      <c r="Z804" s="369"/>
      <c r="AA804" s="369"/>
    </row>
    <row r="805" spans="1:27" ht="10.5" customHeight="1" x14ac:dyDescent="0.2">
      <c r="A805" s="369"/>
      <c r="B805" s="369"/>
      <c r="C805" s="369"/>
      <c r="D805" s="369"/>
      <c r="E805" s="369"/>
      <c r="F805" s="369"/>
      <c r="G805" s="369"/>
      <c r="H805" s="369"/>
      <c r="I805" s="369"/>
      <c r="J805" s="369"/>
      <c r="K805" s="369"/>
      <c r="L805" s="369"/>
      <c r="M805" s="369"/>
      <c r="N805" s="369"/>
      <c r="O805" s="369"/>
      <c r="P805" s="369"/>
      <c r="Q805" s="369"/>
      <c r="R805" s="369"/>
      <c r="S805" s="369"/>
      <c r="T805" s="369"/>
      <c r="U805" s="369"/>
      <c r="V805" s="369"/>
      <c r="W805" s="369"/>
      <c r="X805" s="369"/>
      <c r="Y805" s="369"/>
      <c r="Z805" s="369"/>
      <c r="AA805" s="369"/>
    </row>
    <row r="806" spans="1:27" ht="10.5" customHeight="1" x14ac:dyDescent="0.2">
      <c r="A806" s="369"/>
      <c r="B806" s="369"/>
      <c r="C806" s="369"/>
      <c r="D806" s="369"/>
      <c r="E806" s="369"/>
      <c r="F806" s="369"/>
      <c r="G806" s="369"/>
      <c r="H806" s="369"/>
      <c r="I806" s="369"/>
      <c r="J806" s="369"/>
      <c r="K806" s="369"/>
      <c r="L806" s="369"/>
      <c r="M806" s="369"/>
      <c r="N806" s="369"/>
      <c r="O806" s="369"/>
      <c r="P806" s="369"/>
      <c r="Q806" s="369"/>
      <c r="R806" s="369"/>
      <c r="S806" s="369"/>
      <c r="T806" s="369"/>
      <c r="U806" s="369"/>
      <c r="V806" s="369"/>
      <c r="W806" s="369"/>
      <c r="X806" s="369"/>
      <c r="Y806" s="369"/>
      <c r="Z806" s="369"/>
      <c r="AA806" s="369"/>
    </row>
    <row r="807" spans="1:27" ht="10.5" customHeight="1" x14ac:dyDescent="0.2">
      <c r="A807" s="369"/>
      <c r="B807" s="369"/>
      <c r="C807" s="369"/>
      <c r="D807" s="369"/>
      <c r="E807" s="369"/>
      <c r="F807" s="369"/>
      <c r="G807" s="369"/>
      <c r="H807" s="369"/>
      <c r="I807" s="369"/>
      <c r="J807" s="369"/>
      <c r="K807" s="369"/>
      <c r="L807" s="369"/>
      <c r="M807" s="369"/>
      <c r="N807" s="369"/>
      <c r="O807" s="369"/>
      <c r="P807" s="369"/>
      <c r="Q807" s="369"/>
      <c r="R807" s="369"/>
      <c r="S807" s="369"/>
      <c r="T807" s="369"/>
      <c r="U807" s="369"/>
      <c r="V807" s="369"/>
      <c r="W807" s="369"/>
      <c r="X807" s="369"/>
      <c r="Y807" s="369"/>
      <c r="Z807" s="369"/>
      <c r="AA807" s="369"/>
    </row>
    <row r="808" spans="1:27" ht="10.5" customHeight="1" x14ac:dyDescent="0.2">
      <c r="A808" s="369"/>
      <c r="B808" s="369"/>
      <c r="C808" s="369"/>
      <c r="D808" s="369"/>
      <c r="E808" s="369"/>
      <c r="F808" s="369"/>
      <c r="G808" s="369"/>
      <c r="H808" s="369"/>
      <c r="I808" s="369"/>
      <c r="J808" s="369"/>
      <c r="K808" s="369"/>
      <c r="L808" s="369"/>
      <c r="M808" s="369"/>
      <c r="N808" s="369"/>
      <c r="O808" s="369"/>
      <c r="P808" s="369"/>
      <c r="Q808" s="369"/>
      <c r="R808" s="369"/>
      <c r="S808" s="369"/>
      <c r="T808" s="369"/>
      <c r="U808" s="369"/>
      <c r="V808" s="369"/>
      <c r="W808" s="369"/>
      <c r="X808" s="369"/>
      <c r="Y808" s="369"/>
      <c r="Z808" s="369"/>
      <c r="AA808" s="369"/>
    </row>
    <row r="809" spans="1:27" ht="10.5" customHeight="1" x14ac:dyDescent="0.2">
      <c r="A809" s="369"/>
      <c r="B809" s="369"/>
      <c r="C809" s="369"/>
      <c r="D809" s="369"/>
      <c r="E809" s="369"/>
      <c r="F809" s="369"/>
      <c r="G809" s="369"/>
      <c r="H809" s="369"/>
      <c r="I809" s="369"/>
      <c r="J809" s="369"/>
      <c r="K809" s="369"/>
      <c r="L809" s="369"/>
      <c r="M809" s="369"/>
      <c r="N809" s="369"/>
      <c r="O809" s="369"/>
      <c r="P809" s="369"/>
      <c r="Q809" s="369"/>
      <c r="R809" s="369"/>
      <c r="S809" s="369"/>
      <c r="T809" s="369"/>
      <c r="U809" s="369"/>
      <c r="V809" s="369"/>
      <c r="W809" s="369"/>
      <c r="X809" s="369"/>
      <c r="Y809" s="369"/>
      <c r="Z809" s="369"/>
      <c r="AA809" s="369"/>
    </row>
    <row r="810" spans="1:27" ht="10.5" customHeight="1" x14ac:dyDescent="0.2">
      <c r="A810" s="369"/>
      <c r="B810" s="369"/>
      <c r="C810" s="369"/>
      <c r="D810" s="369"/>
      <c r="E810" s="369"/>
      <c r="F810" s="369"/>
      <c r="G810" s="369"/>
      <c r="H810" s="369"/>
      <c r="I810" s="369"/>
      <c r="J810" s="369"/>
      <c r="K810" s="369"/>
      <c r="L810" s="369"/>
      <c r="M810" s="369"/>
      <c r="N810" s="369"/>
      <c r="O810" s="369"/>
      <c r="P810" s="369"/>
      <c r="Q810" s="369"/>
      <c r="R810" s="369"/>
      <c r="S810" s="369"/>
      <c r="T810" s="369"/>
      <c r="U810" s="369"/>
      <c r="V810" s="369"/>
      <c r="W810" s="369"/>
      <c r="X810" s="369"/>
      <c r="Y810" s="369"/>
      <c r="Z810" s="369"/>
      <c r="AA810" s="369"/>
    </row>
    <row r="811" spans="1:27" ht="10.5" customHeight="1" x14ac:dyDescent="0.2">
      <c r="A811" s="369"/>
      <c r="B811" s="369"/>
      <c r="C811" s="369"/>
      <c r="D811" s="369"/>
      <c r="E811" s="369"/>
      <c r="F811" s="369"/>
      <c r="G811" s="369"/>
      <c r="H811" s="369"/>
      <c r="I811" s="369"/>
      <c r="J811" s="369"/>
      <c r="K811" s="369"/>
      <c r="L811" s="369"/>
      <c r="M811" s="369"/>
      <c r="N811" s="369"/>
      <c r="O811" s="369"/>
      <c r="P811" s="369"/>
      <c r="Q811" s="369"/>
      <c r="R811" s="369"/>
      <c r="S811" s="369"/>
      <c r="T811" s="369"/>
      <c r="U811" s="369"/>
      <c r="V811" s="369"/>
      <c r="W811" s="369"/>
      <c r="X811" s="369"/>
      <c r="Y811" s="369"/>
      <c r="Z811" s="369"/>
      <c r="AA811" s="369"/>
    </row>
    <row r="812" spans="1:27" ht="10.5" customHeight="1" x14ac:dyDescent="0.2">
      <c r="A812" s="369"/>
      <c r="B812" s="369"/>
      <c r="C812" s="369"/>
      <c r="D812" s="369"/>
      <c r="E812" s="369"/>
      <c r="F812" s="369"/>
      <c r="G812" s="369"/>
      <c r="H812" s="369"/>
      <c r="I812" s="369"/>
      <c r="J812" s="369"/>
      <c r="K812" s="369"/>
      <c r="L812" s="369"/>
      <c r="M812" s="369"/>
      <c r="N812" s="369"/>
      <c r="O812" s="369"/>
      <c r="P812" s="369"/>
      <c r="Q812" s="369"/>
      <c r="R812" s="369"/>
      <c r="S812" s="369"/>
      <c r="T812" s="369"/>
      <c r="U812" s="369"/>
      <c r="V812" s="369"/>
      <c r="W812" s="369"/>
      <c r="X812" s="369"/>
      <c r="Y812" s="369"/>
      <c r="Z812" s="369"/>
      <c r="AA812" s="369"/>
    </row>
    <row r="813" spans="1:27" ht="10.5" customHeight="1" x14ac:dyDescent="0.2">
      <c r="A813" s="369"/>
      <c r="B813" s="369"/>
      <c r="C813" s="369"/>
      <c r="D813" s="369"/>
      <c r="E813" s="369"/>
      <c r="F813" s="369"/>
      <c r="G813" s="369"/>
      <c r="H813" s="369"/>
      <c r="I813" s="369"/>
      <c r="J813" s="369"/>
      <c r="K813" s="369"/>
      <c r="L813" s="369"/>
      <c r="M813" s="369"/>
      <c r="N813" s="369"/>
      <c r="O813" s="369"/>
      <c r="P813" s="369"/>
      <c r="Q813" s="369"/>
      <c r="R813" s="369"/>
      <c r="S813" s="369"/>
      <c r="T813" s="369"/>
      <c r="U813" s="369"/>
      <c r="V813" s="369"/>
      <c r="W813" s="369"/>
      <c r="X813" s="369"/>
      <c r="Y813" s="369"/>
      <c r="Z813" s="369"/>
      <c r="AA813" s="369"/>
    </row>
    <row r="814" spans="1:27" ht="10.5" customHeight="1" x14ac:dyDescent="0.2">
      <c r="A814" s="369"/>
      <c r="B814" s="369"/>
      <c r="C814" s="369"/>
      <c r="D814" s="369"/>
      <c r="E814" s="369"/>
      <c r="F814" s="369"/>
      <c r="G814" s="369"/>
      <c r="H814" s="369"/>
      <c r="I814" s="369"/>
      <c r="J814" s="369"/>
      <c r="K814" s="369"/>
      <c r="L814" s="369"/>
      <c r="M814" s="369"/>
      <c r="N814" s="369"/>
      <c r="O814" s="369"/>
      <c r="P814" s="369"/>
      <c r="Q814" s="369"/>
      <c r="R814" s="369"/>
      <c r="S814" s="369"/>
      <c r="T814" s="369"/>
      <c r="U814" s="369"/>
      <c r="V814" s="369"/>
      <c r="W814" s="369"/>
      <c r="X814" s="369"/>
      <c r="Y814" s="369"/>
      <c r="Z814" s="369"/>
      <c r="AA814" s="369"/>
    </row>
    <row r="815" spans="1:27" ht="10.5" customHeight="1" x14ac:dyDescent="0.2">
      <c r="A815" s="369"/>
      <c r="B815" s="369"/>
      <c r="C815" s="369"/>
      <c r="D815" s="369"/>
      <c r="E815" s="369"/>
      <c r="F815" s="369"/>
      <c r="G815" s="369"/>
      <c r="H815" s="369"/>
      <c r="I815" s="369"/>
      <c r="J815" s="369"/>
      <c r="K815" s="369"/>
      <c r="L815" s="369"/>
      <c r="M815" s="369"/>
      <c r="N815" s="369"/>
      <c r="O815" s="369"/>
      <c r="P815" s="369"/>
      <c r="Q815" s="369"/>
      <c r="R815" s="369"/>
      <c r="S815" s="369"/>
      <c r="T815" s="369"/>
      <c r="U815" s="369"/>
      <c r="V815" s="369"/>
      <c r="W815" s="369"/>
      <c r="X815" s="369"/>
      <c r="Y815" s="369"/>
      <c r="Z815" s="369"/>
      <c r="AA815" s="369"/>
    </row>
    <row r="816" spans="1:27" ht="10.5" customHeight="1" x14ac:dyDescent="0.2">
      <c r="A816" s="369"/>
      <c r="B816" s="369"/>
      <c r="C816" s="369"/>
      <c r="D816" s="369"/>
      <c r="E816" s="369"/>
      <c r="F816" s="369"/>
      <c r="G816" s="369"/>
      <c r="H816" s="369"/>
      <c r="I816" s="369"/>
      <c r="J816" s="369"/>
      <c r="K816" s="369"/>
      <c r="L816" s="369"/>
      <c r="M816" s="369"/>
      <c r="N816" s="369"/>
      <c r="O816" s="369"/>
      <c r="P816" s="369"/>
      <c r="Q816" s="369"/>
      <c r="R816" s="369"/>
      <c r="S816" s="369"/>
      <c r="T816" s="369"/>
      <c r="U816" s="369"/>
      <c r="V816" s="369"/>
      <c r="W816" s="369"/>
      <c r="X816" s="369"/>
      <c r="Y816" s="369"/>
      <c r="Z816" s="369"/>
      <c r="AA816" s="369"/>
    </row>
    <row r="817" spans="1:27" ht="10.5" customHeight="1" x14ac:dyDescent="0.2">
      <c r="A817" s="369"/>
      <c r="B817" s="369"/>
      <c r="C817" s="369"/>
      <c r="D817" s="369"/>
      <c r="E817" s="369"/>
      <c r="F817" s="369"/>
      <c r="G817" s="369"/>
      <c r="H817" s="369"/>
      <c r="I817" s="369"/>
      <c r="J817" s="369"/>
      <c r="K817" s="369"/>
      <c r="L817" s="369"/>
      <c r="M817" s="369"/>
      <c r="N817" s="369"/>
      <c r="O817" s="369"/>
      <c r="P817" s="369"/>
      <c r="Q817" s="369"/>
      <c r="R817" s="369"/>
      <c r="S817" s="369"/>
      <c r="T817" s="369"/>
      <c r="U817" s="369"/>
      <c r="V817" s="369"/>
      <c r="W817" s="369"/>
      <c r="X817" s="369"/>
      <c r="Y817" s="369"/>
      <c r="Z817" s="369"/>
      <c r="AA817" s="369"/>
    </row>
    <row r="818" spans="1:27" ht="10.5" customHeight="1" x14ac:dyDescent="0.2">
      <c r="A818" s="369"/>
      <c r="B818" s="369"/>
      <c r="C818" s="369"/>
      <c r="D818" s="369"/>
      <c r="E818" s="369"/>
      <c r="F818" s="369"/>
      <c r="G818" s="369"/>
      <c r="H818" s="369"/>
      <c r="I818" s="369"/>
      <c r="J818" s="369"/>
      <c r="K818" s="369"/>
      <c r="L818" s="369"/>
      <c r="M818" s="369"/>
      <c r="N818" s="369"/>
      <c r="O818" s="369"/>
      <c r="P818" s="369"/>
      <c r="Q818" s="369"/>
      <c r="R818" s="369"/>
      <c r="S818" s="369"/>
      <c r="T818" s="369"/>
      <c r="U818" s="369"/>
      <c r="V818" s="369"/>
      <c r="W818" s="369"/>
      <c r="X818" s="369"/>
      <c r="Y818" s="369"/>
      <c r="Z818" s="369"/>
      <c r="AA818" s="369"/>
    </row>
    <row r="819" spans="1:27" ht="10.5" customHeight="1" x14ac:dyDescent="0.2">
      <c r="A819" s="369"/>
      <c r="B819" s="369"/>
      <c r="C819" s="369"/>
      <c r="D819" s="369"/>
      <c r="E819" s="369"/>
      <c r="F819" s="369"/>
      <c r="G819" s="369"/>
      <c r="H819" s="369"/>
      <c r="I819" s="369"/>
      <c r="J819" s="369"/>
      <c r="K819" s="369"/>
      <c r="L819" s="369"/>
      <c r="M819" s="369"/>
      <c r="N819" s="369"/>
      <c r="O819" s="369"/>
      <c r="P819" s="369"/>
      <c r="Q819" s="369"/>
      <c r="R819" s="369"/>
      <c r="S819" s="369"/>
      <c r="T819" s="369"/>
      <c r="U819" s="369"/>
      <c r="V819" s="369"/>
      <c r="W819" s="369"/>
      <c r="X819" s="369"/>
      <c r="Y819" s="369"/>
      <c r="Z819" s="369"/>
      <c r="AA819" s="369"/>
    </row>
    <row r="820" spans="1:27" ht="10.5" customHeight="1" x14ac:dyDescent="0.2">
      <c r="A820" s="369"/>
      <c r="B820" s="369"/>
      <c r="C820" s="369"/>
      <c r="D820" s="369"/>
      <c r="E820" s="369"/>
      <c r="F820" s="369"/>
      <c r="G820" s="369"/>
      <c r="H820" s="369"/>
      <c r="I820" s="369"/>
      <c r="J820" s="369"/>
      <c r="K820" s="369"/>
      <c r="L820" s="369"/>
      <c r="M820" s="369"/>
      <c r="N820" s="369"/>
      <c r="O820" s="369"/>
      <c r="P820" s="369"/>
      <c r="Q820" s="369"/>
      <c r="R820" s="369"/>
      <c r="S820" s="369"/>
      <c r="T820" s="369"/>
      <c r="U820" s="369"/>
      <c r="V820" s="369"/>
      <c r="W820" s="369"/>
      <c r="X820" s="369"/>
      <c r="Y820" s="369"/>
      <c r="Z820" s="369"/>
      <c r="AA820" s="369"/>
    </row>
    <row r="821" spans="1:27" ht="10.5" customHeight="1" x14ac:dyDescent="0.2">
      <c r="A821" s="369"/>
      <c r="B821" s="369"/>
      <c r="C821" s="369"/>
      <c r="D821" s="369"/>
      <c r="E821" s="369"/>
      <c r="F821" s="369"/>
      <c r="G821" s="369"/>
      <c r="H821" s="369"/>
      <c r="I821" s="369"/>
      <c r="J821" s="369"/>
      <c r="K821" s="369"/>
      <c r="L821" s="369"/>
      <c r="M821" s="369"/>
      <c r="N821" s="369"/>
      <c r="O821" s="369"/>
      <c r="P821" s="369"/>
      <c r="Q821" s="369"/>
      <c r="R821" s="369"/>
      <c r="S821" s="369"/>
      <c r="T821" s="369"/>
      <c r="U821" s="369"/>
      <c r="V821" s="369"/>
      <c r="W821" s="369"/>
      <c r="X821" s="369"/>
      <c r="Y821" s="369"/>
      <c r="Z821" s="369"/>
      <c r="AA821" s="369"/>
    </row>
    <row r="822" spans="1:27" ht="10.5" customHeight="1" x14ac:dyDescent="0.2">
      <c r="A822" s="369"/>
      <c r="B822" s="369"/>
      <c r="C822" s="369"/>
      <c r="D822" s="369"/>
      <c r="E822" s="369"/>
      <c r="F822" s="369"/>
      <c r="G822" s="369"/>
      <c r="H822" s="369"/>
      <c r="I822" s="369"/>
      <c r="J822" s="369"/>
      <c r="K822" s="369"/>
      <c r="L822" s="369"/>
      <c r="M822" s="369"/>
      <c r="N822" s="369"/>
      <c r="O822" s="369"/>
      <c r="P822" s="369"/>
      <c r="Q822" s="369"/>
      <c r="R822" s="369"/>
      <c r="S822" s="369"/>
      <c r="T822" s="369"/>
      <c r="U822" s="369"/>
      <c r="V822" s="369"/>
      <c r="W822" s="369"/>
      <c r="X822" s="369"/>
      <c r="Y822" s="369"/>
      <c r="Z822" s="369"/>
      <c r="AA822" s="369"/>
    </row>
    <row r="823" spans="1:27" ht="10.5" customHeight="1" x14ac:dyDescent="0.2">
      <c r="A823" s="369"/>
      <c r="B823" s="369"/>
      <c r="C823" s="369"/>
      <c r="D823" s="369"/>
      <c r="E823" s="369"/>
      <c r="F823" s="369"/>
      <c r="G823" s="369"/>
      <c r="H823" s="369"/>
      <c r="I823" s="369"/>
      <c r="J823" s="369"/>
      <c r="K823" s="369"/>
      <c r="L823" s="369"/>
      <c r="M823" s="369"/>
      <c r="N823" s="369"/>
      <c r="O823" s="369"/>
      <c r="P823" s="369"/>
      <c r="Q823" s="369"/>
      <c r="R823" s="369"/>
      <c r="S823" s="369"/>
      <c r="T823" s="369"/>
      <c r="U823" s="369"/>
      <c r="V823" s="369"/>
      <c r="W823" s="369"/>
      <c r="X823" s="369"/>
      <c r="Y823" s="369"/>
      <c r="Z823" s="369"/>
      <c r="AA823" s="369"/>
    </row>
    <row r="824" spans="1:27" ht="10.5" customHeight="1" x14ac:dyDescent="0.2">
      <c r="A824" s="369"/>
      <c r="B824" s="369"/>
      <c r="C824" s="369"/>
      <c r="D824" s="369"/>
      <c r="E824" s="369"/>
      <c r="F824" s="369"/>
      <c r="G824" s="369"/>
      <c r="H824" s="369"/>
      <c r="I824" s="369"/>
      <c r="J824" s="369"/>
      <c r="K824" s="369"/>
      <c r="L824" s="369"/>
      <c r="M824" s="369"/>
      <c r="N824" s="369"/>
      <c r="O824" s="369"/>
      <c r="P824" s="369"/>
      <c r="Q824" s="369"/>
      <c r="R824" s="369"/>
      <c r="S824" s="369"/>
      <c r="T824" s="369"/>
      <c r="U824" s="369"/>
      <c r="V824" s="369"/>
      <c r="W824" s="369"/>
      <c r="X824" s="369"/>
      <c r="Y824" s="369"/>
      <c r="Z824" s="369"/>
      <c r="AA824" s="369"/>
    </row>
    <row r="825" spans="1:27" ht="10.5" customHeight="1" x14ac:dyDescent="0.2">
      <c r="A825" s="369"/>
      <c r="B825" s="369"/>
      <c r="C825" s="369"/>
      <c r="D825" s="369"/>
      <c r="E825" s="369"/>
      <c r="F825" s="369"/>
      <c r="G825" s="369"/>
      <c r="H825" s="369"/>
      <c r="I825" s="369"/>
      <c r="J825" s="369"/>
      <c r="K825" s="369"/>
      <c r="L825" s="369"/>
      <c r="M825" s="369"/>
      <c r="N825" s="369"/>
      <c r="O825" s="369"/>
      <c r="P825" s="369"/>
      <c r="Q825" s="369"/>
      <c r="R825" s="369"/>
      <c r="S825" s="369"/>
      <c r="T825" s="369"/>
      <c r="U825" s="369"/>
      <c r="V825" s="369"/>
      <c r="W825" s="369"/>
      <c r="X825" s="369"/>
      <c r="Y825" s="369"/>
      <c r="Z825" s="369"/>
      <c r="AA825" s="369"/>
    </row>
    <row r="826" spans="1:27" ht="10.5" customHeight="1" x14ac:dyDescent="0.2">
      <c r="A826" s="369"/>
      <c r="B826" s="369"/>
      <c r="C826" s="369"/>
      <c r="D826" s="369"/>
      <c r="E826" s="369"/>
      <c r="F826" s="369"/>
      <c r="G826" s="369"/>
      <c r="H826" s="369"/>
      <c r="I826" s="369"/>
      <c r="J826" s="369"/>
      <c r="K826" s="369"/>
      <c r="L826" s="369"/>
      <c r="M826" s="369"/>
      <c r="N826" s="369"/>
      <c r="O826" s="369"/>
      <c r="P826" s="369"/>
      <c r="Q826" s="369"/>
      <c r="R826" s="369"/>
      <c r="S826" s="369"/>
      <c r="T826" s="369"/>
      <c r="U826" s="369"/>
      <c r="V826" s="369"/>
      <c r="W826" s="369"/>
      <c r="X826" s="369"/>
      <c r="Y826" s="369"/>
      <c r="Z826" s="369"/>
      <c r="AA826" s="369"/>
    </row>
    <row r="827" spans="1:27" ht="10.5" customHeight="1" x14ac:dyDescent="0.2">
      <c r="A827" s="369"/>
      <c r="B827" s="369"/>
      <c r="C827" s="369"/>
      <c r="D827" s="369"/>
      <c r="E827" s="369"/>
      <c r="F827" s="369"/>
      <c r="G827" s="369"/>
      <c r="H827" s="369"/>
      <c r="I827" s="369"/>
      <c r="J827" s="369"/>
      <c r="K827" s="369"/>
      <c r="L827" s="369"/>
      <c r="M827" s="369"/>
      <c r="N827" s="369"/>
      <c r="O827" s="369"/>
      <c r="P827" s="369"/>
      <c r="Q827" s="369"/>
      <c r="R827" s="369"/>
      <c r="S827" s="369"/>
      <c r="T827" s="369"/>
      <c r="U827" s="369"/>
      <c r="V827" s="369"/>
      <c r="W827" s="369"/>
      <c r="X827" s="369"/>
      <c r="Y827" s="369"/>
      <c r="Z827" s="369"/>
      <c r="AA827" s="369"/>
    </row>
    <row r="828" spans="1:27" ht="10.5" customHeight="1" x14ac:dyDescent="0.2">
      <c r="A828" s="369"/>
      <c r="B828" s="369"/>
      <c r="C828" s="369"/>
      <c r="D828" s="369"/>
      <c r="E828" s="369"/>
      <c r="F828" s="369"/>
      <c r="G828" s="369"/>
      <c r="H828" s="369"/>
      <c r="I828" s="369"/>
      <c r="J828" s="369"/>
      <c r="K828" s="369"/>
      <c r="L828" s="369"/>
      <c r="M828" s="369"/>
      <c r="N828" s="369"/>
      <c r="O828" s="369"/>
      <c r="P828" s="369"/>
      <c r="Q828" s="369"/>
      <c r="R828" s="369"/>
      <c r="S828" s="369"/>
      <c r="T828" s="369"/>
      <c r="U828" s="369"/>
      <c r="V828" s="369"/>
      <c r="W828" s="369"/>
      <c r="X828" s="369"/>
      <c r="Y828" s="369"/>
      <c r="Z828" s="369"/>
      <c r="AA828" s="369"/>
    </row>
    <row r="829" spans="1:27" ht="10.5" customHeight="1" x14ac:dyDescent="0.2">
      <c r="A829" s="369"/>
      <c r="B829" s="369"/>
      <c r="C829" s="369"/>
      <c r="D829" s="369"/>
      <c r="E829" s="369"/>
      <c r="F829" s="369"/>
      <c r="G829" s="369"/>
      <c r="H829" s="369"/>
      <c r="I829" s="369"/>
      <c r="J829" s="369"/>
      <c r="K829" s="369"/>
      <c r="L829" s="369"/>
      <c r="M829" s="369"/>
      <c r="N829" s="369"/>
      <c r="O829" s="369"/>
      <c r="P829" s="369"/>
      <c r="Q829" s="369"/>
      <c r="R829" s="369"/>
      <c r="S829" s="369"/>
      <c r="T829" s="369"/>
      <c r="U829" s="369"/>
      <c r="V829" s="369"/>
      <c r="W829" s="369"/>
      <c r="X829" s="369"/>
      <c r="Y829" s="369"/>
      <c r="Z829" s="369"/>
      <c r="AA829" s="369"/>
    </row>
    <row r="830" spans="1:27" ht="10.5" customHeight="1" x14ac:dyDescent="0.2">
      <c r="A830" s="369"/>
      <c r="B830" s="369"/>
      <c r="C830" s="369"/>
      <c r="D830" s="369"/>
      <c r="E830" s="369"/>
      <c r="F830" s="369"/>
      <c r="G830" s="369"/>
      <c r="H830" s="369"/>
      <c r="I830" s="369"/>
      <c r="J830" s="369"/>
      <c r="K830" s="369"/>
      <c r="L830" s="369"/>
      <c r="M830" s="369"/>
      <c r="N830" s="369"/>
      <c r="O830" s="369"/>
      <c r="P830" s="369"/>
      <c r="Q830" s="369"/>
      <c r="R830" s="369"/>
      <c r="S830" s="369"/>
      <c r="T830" s="369"/>
      <c r="U830" s="369"/>
      <c r="V830" s="369"/>
      <c r="W830" s="369"/>
      <c r="X830" s="369"/>
      <c r="Y830" s="369"/>
      <c r="Z830" s="369"/>
      <c r="AA830" s="369"/>
    </row>
    <row r="831" spans="1:27" ht="10.5" customHeight="1" x14ac:dyDescent="0.2">
      <c r="A831" s="369"/>
      <c r="B831" s="369"/>
      <c r="C831" s="369"/>
      <c r="D831" s="369"/>
      <c r="E831" s="369"/>
      <c r="F831" s="369"/>
      <c r="G831" s="369"/>
      <c r="H831" s="369"/>
      <c r="I831" s="369"/>
      <c r="J831" s="369"/>
      <c r="K831" s="369"/>
      <c r="L831" s="369"/>
      <c r="M831" s="369"/>
      <c r="N831" s="369"/>
      <c r="O831" s="369"/>
      <c r="P831" s="369"/>
      <c r="Q831" s="369"/>
      <c r="R831" s="369"/>
      <c r="S831" s="369"/>
      <c r="T831" s="369"/>
      <c r="U831" s="369"/>
      <c r="V831" s="369"/>
      <c r="W831" s="369"/>
      <c r="X831" s="369"/>
      <c r="Y831" s="369"/>
      <c r="Z831" s="369"/>
      <c r="AA831" s="369"/>
    </row>
    <row r="832" spans="1:27" ht="10.5" customHeight="1" x14ac:dyDescent="0.2">
      <c r="A832" s="369"/>
      <c r="B832" s="369"/>
      <c r="C832" s="369"/>
      <c r="D832" s="369"/>
      <c r="E832" s="369"/>
      <c r="F832" s="369"/>
      <c r="G832" s="369"/>
      <c r="H832" s="369"/>
      <c r="I832" s="369"/>
      <c r="J832" s="369"/>
      <c r="K832" s="369"/>
      <c r="L832" s="369"/>
      <c r="M832" s="369"/>
      <c r="N832" s="369"/>
      <c r="O832" s="369"/>
      <c r="P832" s="369"/>
      <c r="Q832" s="369"/>
      <c r="R832" s="369"/>
      <c r="S832" s="369"/>
      <c r="T832" s="369"/>
      <c r="U832" s="369"/>
      <c r="V832" s="369"/>
      <c r="W832" s="369"/>
      <c r="X832" s="369"/>
      <c r="Y832" s="369"/>
      <c r="Z832" s="369"/>
      <c r="AA832" s="369"/>
    </row>
    <row r="833" spans="1:27" ht="10.5" customHeight="1" x14ac:dyDescent="0.2">
      <c r="A833" s="369"/>
      <c r="B833" s="369"/>
      <c r="C833" s="369"/>
      <c r="D833" s="369"/>
      <c r="E833" s="369"/>
      <c r="F833" s="369"/>
      <c r="G833" s="369"/>
      <c r="H833" s="369"/>
      <c r="I833" s="369"/>
      <c r="J833" s="369"/>
      <c r="K833" s="369"/>
      <c r="L833" s="369"/>
      <c r="M833" s="369"/>
      <c r="N833" s="369"/>
      <c r="O833" s="369"/>
      <c r="P833" s="369"/>
      <c r="Q833" s="369"/>
      <c r="R833" s="369"/>
      <c r="S833" s="369"/>
      <c r="T833" s="369"/>
      <c r="U833" s="369"/>
      <c r="V833" s="369"/>
      <c r="W833" s="369"/>
      <c r="X833" s="369"/>
      <c r="Y833" s="369"/>
      <c r="Z833" s="369"/>
      <c r="AA833" s="369"/>
    </row>
    <row r="834" spans="1:27" ht="10.5" customHeight="1" x14ac:dyDescent="0.2">
      <c r="A834" s="369"/>
      <c r="B834" s="369"/>
      <c r="C834" s="369"/>
      <c r="D834" s="369"/>
      <c r="E834" s="369"/>
      <c r="F834" s="369"/>
      <c r="G834" s="369"/>
      <c r="H834" s="369"/>
      <c r="I834" s="369"/>
      <c r="J834" s="369"/>
      <c r="K834" s="369"/>
      <c r="L834" s="369"/>
      <c r="M834" s="369"/>
      <c r="N834" s="369"/>
      <c r="O834" s="369"/>
      <c r="P834" s="369"/>
      <c r="Q834" s="369"/>
      <c r="R834" s="369"/>
      <c r="S834" s="369"/>
      <c r="T834" s="369"/>
      <c r="U834" s="369"/>
      <c r="V834" s="369"/>
      <c r="W834" s="369"/>
      <c r="X834" s="369"/>
      <c r="Y834" s="369"/>
      <c r="Z834" s="369"/>
      <c r="AA834" s="369"/>
    </row>
    <row r="835" spans="1:27" ht="10.5" customHeight="1" x14ac:dyDescent="0.2">
      <c r="A835" s="369"/>
      <c r="B835" s="369"/>
      <c r="C835" s="369"/>
      <c r="D835" s="369"/>
      <c r="E835" s="369"/>
      <c r="F835" s="369"/>
      <c r="G835" s="369"/>
      <c r="H835" s="369"/>
      <c r="I835" s="369"/>
      <c r="J835" s="369"/>
      <c r="K835" s="369"/>
      <c r="L835" s="369"/>
      <c r="M835" s="369"/>
      <c r="N835" s="369"/>
      <c r="O835" s="369"/>
      <c r="P835" s="369"/>
      <c r="Q835" s="369"/>
      <c r="R835" s="369"/>
      <c r="S835" s="369"/>
      <c r="T835" s="369"/>
      <c r="U835" s="369"/>
      <c r="V835" s="369"/>
      <c r="W835" s="369"/>
      <c r="X835" s="369"/>
      <c r="Y835" s="369"/>
      <c r="Z835" s="369"/>
      <c r="AA835" s="369"/>
    </row>
    <row r="836" spans="1:27" ht="10.5" customHeight="1" x14ac:dyDescent="0.2">
      <c r="A836" s="369"/>
      <c r="B836" s="369"/>
      <c r="C836" s="369"/>
      <c r="D836" s="369"/>
      <c r="E836" s="369"/>
      <c r="F836" s="369"/>
      <c r="G836" s="369"/>
      <c r="H836" s="369"/>
      <c r="I836" s="369"/>
      <c r="J836" s="369"/>
      <c r="K836" s="369"/>
      <c r="L836" s="369"/>
      <c r="M836" s="369"/>
      <c r="N836" s="369"/>
      <c r="O836" s="369"/>
      <c r="P836" s="369"/>
      <c r="Q836" s="369"/>
      <c r="R836" s="369"/>
      <c r="S836" s="369"/>
      <c r="T836" s="369"/>
      <c r="U836" s="369"/>
      <c r="V836" s="369"/>
      <c r="W836" s="369"/>
      <c r="X836" s="369"/>
      <c r="Y836" s="369"/>
      <c r="Z836" s="369"/>
      <c r="AA836" s="369"/>
    </row>
    <row r="837" spans="1:27" ht="10.5" customHeight="1" x14ac:dyDescent="0.2">
      <c r="A837" s="369"/>
      <c r="B837" s="369"/>
      <c r="C837" s="369"/>
      <c r="D837" s="369"/>
      <c r="E837" s="369"/>
      <c r="F837" s="369"/>
      <c r="G837" s="369"/>
      <c r="H837" s="369"/>
      <c r="I837" s="369"/>
      <c r="J837" s="369"/>
      <c r="K837" s="369"/>
      <c r="L837" s="369"/>
      <c r="M837" s="369"/>
      <c r="N837" s="369"/>
      <c r="O837" s="369"/>
      <c r="P837" s="369"/>
      <c r="Q837" s="369"/>
      <c r="R837" s="369"/>
      <c r="S837" s="369"/>
      <c r="T837" s="369"/>
      <c r="U837" s="369"/>
      <c r="V837" s="369"/>
      <c r="W837" s="369"/>
      <c r="X837" s="369"/>
      <c r="Y837" s="369"/>
      <c r="Z837" s="369"/>
      <c r="AA837" s="369"/>
    </row>
    <row r="838" spans="1:27" ht="10.5" customHeight="1" x14ac:dyDescent="0.2">
      <c r="A838" s="369"/>
      <c r="B838" s="369"/>
      <c r="C838" s="369"/>
      <c r="D838" s="369"/>
      <c r="E838" s="369"/>
      <c r="F838" s="369"/>
      <c r="G838" s="369"/>
      <c r="H838" s="369"/>
      <c r="I838" s="369"/>
      <c r="J838" s="369"/>
      <c r="K838" s="369"/>
      <c r="L838" s="369"/>
      <c r="M838" s="369"/>
      <c r="N838" s="369"/>
      <c r="O838" s="369"/>
      <c r="P838" s="369"/>
      <c r="Q838" s="369"/>
      <c r="R838" s="369"/>
      <c r="S838" s="369"/>
      <c r="T838" s="369"/>
      <c r="U838" s="369"/>
      <c r="V838" s="369"/>
      <c r="W838" s="369"/>
      <c r="X838" s="369"/>
      <c r="Y838" s="369"/>
      <c r="Z838" s="369"/>
      <c r="AA838" s="369"/>
    </row>
    <row r="839" spans="1:27" ht="10.5" customHeight="1" x14ac:dyDescent="0.2">
      <c r="A839" s="369"/>
      <c r="B839" s="369"/>
      <c r="C839" s="369"/>
      <c r="D839" s="369"/>
      <c r="E839" s="369"/>
      <c r="F839" s="369"/>
      <c r="G839" s="369"/>
      <c r="H839" s="369"/>
      <c r="I839" s="369"/>
      <c r="J839" s="369"/>
      <c r="K839" s="369"/>
      <c r="L839" s="369"/>
      <c r="M839" s="369"/>
      <c r="N839" s="369"/>
      <c r="O839" s="369"/>
      <c r="P839" s="369"/>
      <c r="Q839" s="369"/>
      <c r="R839" s="369"/>
      <c r="S839" s="369"/>
      <c r="T839" s="369"/>
      <c r="U839" s="369"/>
      <c r="V839" s="369"/>
      <c r="W839" s="369"/>
      <c r="X839" s="369"/>
      <c r="Y839" s="369"/>
      <c r="Z839" s="369"/>
      <c r="AA839" s="369"/>
    </row>
    <row r="840" spans="1:27" ht="10.5" customHeight="1" x14ac:dyDescent="0.2">
      <c r="A840" s="369"/>
      <c r="B840" s="369"/>
      <c r="C840" s="369"/>
      <c r="D840" s="369"/>
      <c r="E840" s="369"/>
      <c r="F840" s="369"/>
      <c r="G840" s="369"/>
      <c r="H840" s="369"/>
      <c r="I840" s="369"/>
      <c r="J840" s="369"/>
      <c r="K840" s="369"/>
      <c r="L840" s="369"/>
      <c r="M840" s="369"/>
      <c r="N840" s="369"/>
      <c r="O840" s="369"/>
      <c r="P840" s="369"/>
      <c r="Q840" s="369"/>
      <c r="R840" s="369"/>
      <c r="S840" s="369"/>
      <c r="T840" s="369"/>
      <c r="U840" s="369"/>
      <c r="V840" s="369"/>
      <c r="W840" s="369"/>
      <c r="X840" s="369"/>
      <c r="Y840" s="369"/>
      <c r="Z840" s="369"/>
      <c r="AA840" s="369"/>
    </row>
    <row r="841" spans="1:27" ht="10.5" customHeight="1" x14ac:dyDescent="0.2">
      <c r="A841" s="369"/>
      <c r="B841" s="369"/>
      <c r="C841" s="369"/>
      <c r="D841" s="369"/>
      <c r="E841" s="369"/>
      <c r="F841" s="369"/>
      <c r="G841" s="369"/>
      <c r="H841" s="369"/>
      <c r="I841" s="369"/>
      <c r="J841" s="369"/>
      <c r="K841" s="369"/>
      <c r="L841" s="369"/>
      <c r="M841" s="369"/>
      <c r="N841" s="369"/>
      <c r="O841" s="369"/>
      <c r="P841" s="369"/>
      <c r="Q841" s="369"/>
      <c r="R841" s="369"/>
      <c r="S841" s="369"/>
      <c r="T841" s="369"/>
      <c r="U841" s="369"/>
      <c r="V841" s="369"/>
      <c r="W841" s="369"/>
      <c r="X841" s="369"/>
      <c r="Y841" s="369"/>
      <c r="Z841" s="369"/>
      <c r="AA841" s="369"/>
    </row>
    <row r="842" spans="1:27" ht="10.5" customHeight="1" x14ac:dyDescent="0.2">
      <c r="A842" s="369"/>
      <c r="B842" s="369"/>
      <c r="C842" s="369"/>
      <c r="D842" s="369"/>
      <c r="E842" s="369"/>
      <c r="F842" s="369"/>
      <c r="G842" s="369"/>
      <c r="H842" s="369"/>
      <c r="I842" s="369"/>
      <c r="J842" s="369"/>
      <c r="K842" s="369"/>
      <c r="L842" s="369"/>
      <c r="M842" s="369"/>
      <c r="N842" s="369"/>
      <c r="O842" s="369"/>
      <c r="P842" s="369"/>
      <c r="Q842" s="369"/>
      <c r="R842" s="369"/>
      <c r="S842" s="369"/>
      <c r="T842" s="369"/>
      <c r="U842" s="369"/>
      <c r="V842" s="369"/>
      <c r="W842" s="369"/>
      <c r="X842" s="369"/>
      <c r="Y842" s="369"/>
      <c r="Z842" s="369"/>
      <c r="AA842" s="369"/>
    </row>
    <row r="843" spans="1:27" ht="10.5" customHeight="1" x14ac:dyDescent="0.2">
      <c r="A843" s="369"/>
      <c r="B843" s="369"/>
      <c r="C843" s="369"/>
      <c r="D843" s="369"/>
      <c r="E843" s="369"/>
      <c r="F843" s="369"/>
      <c r="G843" s="369"/>
      <c r="H843" s="369"/>
      <c r="I843" s="369"/>
      <c r="J843" s="369"/>
      <c r="K843" s="369"/>
      <c r="L843" s="369"/>
      <c r="M843" s="369"/>
      <c r="N843" s="369"/>
      <c r="O843" s="369"/>
      <c r="P843" s="369"/>
      <c r="Q843" s="369"/>
      <c r="R843" s="369"/>
      <c r="S843" s="369"/>
      <c r="T843" s="369"/>
      <c r="U843" s="369"/>
      <c r="V843" s="369"/>
      <c r="W843" s="369"/>
      <c r="X843" s="369"/>
      <c r="Y843" s="369"/>
      <c r="Z843" s="369"/>
      <c r="AA843" s="369"/>
    </row>
    <row r="844" spans="1:27" ht="10.5" customHeight="1" x14ac:dyDescent="0.2">
      <c r="A844" s="369"/>
      <c r="B844" s="369"/>
      <c r="C844" s="369"/>
      <c r="D844" s="369"/>
      <c r="E844" s="369"/>
      <c r="F844" s="369"/>
      <c r="G844" s="369"/>
      <c r="H844" s="369"/>
      <c r="I844" s="369"/>
      <c r="J844" s="369"/>
      <c r="K844" s="369"/>
      <c r="L844" s="369"/>
      <c r="M844" s="369"/>
      <c r="N844" s="369"/>
      <c r="O844" s="369"/>
      <c r="P844" s="369"/>
      <c r="Q844" s="369"/>
      <c r="R844" s="369"/>
      <c r="S844" s="369"/>
      <c r="T844" s="369"/>
      <c r="U844" s="369"/>
      <c r="V844" s="369"/>
      <c r="W844" s="369"/>
      <c r="X844" s="369"/>
      <c r="Y844" s="369"/>
      <c r="Z844" s="369"/>
      <c r="AA844" s="369"/>
    </row>
    <row r="845" spans="1:27" ht="10.5" customHeight="1" x14ac:dyDescent="0.2">
      <c r="A845" s="369"/>
      <c r="B845" s="369"/>
      <c r="C845" s="369"/>
      <c r="D845" s="369"/>
      <c r="E845" s="369"/>
      <c r="F845" s="369"/>
      <c r="G845" s="369"/>
      <c r="H845" s="369"/>
      <c r="I845" s="369"/>
      <c r="J845" s="369"/>
      <c r="K845" s="369"/>
      <c r="L845" s="369"/>
      <c r="M845" s="369"/>
      <c r="N845" s="369"/>
      <c r="O845" s="369"/>
      <c r="P845" s="369"/>
      <c r="Q845" s="369"/>
      <c r="R845" s="369"/>
      <c r="S845" s="369"/>
      <c r="T845" s="369"/>
      <c r="U845" s="369"/>
      <c r="V845" s="369"/>
      <c r="W845" s="369"/>
      <c r="X845" s="369"/>
      <c r="Y845" s="369"/>
      <c r="Z845" s="369"/>
      <c r="AA845" s="369"/>
    </row>
    <row r="846" spans="1:27" ht="10.5" customHeight="1" x14ac:dyDescent="0.2">
      <c r="A846" s="369"/>
      <c r="B846" s="369"/>
      <c r="C846" s="369"/>
      <c r="D846" s="369"/>
      <c r="E846" s="369"/>
      <c r="F846" s="369"/>
      <c r="G846" s="369"/>
      <c r="H846" s="369"/>
      <c r="I846" s="369"/>
      <c r="J846" s="369"/>
      <c r="K846" s="369"/>
      <c r="L846" s="369"/>
      <c r="M846" s="369"/>
      <c r="N846" s="369"/>
      <c r="O846" s="369"/>
      <c r="P846" s="369"/>
      <c r="Q846" s="369"/>
      <c r="R846" s="369"/>
      <c r="S846" s="369"/>
      <c r="T846" s="369"/>
      <c r="U846" s="369"/>
      <c r="V846" s="369"/>
      <c r="W846" s="369"/>
      <c r="X846" s="369"/>
      <c r="Y846" s="369"/>
      <c r="Z846" s="369"/>
      <c r="AA846" s="369"/>
    </row>
    <row r="847" spans="1:27" ht="10.5" customHeight="1" x14ac:dyDescent="0.2">
      <c r="A847" s="369"/>
      <c r="B847" s="369"/>
      <c r="C847" s="369"/>
      <c r="D847" s="369"/>
      <c r="E847" s="369"/>
      <c r="F847" s="369"/>
      <c r="G847" s="369"/>
      <c r="H847" s="369"/>
      <c r="I847" s="369"/>
      <c r="J847" s="369"/>
      <c r="K847" s="369"/>
      <c r="L847" s="369"/>
      <c r="M847" s="369"/>
      <c r="N847" s="369"/>
      <c r="O847" s="369"/>
      <c r="P847" s="369"/>
      <c r="Q847" s="369"/>
      <c r="R847" s="369"/>
      <c r="S847" s="369"/>
      <c r="T847" s="369"/>
      <c r="U847" s="369"/>
      <c r="V847" s="369"/>
      <c r="W847" s="369"/>
      <c r="X847" s="369"/>
      <c r="Y847" s="369"/>
      <c r="Z847" s="369"/>
      <c r="AA847" s="369"/>
    </row>
    <row r="848" spans="1:27" ht="10.5" customHeight="1" x14ac:dyDescent="0.2">
      <c r="A848" s="369"/>
      <c r="B848" s="369"/>
      <c r="C848" s="369"/>
      <c r="D848" s="369"/>
      <c r="E848" s="369"/>
      <c r="F848" s="369"/>
      <c r="G848" s="369"/>
      <c r="H848" s="369"/>
      <c r="I848" s="369"/>
      <c r="J848" s="369"/>
      <c r="K848" s="369"/>
      <c r="L848" s="369"/>
      <c r="M848" s="369"/>
      <c r="N848" s="369"/>
      <c r="O848" s="369"/>
      <c r="P848" s="369"/>
      <c r="Q848" s="369"/>
      <c r="R848" s="369"/>
      <c r="S848" s="369"/>
      <c r="T848" s="369"/>
      <c r="U848" s="369"/>
      <c r="V848" s="369"/>
      <c r="W848" s="369"/>
      <c r="X848" s="369"/>
      <c r="Y848" s="369"/>
      <c r="Z848" s="369"/>
      <c r="AA848" s="369"/>
    </row>
    <row r="849" spans="1:27" ht="10.5" customHeight="1" x14ac:dyDescent="0.2">
      <c r="A849" s="369"/>
      <c r="B849" s="369"/>
      <c r="C849" s="369"/>
      <c r="D849" s="369"/>
      <c r="E849" s="369"/>
      <c r="F849" s="369"/>
      <c r="G849" s="369"/>
      <c r="H849" s="369"/>
      <c r="I849" s="369"/>
      <c r="J849" s="369"/>
      <c r="K849" s="369"/>
      <c r="L849" s="369"/>
      <c r="M849" s="369"/>
      <c r="N849" s="369"/>
      <c r="O849" s="369"/>
      <c r="P849" s="369"/>
      <c r="Q849" s="369"/>
      <c r="R849" s="369"/>
      <c r="S849" s="369"/>
      <c r="T849" s="369"/>
      <c r="U849" s="369"/>
      <c r="V849" s="369"/>
      <c r="W849" s="369"/>
      <c r="X849" s="369"/>
      <c r="Y849" s="369"/>
      <c r="Z849" s="369"/>
      <c r="AA849" s="369"/>
    </row>
    <row r="850" spans="1:27" ht="10.5" customHeight="1" x14ac:dyDescent="0.2">
      <c r="A850" s="369"/>
      <c r="B850" s="369"/>
      <c r="C850" s="369"/>
      <c r="D850" s="369"/>
      <c r="E850" s="369"/>
      <c r="F850" s="369"/>
      <c r="G850" s="369"/>
      <c r="H850" s="369"/>
      <c r="I850" s="369"/>
      <c r="J850" s="369"/>
      <c r="K850" s="369"/>
      <c r="L850" s="369"/>
      <c r="M850" s="369"/>
      <c r="N850" s="369"/>
      <c r="O850" s="369"/>
      <c r="P850" s="369"/>
      <c r="Q850" s="369"/>
      <c r="R850" s="369"/>
      <c r="S850" s="369"/>
      <c r="T850" s="369"/>
      <c r="U850" s="369"/>
      <c r="V850" s="369"/>
      <c r="W850" s="369"/>
      <c r="X850" s="369"/>
      <c r="Y850" s="369"/>
      <c r="Z850" s="369"/>
      <c r="AA850" s="369"/>
    </row>
    <row r="851" spans="1:27" ht="10.5" customHeight="1" x14ac:dyDescent="0.2">
      <c r="A851" s="369"/>
      <c r="B851" s="369"/>
      <c r="C851" s="369"/>
      <c r="D851" s="369"/>
      <c r="E851" s="369"/>
      <c r="F851" s="369"/>
      <c r="G851" s="369"/>
      <c r="H851" s="369"/>
      <c r="I851" s="369"/>
      <c r="J851" s="369"/>
      <c r="K851" s="369"/>
      <c r="L851" s="369"/>
      <c r="M851" s="369"/>
      <c r="N851" s="369"/>
      <c r="O851" s="369"/>
      <c r="P851" s="369"/>
      <c r="Q851" s="369"/>
      <c r="R851" s="369"/>
      <c r="S851" s="369"/>
      <c r="T851" s="369"/>
      <c r="U851" s="369"/>
      <c r="V851" s="369"/>
      <c r="W851" s="369"/>
      <c r="X851" s="369"/>
      <c r="Y851" s="369"/>
      <c r="Z851" s="369"/>
      <c r="AA851" s="369"/>
    </row>
    <row r="852" spans="1:27" ht="10.5" customHeight="1" x14ac:dyDescent="0.2">
      <c r="A852" s="369"/>
      <c r="B852" s="369"/>
      <c r="C852" s="369"/>
      <c r="D852" s="369"/>
      <c r="E852" s="369"/>
      <c r="F852" s="369"/>
      <c r="G852" s="369"/>
      <c r="H852" s="369"/>
      <c r="I852" s="369"/>
      <c r="J852" s="369"/>
      <c r="K852" s="369"/>
      <c r="L852" s="369"/>
      <c r="M852" s="369"/>
      <c r="N852" s="369"/>
      <c r="O852" s="369"/>
      <c r="P852" s="369"/>
      <c r="Q852" s="369"/>
      <c r="R852" s="369"/>
      <c r="S852" s="369"/>
      <c r="T852" s="369"/>
      <c r="U852" s="369"/>
      <c r="V852" s="369"/>
      <c r="W852" s="369"/>
      <c r="X852" s="369"/>
      <c r="Y852" s="369"/>
      <c r="Z852" s="369"/>
      <c r="AA852" s="369"/>
    </row>
    <row r="853" spans="1:27" ht="10.5" customHeight="1" x14ac:dyDescent="0.2">
      <c r="A853" s="369"/>
      <c r="B853" s="369"/>
      <c r="C853" s="369"/>
      <c r="D853" s="369"/>
      <c r="E853" s="369"/>
      <c r="F853" s="369"/>
      <c r="G853" s="369"/>
      <c r="H853" s="369"/>
      <c r="I853" s="369"/>
      <c r="J853" s="369"/>
      <c r="K853" s="369"/>
      <c r="L853" s="369"/>
      <c r="M853" s="369"/>
      <c r="N853" s="369"/>
      <c r="O853" s="369"/>
      <c r="P853" s="369"/>
      <c r="Q853" s="369"/>
      <c r="R853" s="369"/>
      <c r="S853" s="369"/>
      <c r="T853" s="369"/>
      <c r="U853" s="369"/>
      <c r="V853" s="369"/>
      <c r="W853" s="369"/>
      <c r="X853" s="369"/>
      <c r="Y853" s="369"/>
      <c r="Z853" s="369"/>
      <c r="AA853" s="369"/>
    </row>
    <row r="854" spans="1:27" ht="10.5" customHeight="1" x14ac:dyDescent="0.2">
      <c r="A854" s="369"/>
      <c r="B854" s="369"/>
      <c r="C854" s="369"/>
      <c r="D854" s="369"/>
      <c r="E854" s="369"/>
      <c r="F854" s="369"/>
      <c r="G854" s="369"/>
      <c r="H854" s="369"/>
      <c r="I854" s="369"/>
      <c r="J854" s="369"/>
      <c r="K854" s="369"/>
      <c r="L854" s="369"/>
      <c r="M854" s="369"/>
      <c r="N854" s="369"/>
      <c r="O854" s="369"/>
      <c r="P854" s="369"/>
      <c r="Q854" s="369"/>
      <c r="R854" s="369"/>
      <c r="S854" s="369"/>
      <c r="T854" s="369"/>
      <c r="U854" s="369"/>
      <c r="V854" s="369"/>
      <c r="W854" s="369"/>
      <c r="X854" s="369"/>
      <c r="Y854" s="369"/>
      <c r="Z854" s="369"/>
      <c r="AA854" s="369"/>
    </row>
    <row r="855" spans="1:27" ht="10.5" customHeight="1" x14ac:dyDescent="0.2">
      <c r="A855" s="369"/>
      <c r="B855" s="369"/>
      <c r="C855" s="369"/>
      <c r="D855" s="369"/>
      <c r="E855" s="369"/>
      <c r="F855" s="369"/>
      <c r="G855" s="369"/>
      <c r="H855" s="369"/>
      <c r="I855" s="369"/>
      <c r="J855" s="369"/>
      <c r="K855" s="369"/>
      <c r="L855" s="369"/>
      <c r="M855" s="369"/>
      <c r="N855" s="369"/>
      <c r="O855" s="369"/>
      <c r="P855" s="369"/>
      <c r="Q855" s="369"/>
      <c r="R855" s="369"/>
      <c r="S855" s="369"/>
      <c r="T855" s="369"/>
      <c r="U855" s="369"/>
      <c r="V855" s="369"/>
      <c r="W855" s="369"/>
      <c r="X855" s="369"/>
      <c r="Y855" s="369"/>
      <c r="Z855" s="369"/>
      <c r="AA855" s="369"/>
    </row>
    <row r="856" spans="1:27" ht="10.5" customHeight="1" x14ac:dyDescent="0.2">
      <c r="A856" s="369"/>
      <c r="B856" s="369"/>
      <c r="C856" s="369"/>
      <c r="D856" s="369"/>
      <c r="E856" s="369"/>
      <c r="F856" s="369"/>
      <c r="G856" s="369"/>
      <c r="H856" s="369"/>
      <c r="I856" s="369"/>
      <c r="J856" s="369"/>
      <c r="K856" s="369"/>
      <c r="L856" s="369"/>
      <c r="M856" s="369"/>
      <c r="N856" s="369"/>
      <c r="O856" s="369"/>
      <c r="P856" s="369"/>
      <c r="Q856" s="369"/>
      <c r="R856" s="369"/>
      <c r="S856" s="369"/>
      <c r="T856" s="369"/>
      <c r="U856" s="369"/>
      <c r="V856" s="369"/>
      <c r="W856" s="369"/>
      <c r="X856" s="369"/>
      <c r="Y856" s="369"/>
      <c r="Z856" s="369"/>
      <c r="AA856" s="369"/>
    </row>
    <row r="857" spans="1:27" ht="10.5" customHeight="1" x14ac:dyDescent="0.2">
      <c r="A857" s="369"/>
      <c r="B857" s="369"/>
      <c r="C857" s="369"/>
      <c r="D857" s="369"/>
      <c r="E857" s="369"/>
      <c r="F857" s="369"/>
      <c r="G857" s="369"/>
      <c r="H857" s="369"/>
      <c r="I857" s="369"/>
      <c r="J857" s="369"/>
      <c r="K857" s="369"/>
      <c r="L857" s="369"/>
      <c r="M857" s="369"/>
      <c r="N857" s="369"/>
      <c r="O857" s="369"/>
      <c r="P857" s="369"/>
      <c r="Q857" s="369"/>
      <c r="R857" s="369"/>
      <c r="S857" s="369"/>
      <c r="T857" s="369"/>
      <c r="U857" s="369"/>
      <c r="V857" s="369"/>
      <c r="W857" s="369"/>
      <c r="X857" s="369"/>
      <c r="Y857" s="369"/>
      <c r="Z857" s="369"/>
      <c r="AA857" s="369"/>
    </row>
    <row r="858" spans="1:27" ht="10.5" customHeight="1" x14ac:dyDescent="0.2">
      <c r="A858" s="369"/>
      <c r="B858" s="369"/>
      <c r="C858" s="369"/>
      <c r="D858" s="369"/>
      <c r="E858" s="369"/>
      <c r="F858" s="369"/>
      <c r="G858" s="369"/>
      <c r="H858" s="369"/>
      <c r="I858" s="369"/>
      <c r="J858" s="369"/>
      <c r="K858" s="369"/>
      <c r="L858" s="369"/>
      <c r="M858" s="369"/>
      <c r="N858" s="369"/>
      <c r="O858" s="369"/>
      <c r="P858" s="369"/>
      <c r="Q858" s="369"/>
      <c r="R858" s="369"/>
      <c r="S858" s="369"/>
      <c r="T858" s="369"/>
      <c r="U858" s="369"/>
      <c r="V858" s="369"/>
      <c r="W858" s="369"/>
      <c r="X858" s="369"/>
      <c r="Y858" s="369"/>
      <c r="Z858" s="369"/>
      <c r="AA858" s="369"/>
    </row>
    <row r="859" spans="1:27" ht="10.5" customHeight="1" x14ac:dyDescent="0.2">
      <c r="A859" s="369"/>
      <c r="B859" s="369"/>
      <c r="C859" s="369"/>
      <c r="D859" s="369"/>
      <c r="E859" s="369"/>
      <c r="F859" s="369"/>
      <c r="G859" s="369"/>
      <c r="H859" s="369"/>
      <c r="I859" s="369"/>
      <c r="J859" s="369"/>
      <c r="K859" s="369"/>
      <c r="L859" s="369"/>
      <c r="M859" s="369"/>
      <c r="N859" s="369"/>
      <c r="O859" s="369"/>
      <c r="P859" s="369"/>
      <c r="Q859" s="369"/>
      <c r="R859" s="369"/>
      <c r="S859" s="369"/>
      <c r="T859" s="369"/>
      <c r="U859" s="369"/>
      <c r="V859" s="369"/>
      <c r="W859" s="369"/>
      <c r="X859" s="369"/>
      <c r="Y859" s="369"/>
      <c r="Z859" s="369"/>
      <c r="AA859" s="369"/>
    </row>
    <row r="860" spans="1:27" ht="10.5" customHeight="1" x14ac:dyDescent="0.2">
      <c r="A860" s="369"/>
      <c r="B860" s="369"/>
      <c r="C860" s="369"/>
      <c r="D860" s="369"/>
      <c r="E860" s="369"/>
      <c r="F860" s="369"/>
      <c r="G860" s="369"/>
      <c r="H860" s="369"/>
      <c r="I860" s="369"/>
      <c r="J860" s="369"/>
      <c r="K860" s="369"/>
      <c r="L860" s="369"/>
      <c r="M860" s="369"/>
      <c r="N860" s="369"/>
      <c r="O860" s="369"/>
      <c r="P860" s="369"/>
      <c r="Q860" s="369"/>
      <c r="R860" s="369"/>
      <c r="S860" s="369"/>
      <c r="T860" s="369"/>
      <c r="U860" s="369"/>
      <c r="V860" s="369"/>
      <c r="W860" s="369"/>
      <c r="X860" s="369"/>
      <c r="Y860" s="369"/>
      <c r="Z860" s="369"/>
      <c r="AA860" s="369"/>
    </row>
    <row r="861" spans="1:27" ht="10.5" customHeight="1" x14ac:dyDescent="0.2">
      <c r="A861" s="369"/>
      <c r="B861" s="369"/>
      <c r="C861" s="369"/>
      <c r="D861" s="369"/>
      <c r="E861" s="369"/>
      <c r="F861" s="369"/>
      <c r="G861" s="369"/>
      <c r="H861" s="369"/>
      <c r="I861" s="369"/>
      <c r="J861" s="369"/>
      <c r="K861" s="369"/>
      <c r="L861" s="369"/>
      <c r="M861" s="369"/>
      <c r="N861" s="369"/>
      <c r="O861" s="369"/>
      <c r="P861" s="369"/>
      <c r="Q861" s="369"/>
      <c r="R861" s="369"/>
      <c r="S861" s="369"/>
      <c r="T861" s="369"/>
      <c r="U861" s="369"/>
      <c r="V861" s="369"/>
      <c r="W861" s="369"/>
      <c r="X861" s="369"/>
      <c r="Y861" s="369"/>
      <c r="Z861" s="369"/>
      <c r="AA861" s="369"/>
    </row>
    <row r="862" spans="1:27" ht="10.5" customHeight="1" x14ac:dyDescent="0.2">
      <c r="A862" s="369"/>
      <c r="B862" s="369"/>
      <c r="C862" s="369"/>
      <c r="D862" s="369"/>
      <c r="E862" s="369"/>
      <c r="F862" s="369"/>
      <c r="G862" s="369"/>
      <c r="H862" s="369"/>
      <c r="I862" s="369"/>
      <c r="J862" s="369"/>
      <c r="K862" s="369"/>
      <c r="L862" s="369"/>
      <c r="M862" s="369"/>
      <c r="N862" s="369"/>
      <c r="O862" s="369"/>
      <c r="P862" s="369"/>
      <c r="Q862" s="369"/>
      <c r="R862" s="369"/>
      <c r="S862" s="369"/>
      <c r="T862" s="369"/>
      <c r="U862" s="369"/>
      <c r="V862" s="369"/>
      <c r="W862" s="369"/>
      <c r="X862" s="369"/>
      <c r="Y862" s="369"/>
      <c r="Z862" s="369"/>
      <c r="AA862" s="369"/>
    </row>
    <row r="863" spans="1:27" ht="10.5" customHeight="1" x14ac:dyDescent="0.2">
      <c r="A863" s="369"/>
      <c r="B863" s="369"/>
      <c r="C863" s="369"/>
      <c r="D863" s="369"/>
      <c r="E863" s="369"/>
      <c r="F863" s="369"/>
      <c r="G863" s="369"/>
      <c r="H863" s="369"/>
      <c r="I863" s="369"/>
      <c r="J863" s="369"/>
      <c r="K863" s="369"/>
      <c r="L863" s="369"/>
      <c r="M863" s="369"/>
      <c r="N863" s="369"/>
      <c r="O863" s="369"/>
      <c r="P863" s="369"/>
      <c r="Q863" s="369"/>
      <c r="R863" s="369"/>
      <c r="S863" s="369"/>
      <c r="T863" s="369"/>
      <c r="U863" s="369"/>
      <c r="V863" s="369"/>
      <c r="W863" s="369"/>
      <c r="X863" s="369"/>
      <c r="Y863" s="369"/>
      <c r="Z863" s="369"/>
      <c r="AA863" s="369"/>
    </row>
    <row r="864" spans="1:27" ht="10.5" customHeight="1" x14ac:dyDescent="0.2">
      <c r="A864" s="369"/>
      <c r="B864" s="369"/>
      <c r="C864" s="369"/>
      <c r="D864" s="369"/>
      <c r="E864" s="369"/>
      <c r="F864" s="369"/>
      <c r="G864" s="369"/>
      <c r="H864" s="369"/>
      <c r="I864" s="369"/>
      <c r="J864" s="369"/>
      <c r="K864" s="369"/>
      <c r="L864" s="369"/>
      <c r="M864" s="369"/>
      <c r="N864" s="369"/>
      <c r="O864" s="369"/>
      <c r="P864" s="369"/>
      <c r="Q864" s="369"/>
      <c r="R864" s="369"/>
      <c r="S864" s="369"/>
      <c r="T864" s="369"/>
      <c r="U864" s="369"/>
      <c r="V864" s="369"/>
      <c r="W864" s="369"/>
      <c r="X864" s="369"/>
      <c r="Y864" s="369"/>
      <c r="Z864" s="369"/>
      <c r="AA864" s="369"/>
    </row>
    <row r="865" spans="1:27" ht="10.5" customHeight="1" x14ac:dyDescent="0.2">
      <c r="A865" s="369"/>
      <c r="B865" s="369"/>
      <c r="C865" s="369"/>
      <c r="D865" s="369"/>
      <c r="E865" s="369"/>
      <c r="F865" s="369"/>
      <c r="G865" s="369"/>
      <c r="H865" s="369"/>
      <c r="I865" s="369"/>
      <c r="J865" s="369"/>
      <c r="K865" s="369"/>
      <c r="L865" s="369"/>
      <c r="M865" s="369"/>
      <c r="N865" s="369"/>
      <c r="O865" s="369"/>
      <c r="P865" s="369"/>
      <c r="Q865" s="369"/>
      <c r="R865" s="369"/>
      <c r="S865" s="369"/>
      <c r="T865" s="369"/>
      <c r="U865" s="369"/>
      <c r="V865" s="369"/>
      <c r="W865" s="369"/>
      <c r="X865" s="369"/>
      <c r="Y865" s="369"/>
      <c r="Z865" s="369"/>
      <c r="AA865" s="369"/>
    </row>
    <row r="866" spans="1:27" ht="10.5" customHeight="1" x14ac:dyDescent="0.2">
      <c r="A866" s="369"/>
      <c r="B866" s="369"/>
      <c r="C866" s="369"/>
      <c r="D866" s="369"/>
      <c r="E866" s="369"/>
      <c r="F866" s="369"/>
      <c r="G866" s="369"/>
      <c r="H866" s="369"/>
      <c r="I866" s="369"/>
      <c r="J866" s="369"/>
      <c r="K866" s="369"/>
      <c r="L866" s="369"/>
      <c r="M866" s="369"/>
      <c r="N866" s="369"/>
      <c r="O866" s="369"/>
      <c r="P866" s="369"/>
      <c r="Q866" s="369"/>
      <c r="R866" s="369"/>
      <c r="S866" s="369"/>
      <c r="T866" s="369"/>
      <c r="U866" s="369"/>
      <c r="V866" s="369"/>
      <c r="W866" s="369"/>
      <c r="X866" s="369"/>
      <c r="Y866" s="369"/>
      <c r="Z866" s="369"/>
      <c r="AA866" s="369"/>
    </row>
    <row r="867" spans="1:27" ht="10.5" customHeight="1" x14ac:dyDescent="0.2">
      <c r="A867" s="369"/>
      <c r="B867" s="369"/>
      <c r="C867" s="369"/>
      <c r="D867" s="369"/>
      <c r="E867" s="369"/>
      <c r="F867" s="369"/>
      <c r="G867" s="369"/>
      <c r="H867" s="369"/>
      <c r="I867" s="369"/>
      <c r="J867" s="369"/>
      <c r="K867" s="369"/>
      <c r="L867" s="369"/>
      <c r="M867" s="369"/>
      <c r="N867" s="369"/>
      <c r="O867" s="369"/>
      <c r="P867" s="369"/>
      <c r="Q867" s="369"/>
      <c r="R867" s="369"/>
      <c r="S867" s="369"/>
      <c r="T867" s="369"/>
      <c r="U867" s="369"/>
      <c r="V867" s="369"/>
      <c r="W867" s="369"/>
      <c r="X867" s="369"/>
      <c r="Y867" s="369"/>
      <c r="Z867" s="369"/>
      <c r="AA867" s="369"/>
    </row>
    <row r="868" spans="1:27" ht="10.5" customHeight="1" x14ac:dyDescent="0.2">
      <c r="A868" s="369"/>
      <c r="B868" s="369"/>
      <c r="C868" s="369"/>
      <c r="D868" s="369"/>
      <c r="E868" s="369"/>
      <c r="F868" s="369"/>
      <c r="G868" s="369"/>
      <c r="H868" s="369"/>
      <c r="I868" s="369"/>
      <c r="J868" s="369"/>
      <c r="K868" s="369"/>
      <c r="L868" s="369"/>
      <c r="M868" s="369"/>
      <c r="N868" s="369"/>
      <c r="O868" s="369"/>
      <c r="P868" s="369"/>
      <c r="Q868" s="369"/>
      <c r="R868" s="369"/>
      <c r="S868" s="369"/>
      <c r="T868" s="369"/>
      <c r="U868" s="369"/>
      <c r="V868" s="369"/>
      <c r="W868" s="369"/>
      <c r="X868" s="369"/>
      <c r="Y868" s="369"/>
      <c r="Z868" s="369"/>
      <c r="AA868" s="369"/>
    </row>
    <row r="869" spans="1:27" ht="10.5" customHeight="1" x14ac:dyDescent="0.2">
      <c r="A869" s="369"/>
      <c r="B869" s="369"/>
      <c r="C869" s="369"/>
      <c r="D869" s="369"/>
      <c r="E869" s="369"/>
      <c r="F869" s="369"/>
      <c r="G869" s="369"/>
      <c r="H869" s="369"/>
      <c r="I869" s="369"/>
      <c r="J869" s="369"/>
      <c r="K869" s="369"/>
      <c r="L869" s="369"/>
      <c r="M869" s="369"/>
      <c r="N869" s="369"/>
      <c r="O869" s="369"/>
      <c r="P869" s="369"/>
      <c r="Q869" s="369"/>
      <c r="R869" s="369"/>
      <c r="S869" s="369"/>
      <c r="T869" s="369"/>
      <c r="U869" s="369"/>
      <c r="V869" s="369"/>
      <c r="W869" s="369"/>
      <c r="X869" s="369"/>
      <c r="Y869" s="369"/>
      <c r="Z869" s="369"/>
      <c r="AA869" s="369"/>
    </row>
    <row r="870" spans="1:27" ht="10.5" customHeight="1" x14ac:dyDescent="0.2">
      <c r="A870" s="369"/>
      <c r="B870" s="369"/>
      <c r="C870" s="369"/>
      <c r="D870" s="369"/>
      <c r="E870" s="369"/>
      <c r="F870" s="369"/>
      <c r="G870" s="369"/>
      <c r="H870" s="369"/>
      <c r="I870" s="369"/>
      <c r="J870" s="369"/>
      <c r="K870" s="369"/>
      <c r="L870" s="369"/>
      <c r="M870" s="369"/>
      <c r="N870" s="369"/>
      <c r="O870" s="369"/>
      <c r="P870" s="369"/>
      <c r="Q870" s="369"/>
      <c r="R870" s="369"/>
      <c r="S870" s="369"/>
      <c r="T870" s="369"/>
      <c r="U870" s="369"/>
      <c r="V870" s="369"/>
      <c r="W870" s="369"/>
      <c r="X870" s="369"/>
      <c r="Y870" s="369"/>
      <c r="Z870" s="369"/>
      <c r="AA870" s="369"/>
    </row>
    <row r="871" spans="1:27" ht="10.5" customHeight="1" x14ac:dyDescent="0.2">
      <c r="A871" s="369"/>
      <c r="B871" s="369"/>
      <c r="C871" s="369"/>
      <c r="D871" s="369"/>
      <c r="E871" s="369"/>
      <c r="F871" s="369"/>
      <c r="G871" s="369"/>
      <c r="H871" s="369"/>
      <c r="I871" s="369"/>
      <c r="J871" s="369"/>
      <c r="K871" s="369"/>
      <c r="L871" s="369"/>
      <c r="M871" s="369"/>
      <c r="N871" s="369"/>
      <c r="O871" s="369"/>
      <c r="P871" s="369"/>
      <c r="Q871" s="369"/>
      <c r="R871" s="369"/>
      <c r="S871" s="369"/>
      <c r="T871" s="369"/>
      <c r="U871" s="369"/>
      <c r="V871" s="369"/>
      <c r="W871" s="369"/>
      <c r="X871" s="369"/>
      <c r="Y871" s="369"/>
      <c r="Z871" s="369"/>
      <c r="AA871" s="369"/>
    </row>
    <row r="872" spans="1:27" ht="10.5" customHeight="1" x14ac:dyDescent="0.2">
      <c r="A872" s="369"/>
      <c r="B872" s="369"/>
      <c r="C872" s="369"/>
      <c r="D872" s="369"/>
      <c r="E872" s="369"/>
      <c r="F872" s="369"/>
      <c r="G872" s="369"/>
      <c r="H872" s="369"/>
      <c r="I872" s="369"/>
      <c r="J872" s="369"/>
      <c r="K872" s="369"/>
      <c r="L872" s="369"/>
      <c r="M872" s="369"/>
      <c r="N872" s="369"/>
      <c r="O872" s="369"/>
      <c r="P872" s="369"/>
      <c r="Q872" s="369"/>
      <c r="R872" s="369"/>
      <c r="S872" s="369"/>
      <c r="T872" s="369"/>
      <c r="U872" s="369"/>
      <c r="V872" s="369"/>
      <c r="W872" s="369"/>
      <c r="X872" s="369"/>
      <c r="Y872" s="369"/>
      <c r="Z872" s="369"/>
      <c r="AA872" s="369"/>
    </row>
    <row r="873" spans="1:27" ht="10.5" customHeight="1" x14ac:dyDescent="0.2">
      <c r="A873" s="369"/>
      <c r="B873" s="369"/>
      <c r="C873" s="369"/>
      <c r="D873" s="369"/>
      <c r="E873" s="369"/>
      <c r="F873" s="369"/>
      <c r="G873" s="369"/>
      <c r="H873" s="369"/>
      <c r="I873" s="369"/>
      <c r="J873" s="369"/>
      <c r="K873" s="369"/>
      <c r="L873" s="369"/>
      <c r="M873" s="369"/>
      <c r="N873" s="369"/>
      <c r="O873" s="369"/>
      <c r="P873" s="369"/>
      <c r="Q873" s="369"/>
      <c r="R873" s="369"/>
      <c r="S873" s="369"/>
      <c r="T873" s="369"/>
      <c r="U873" s="369"/>
      <c r="V873" s="369"/>
      <c r="W873" s="369"/>
      <c r="X873" s="369"/>
      <c r="Y873" s="369"/>
      <c r="Z873" s="369"/>
      <c r="AA873" s="369"/>
    </row>
    <row r="874" spans="1:27" ht="10.5" customHeight="1" x14ac:dyDescent="0.2">
      <c r="A874" s="369"/>
      <c r="B874" s="369"/>
      <c r="C874" s="369"/>
      <c r="D874" s="369"/>
      <c r="E874" s="369"/>
      <c r="F874" s="369"/>
      <c r="G874" s="369"/>
      <c r="H874" s="369"/>
      <c r="I874" s="369"/>
      <c r="J874" s="369"/>
      <c r="K874" s="369"/>
      <c r="L874" s="369"/>
      <c r="M874" s="369"/>
      <c r="N874" s="369"/>
      <c r="O874" s="369"/>
      <c r="P874" s="369"/>
      <c r="Q874" s="369"/>
      <c r="R874" s="369"/>
      <c r="S874" s="369"/>
      <c r="T874" s="369"/>
      <c r="U874" s="369"/>
      <c r="V874" s="369"/>
      <c r="W874" s="369"/>
      <c r="X874" s="369"/>
      <c r="Y874" s="369"/>
      <c r="Z874" s="369"/>
      <c r="AA874" s="369"/>
    </row>
    <row r="875" spans="1:27" ht="10.5" customHeight="1" x14ac:dyDescent="0.2">
      <c r="A875" s="369"/>
      <c r="B875" s="369"/>
      <c r="C875" s="369"/>
      <c r="D875" s="369"/>
      <c r="E875" s="369"/>
      <c r="F875" s="369"/>
      <c r="G875" s="369"/>
      <c r="H875" s="369"/>
      <c r="I875" s="369"/>
      <c r="J875" s="369"/>
      <c r="K875" s="369"/>
      <c r="L875" s="369"/>
      <c r="M875" s="369"/>
      <c r="N875" s="369"/>
      <c r="O875" s="369"/>
      <c r="P875" s="369"/>
      <c r="Q875" s="369"/>
      <c r="R875" s="369"/>
      <c r="S875" s="369"/>
      <c r="T875" s="369"/>
      <c r="U875" s="369"/>
      <c r="V875" s="369"/>
      <c r="W875" s="369"/>
      <c r="X875" s="369"/>
      <c r="Y875" s="369"/>
      <c r="Z875" s="369"/>
      <c r="AA875" s="369"/>
    </row>
    <row r="876" spans="1:27" ht="10.5" customHeight="1" x14ac:dyDescent="0.2">
      <c r="A876" s="369"/>
      <c r="B876" s="369"/>
      <c r="C876" s="369"/>
      <c r="D876" s="369"/>
      <c r="E876" s="369"/>
      <c r="F876" s="369"/>
      <c r="G876" s="369"/>
      <c r="H876" s="369"/>
      <c r="I876" s="369"/>
      <c r="J876" s="369"/>
      <c r="K876" s="369"/>
      <c r="L876" s="369"/>
      <c r="M876" s="369"/>
      <c r="N876" s="369"/>
      <c r="O876" s="369"/>
      <c r="P876" s="369"/>
      <c r="Q876" s="369"/>
      <c r="R876" s="369"/>
      <c r="S876" s="369"/>
      <c r="T876" s="369"/>
      <c r="U876" s="369"/>
      <c r="V876" s="369"/>
      <c r="W876" s="369"/>
      <c r="X876" s="369"/>
      <c r="Y876" s="369"/>
      <c r="Z876" s="369"/>
      <c r="AA876" s="369"/>
    </row>
    <row r="877" spans="1:27" ht="10.5" customHeight="1" x14ac:dyDescent="0.2">
      <c r="A877" s="369"/>
      <c r="B877" s="369"/>
      <c r="C877" s="369"/>
      <c r="D877" s="369"/>
      <c r="E877" s="369"/>
      <c r="F877" s="369"/>
      <c r="G877" s="369"/>
      <c r="H877" s="369"/>
      <c r="I877" s="369"/>
      <c r="J877" s="369"/>
      <c r="K877" s="369"/>
      <c r="L877" s="369"/>
      <c r="M877" s="369"/>
      <c r="N877" s="369"/>
      <c r="O877" s="369"/>
      <c r="P877" s="369"/>
      <c r="Q877" s="369"/>
      <c r="R877" s="369"/>
      <c r="S877" s="369"/>
      <c r="T877" s="369"/>
      <c r="U877" s="369"/>
      <c r="V877" s="369"/>
      <c r="W877" s="369"/>
      <c r="X877" s="369"/>
      <c r="Y877" s="369"/>
      <c r="Z877" s="369"/>
      <c r="AA877" s="369"/>
    </row>
    <row r="878" spans="1:27" ht="10.5" customHeight="1" x14ac:dyDescent="0.2">
      <c r="A878" s="369"/>
      <c r="B878" s="369"/>
      <c r="C878" s="369"/>
      <c r="D878" s="369"/>
      <c r="E878" s="369"/>
      <c r="F878" s="369"/>
      <c r="G878" s="369"/>
      <c r="H878" s="369"/>
      <c r="I878" s="369"/>
      <c r="J878" s="369"/>
      <c r="K878" s="369"/>
      <c r="L878" s="369"/>
      <c r="M878" s="369"/>
      <c r="N878" s="369"/>
      <c r="O878" s="369"/>
      <c r="P878" s="369"/>
      <c r="Q878" s="369"/>
      <c r="R878" s="369"/>
      <c r="S878" s="369"/>
      <c r="T878" s="369"/>
      <c r="U878" s="369"/>
      <c r="V878" s="369"/>
      <c r="W878" s="369"/>
      <c r="X878" s="369"/>
      <c r="Y878" s="369"/>
      <c r="Z878" s="369"/>
      <c r="AA878" s="369"/>
    </row>
    <row r="879" spans="1:27" ht="10.5" customHeight="1" x14ac:dyDescent="0.2">
      <c r="A879" s="369"/>
      <c r="B879" s="369"/>
      <c r="C879" s="369"/>
      <c r="D879" s="369"/>
      <c r="E879" s="369"/>
      <c r="F879" s="369"/>
      <c r="G879" s="369"/>
      <c r="H879" s="369"/>
      <c r="I879" s="369"/>
      <c r="J879" s="369"/>
      <c r="K879" s="369"/>
      <c r="L879" s="369"/>
      <c r="M879" s="369"/>
      <c r="N879" s="369"/>
      <c r="O879" s="369"/>
      <c r="P879" s="369"/>
      <c r="Q879" s="369"/>
      <c r="R879" s="369"/>
      <c r="S879" s="369"/>
      <c r="T879" s="369"/>
      <c r="U879" s="369"/>
      <c r="V879" s="369"/>
      <c r="W879" s="369"/>
      <c r="X879" s="369"/>
      <c r="Y879" s="369"/>
      <c r="Z879" s="369"/>
      <c r="AA879" s="369"/>
    </row>
    <row r="880" spans="1:27" ht="10.5" customHeight="1" x14ac:dyDescent="0.2">
      <c r="A880" s="369"/>
      <c r="B880" s="369"/>
      <c r="C880" s="369"/>
      <c r="D880" s="369"/>
      <c r="E880" s="369"/>
      <c r="F880" s="369"/>
      <c r="G880" s="369"/>
      <c r="H880" s="369"/>
      <c r="I880" s="369"/>
      <c r="J880" s="369"/>
      <c r="K880" s="369"/>
      <c r="L880" s="369"/>
      <c r="M880" s="369"/>
      <c r="N880" s="369"/>
      <c r="O880" s="369"/>
      <c r="P880" s="369"/>
      <c r="Q880" s="369"/>
      <c r="R880" s="369"/>
      <c r="S880" s="369"/>
      <c r="T880" s="369"/>
      <c r="U880" s="369"/>
      <c r="V880" s="369"/>
      <c r="W880" s="369"/>
      <c r="X880" s="369"/>
      <c r="Y880" s="369"/>
      <c r="Z880" s="369"/>
      <c r="AA880" s="369"/>
    </row>
    <row r="881" spans="1:27" ht="10.5" customHeight="1" x14ac:dyDescent="0.2">
      <c r="A881" s="369"/>
      <c r="B881" s="369"/>
      <c r="C881" s="369"/>
      <c r="D881" s="369"/>
      <c r="E881" s="369"/>
      <c r="F881" s="369"/>
      <c r="G881" s="369"/>
      <c r="H881" s="369"/>
      <c r="I881" s="369"/>
      <c r="J881" s="369"/>
      <c r="K881" s="369"/>
      <c r="L881" s="369"/>
      <c r="M881" s="369"/>
      <c r="N881" s="369"/>
      <c r="O881" s="369"/>
      <c r="P881" s="369"/>
      <c r="Q881" s="369"/>
      <c r="R881" s="369"/>
      <c r="S881" s="369"/>
      <c r="T881" s="369"/>
      <c r="U881" s="369"/>
      <c r="V881" s="369"/>
      <c r="W881" s="369"/>
      <c r="X881" s="369"/>
      <c r="Y881" s="369"/>
      <c r="Z881" s="369"/>
      <c r="AA881" s="369"/>
    </row>
    <row r="882" spans="1:27" ht="10.5" customHeight="1" x14ac:dyDescent="0.2">
      <c r="A882" s="369"/>
      <c r="B882" s="369"/>
      <c r="C882" s="369"/>
      <c r="D882" s="369"/>
      <c r="E882" s="369"/>
      <c r="F882" s="369"/>
      <c r="G882" s="369"/>
      <c r="H882" s="369"/>
      <c r="I882" s="369"/>
      <c r="J882" s="369"/>
      <c r="K882" s="369"/>
      <c r="L882" s="369"/>
      <c r="M882" s="369"/>
      <c r="N882" s="369"/>
      <c r="O882" s="369"/>
      <c r="P882" s="369"/>
      <c r="Q882" s="369"/>
      <c r="R882" s="369"/>
      <c r="S882" s="369"/>
      <c r="T882" s="369"/>
      <c r="U882" s="369"/>
      <c r="V882" s="369"/>
      <c r="W882" s="369"/>
      <c r="X882" s="369"/>
      <c r="Y882" s="369"/>
      <c r="Z882" s="369"/>
      <c r="AA882" s="369"/>
    </row>
    <row r="883" spans="1:27" ht="10.5" customHeight="1" x14ac:dyDescent="0.2">
      <c r="A883" s="369"/>
      <c r="B883" s="369"/>
      <c r="C883" s="369"/>
      <c r="D883" s="369"/>
      <c r="E883" s="369"/>
      <c r="F883" s="369"/>
      <c r="G883" s="369"/>
      <c r="H883" s="369"/>
      <c r="I883" s="369"/>
      <c r="J883" s="369"/>
      <c r="K883" s="369"/>
      <c r="L883" s="369"/>
      <c r="M883" s="369"/>
      <c r="N883" s="369"/>
      <c r="O883" s="369"/>
      <c r="P883" s="369"/>
      <c r="Q883" s="369"/>
      <c r="R883" s="369"/>
      <c r="S883" s="369"/>
      <c r="T883" s="369"/>
      <c r="U883" s="369"/>
      <c r="V883" s="369"/>
      <c r="W883" s="369"/>
      <c r="X883" s="369"/>
      <c r="Y883" s="369"/>
      <c r="Z883" s="369"/>
      <c r="AA883" s="369"/>
    </row>
    <row r="884" spans="1:27" ht="10.5" customHeight="1" x14ac:dyDescent="0.2">
      <c r="A884" s="369"/>
      <c r="B884" s="369"/>
      <c r="C884" s="369"/>
      <c r="D884" s="369"/>
      <c r="E884" s="369"/>
      <c r="F884" s="369"/>
      <c r="G884" s="369"/>
      <c r="H884" s="369"/>
      <c r="I884" s="369"/>
      <c r="J884" s="369"/>
      <c r="K884" s="369"/>
      <c r="L884" s="369"/>
      <c r="M884" s="369"/>
      <c r="N884" s="369"/>
      <c r="O884" s="369"/>
      <c r="P884" s="369"/>
      <c r="Q884" s="369"/>
      <c r="R884" s="369"/>
      <c r="S884" s="369"/>
      <c r="T884" s="369"/>
      <c r="U884" s="369"/>
      <c r="V884" s="369"/>
      <c r="W884" s="369"/>
      <c r="X884" s="369"/>
      <c r="Y884" s="369"/>
      <c r="Z884" s="369"/>
      <c r="AA884" s="369"/>
    </row>
    <row r="885" spans="1:27" ht="10.5" customHeight="1" x14ac:dyDescent="0.2">
      <c r="A885" s="369"/>
      <c r="B885" s="369"/>
      <c r="C885" s="369"/>
      <c r="D885" s="369"/>
      <c r="E885" s="369"/>
      <c r="F885" s="369"/>
      <c r="G885" s="369"/>
      <c r="H885" s="369"/>
      <c r="I885" s="369"/>
      <c r="J885" s="369"/>
      <c r="K885" s="369"/>
      <c r="L885" s="369"/>
      <c r="M885" s="369"/>
      <c r="N885" s="369"/>
      <c r="O885" s="369"/>
      <c r="P885" s="369"/>
      <c r="Q885" s="369"/>
      <c r="R885" s="369"/>
      <c r="S885" s="369"/>
      <c r="T885" s="369"/>
      <c r="U885" s="369"/>
      <c r="V885" s="369"/>
      <c r="W885" s="369"/>
      <c r="X885" s="369"/>
      <c r="Y885" s="369"/>
      <c r="Z885" s="369"/>
      <c r="AA885" s="369"/>
    </row>
    <row r="886" spans="1:27" ht="10.5" customHeight="1" x14ac:dyDescent="0.2">
      <c r="A886" s="369"/>
      <c r="B886" s="369"/>
      <c r="C886" s="369"/>
      <c r="D886" s="369"/>
      <c r="E886" s="369"/>
      <c r="F886" s="369"/>
      <c r="G886" s="369"/>
      <c r="H886" s="369"/>
      <c r="I886" s="369"/>
      <c r="J886" s="369"/>
      <c r="K886" s="369"/>
      <c r="L886" s="369"/>
      <c r="M886" s="369"/>
      <c r="N886" s="369"/>
      <c r="O886" s="369"/>
      <c r="P886" s="369"/>
      <c r="Q886" s="369"/>
      <c r="R886" s="369"/>
      <c r="S886" s="369"/>
      <c r="T886" s="369"/>
      <c r="U886" s="369"/>
      <c r="V886" s="369"/>
      <c r="W886" s="369"/>
      <c r="X886" s="369"/>
      <c r="Y886" s="369"/>
      <c r="Z886" s="369"/>
      <c r="AA886" s="369"/>
    </row>
    <row r="887" spans="1:27" ht="10.5" customHeight="1" x14ac:dyDescent="0.2">
      <c r="A887" s="369"/>
      <c r="B887" s="369"/>
      <c r="C887" s="369"/>
      <c r="D887" s="369"/>
      <c r="E887" s="369"/>
      <c r="F887" s="369"/>
      <c r="G887" s="369"/>
      <c r="H887" s="369"/>
      <c r="I887" s="369"/>
      <c r="J887" s="369"/>
      <c r="K887" s="369"/>
      <c r="L887" s="369"/>
      <c r="M887" s="369"/>
      <c r="N887" s="369"/>
      <c r="O887" s="369"/>
      <c r="P887" s="369"/>
      <c r="Q887" s="369"/>
      <c r="R887" s="369"/>
      <c r="S887" s="369"/>
      <c r="T887" s="369"/>
      <c r="U887" s="369"/>
      <c r="V887" s="369"/>
      <c r="W887" s="369"/>
      <c r="X887" s="369"/>
      <c r="Y887" s="369"/>
      <c r="Z887" s="369"/>
      <c r="AA887" s="369"/>
    </row>
    <row r="888" spans="1:27" ht="10.5" customHeight="1" x14ac:dyDescent="0.2">
      <c r="A888" s="369"/>
      <c r="B888" s="369"/>
      <c r="C888" s="369"/>
      <c r="D888" s="369"/>
      <c r="E888" s="369"/>
      <c r="F888" s="369"/>
      <c r="G888" s="369"/>
      <c r="H888" s="369"/>
      <c r="I888" s="369"/>
      <c r="J888" s="369"/>
      <c r="K888" s="369"/>
      <c r="L888" s="369"/>
      <c r="M888" s="369"/>
      <c r="N888" s="369"/>
      <c r="O888" s="369"/>
      <c r="P888" s="369"/>
      <c r="Q888" s="369"/>
      <c r="R888" s="369"/>
      <c r="S888" s="369"/>
      <c r="T888" s="369"/>
      <c r="U888" s="369"/>
      <c r="V888" s="369"/>
      <c r="W888" s="369"/>
      <c r="X888" s="369"/>
      <c r="Y888" s="369"/>
      <c r="Z888" s="369"/>
      <c r="AA888" s="369"/>
    </row>
    <row r="889" spans="1:27" ht="10.5" customHeight="1" x14ac:dyDescent="0.2">
      <c r="A889" s="369"/>
      <c r="B889" s="369"/>
      <c r="C889" s="369"/>
      <c r="D889" s="369"/>
      <c r="E889" s="369"/>
      <c r="F889" s="369"/>
      <c r="G889" s="369"/>
      <c r="H889" s="369"/>
      <c r="I889" s="369"/>
      <c r="J889" s="369"/>
      <c r="K889" s="369"/>
      <c r="L889" s="369"/>
      <c r="M889" s="369"/>
      <c r="N889" s="369"/>
      <c r="O889" s="369"/>
      <c r="P889" s="369"/>
      <c r="Q889" s="369"/>
      <c r="R889" s="369"/>
      <c r="S889" s="369"/>
      <c r="T889" s="369"/>
      <c r="U889" s="369"/>
      <c r="V889" s="369"/>
      <c r="W889" s="369"/>
      <c r="X889" s="369"/>
      <c r="Y889" s="369"/>
      <c r="Z889" s="369"/>
      <c r="AA889" s="369"/>
    </row>
    <row r="890" spans="1:27" ht="10.5" customHeight="1" x14ac:dyDescent="0.2">
      <c r="A890" s="369"/>
      <c r="B890" s="369"/>
      <c r="C890" s="369"/>
      <c r="D890" s="369"/>
      <c r="E890" s="369"/>
      <c r="F890" s="369"/>
      <c r="G890" s="369"/>
      <c r="H890" s="369"/>
      <c r="I890" s="369"/>
      <c r="J890" s="369"/>
      <c r="K890" s="369"/>
      <c r="L890" s="369"/>
      <c r="M890" s="369"/>
      <c r="N890" s="369"/>
      <c r="O890" s="369"/>
      <c r="P890" s="369"/>
      <c r="Q890" s="369"/>
      <c r="R890" s="369"/>
      <c r="S890" s="369"/>
      <c r="T890" s="369"/>
      <c r="U890" s="369"/>
      <c r="V890" s="369"/>
      <c r="W890" s="369"/>
      <c r="X890" s="369"/>
      <c r="Y890" s="369"/>
      <c r="Z890" s="369"/>
      <c r="AA890" s="369"/>
    </row>
    <row r="891" spans="1:27" ht="10.5" customHeight="1" x14ac:dyDescent="0.2">
      <c r="A891" s="369"/>
      <c r="B891" s="369"/>
      <c r="C891" s="369"/>
      <c r="D891" s="369"/>
      <c r="E891" s="369"/>
      <c r="F891" s="369"/>
      <c r="G891" s="369"/>
      <c r="H891" s="369"/>
      <c r="I891" s="369"/>
      <c r="J891" s="369"/>
      <c r="K891" s="369"/>
      <c r="L891" s="369"/>
      <c r="M891" s="369"/>
      <c r="N891" s="369"/>
      <c r="O891" s="369"/>
      <c r="P891" s="369"/>
      <c r="Q891" s="369"/>
      <c r="R891" s="369"/>
      <c r="S891" s="369"/>
      <c r="T891" s="369"/>
      <c r="U891" s="369"/>
      <c r="V891" s="369"/>
      <c r="W891" s="369"/>
      <c r="X891" s="369"/>
      <c r="Y891" s="369"/>
      <c r="Z891" s="369"/>
      <c r="AA891" s="369"/>
    </row>
    <row r="892" spans="1:27" ht="10.5" customHeight="1" x14ac:dyDescent="0.2">
      <c r="A892" s="369"/>
      <c r="B892" s="369"/>
      <c r="C892" s="369"/>
      <c r="D892" s="369"/>
      <c r="E892" s="369"/>
      <c r="F892" s="369"/>
      <c r="G892" s="369"/>
      <c r="H892" s="369"/>
      <c r="I892" s="369"/>
      <c r="J892" s="369"/>
      <c r="K892" s="369"/>
      <c r="L892" s="369"/>
      <c r="M892" s="369"/>
      <c r="N892" s="369"/>
      <c r="O892" s="369"/>
      <c r="P892" s="369"/>
      <c r="Q892" s="369"/>
      <c r="R892" s="369"/>
      <c r="S892" s="369"/>
      <c r="T892" s="369"/>
      <c r="U892" s="369"/>
      <c r="V892" s="369"/>
      <c r="W892" s="369"/>
      <c r="X892" s="369"/>
      <c r="Y892" s="369"/>
      <c r="Z892" s="369"/>
      <c r="AA892" s="369"/>
    </row>
    <row r="893" spans="1:27" ht="10.5" customHeight="1" x14ac:dyDescent="0.2">
      <c r="A893" s="369"/>
      <c r="B893" s="369"/>
      <c r="C893" s="369"/>
      <c r="D893" s="369"/>
      <c r="E893" s="369"/>
      <c r="F893" s="369"/>
      <c r="G893" s="369"/>
      <c r="H893" s="369"/>
      <c r="I893" s="369"/>
      <c r="J893" s="369"/>
      <c r="K893" s="369"/>
      <c r="L893" s="369"/>
      <c r="M893" s="369"/>
      <c r="N893" s="369"/>
      <c r="O893" s="369"/>
      <c r="P893" s="369"/>
      <c r="Q893" s="369"/>
      <c r="R893" s="369"/>
      <c r="S893" s="369"/>
      <c r="T893" s="369"/>
      <c r="U893" s="369"/>
      <c r="V893" s="369"/>
      <c r="W893" s="369"/>
      <c r="X893" s="369"/>
      <c r="Y893" s="369"/>
      <c r="Z893" s="369"/>
      <c r="AA893" s="369"/>
    </row>
    <row r="894" spans="1:27" ht="10.5" customHeight="1" x14ac:dyDescent="0.2">
      <c r="A894" s="369"/>
      <c r="B894" s="369"/>
      <c r="C894" s="369"/>
      <c r="D894" s="369"/>
      <c r="E894" s="369"/>
      <c r="F894" s="369"/>
      <c r="G894" s="369"/>
      <c r="H894" s="369"/>
      <c r="I894" s="369"/>
      <c r="J894" s="369"/>
      <c r="K894" s="369"/>
      <c r="L894" s="369"/>
      <c r="M894" s="369"/>
      <c r="N894" s="369"/>
      <c r="O894" s="369"/>
      <c r="P894" s="369"/>
      <c r="Q894" s="369"/>
      <c r="R894" s="369"/>
      <c r="S894" s="369"/>
      <c r="T894" s="369"/>
      <c r="U894" s="369"/>
      <c r="V894" s="369"/>
      <c r="W894" s="369"/>
      <c r="X894" s="369"/>
      <c r="Y894" s="369"/>
      <c r="Z894" s="369"/>
      <c r="AA894" s="369"/>
    </row>
    <row r="895" spans="1:27" ht="10.5" customHeight="1" x14ac:dyDescent="0.2">
      <c r="A895" s="369"/>
      <c r="B895" s="369"/>
      <c r="C895" s="369"/>
      <c r="D895" s="369"/>
      <c r="E895" s="369"/>
      <c r="F895" s="369"/>
      <c r="G895" s="369"/>
      <c r="H895" s="369"/>
      <c r="I895" s="369"/>
      <c r="J895" s="369"/>
      <c r="K895" s="369"/>
      <c r="L895" s="369"/>
      <c r="M895" s="369"/>
      <c r="N895" s="369"/>
      <c r="O895" s="369"/>
      <c r="P895" s="369"/>
      <c r="Q895" s="369"/>
      <c r="R895" s="369"/>
      <c r="S895" s="369"/>
      <c r="T895" s="369"/>
      <c r="U895" s="369"/>
      <c r="V895" s="369"/>
      <c r="W895" s="369"/>
      <c r="X895" s="369"/>
      <c r="Y895" s="369"/>
      <c r="Z895" s="369"/>
      <c r="AA895" s="369"/>
    </row>
    <row r="896" spans="1:27" ht="10.5" customHeight="1" x14ac:dyDescent="0.2">
      <c r="A896" s="369"/>
      <c r="B896" s="369"/>
      <c r="C896" s="369"/>
      <c r="D896" s="369"/>
      <c r="E896" s="369"/>
      <c r="F896" s="369"/>
      <c r="G896" s="369"/>
      <c r="H896" s="369"/>
      <c r="I896" s="369"/>
      <c r="J896" s="369"/>
      <c r="K896" s="369"/>
      <c r="L896" s="369"/>
      <c r="M896" s="369"/>
      <c r="N896" s="369"/>
      <c r="O896" s="369"/>
      <c r="P896" s="369"/>
      <c r="Q896" s="369"/>
      <c r="R896" s="369"/>
      <c r="S896" s="369"/>
      <c r="T896" s="369"/>
      <c r="U896" s="369"/>
      <c r="V896" s="369"/>
      <c r="W896" s="369"/>
      <c r="X896" s="369"/>
      <c r="Y896" s="369"/>
      <c r="Z896" s="369"/>
      <c r="AA896" s="369"/>
    </row>
    <row r="897" spans="1:27" ht="10.5" customHeight="1" x14ac:dyDescent="0.2">
      <c r="A897" s="369"/>
      <c r="B897" s="369"/>
      <c r="C897" s="369"/>
      <c r="D897" s="369"/>
      <c r="E897" s="369"/>
      <c r="F897" s="369"/>
      <c r="G897" s="369"/>
      <c r="H897" s="369"/>
      <c r="I897" s="369"/>
      <c r="J897" s="369"/>
      <c r="K897" s="369"/>
      <c r="L897" s="369"/>
      <c r="M897" s="369"/>
      <c r="N897" s="369"/>
      <c r="O897" s="369"/>
      <c r="P897" s="369"/>
      <c r="Q897" s="369"/>
      <c r="R897" s="369"/>
      <c r="S897" s="369"/>
      <c r="T897" s="369"/>
      <c r="U897" s="369"/>
      <c r="V897" s="369"/>
      <c r="W897" s="369"/>
      <c r="X897" s="369"/>
      <c r="Y897" s="369"/>
      <c r="Z897" s="369"/>
      <c r="AA897" s="369"/>
    </row>
    <row r="898" spans="1:27" ht="10.5" customHeight="1" x14ac:dyDescent="0.2">
      <c r="A898" s="369"/>
      <c r="B898" s="369"/>
      <c r="C898" s="369"/>
      <c r="D898" s="369"/>
      <c r="E898" s="369"/>
      <c r="F898" s="369"/>
      <c r="G898" s="369"/>
      <c r="H898" s="369"/>
      <c r="I898" s="369"/>
      <c r="J898" s="369"/>
      <c r="K898" s="369"/>
      <c r="L898" s="369"/>
      <c r="M898" s="369"/>
      <c r="N898" s="369"/>
      <c r="O898" s="369"/>
      <c r="P898" s="369"/>
      <c r="Q898" s="369"/>
      <c r="R898" s="369"/>
      <c r="S898" s="369"/>
      <c r="T898" s="369"/>
      <c r="U898" s="369"/>
      <c r="V898" s="369"/>
      <c r="W898" s="369"/>
      <c r="X898" s="369"/>
      <c r="Y898" s="369"/>
      <c r="Z898" s="369"/>
      <c r="AA898" s="369"/>
    </row>
    <row r="899" spans="1:27" ht="10.5" customHeight="1" x14ac:dyDescent="0.2">
      <c r="A899" s="369"/>
      <c r="B899" s="369"/>
      <c r="C899" s="369"/>
      <c r="D899" s="369"/>
      <c r="E899" s="369"/>
      <c r="F899" s="369"/>
      <c r="G899" s="369"/>
      <c r="H899" s="369"/>
      <c r="I899" s="369"/>
      <c r="J899" s="369"/>
      <c r="K899" s="369"/>
      <c r="L899" s="369"/>
      <c r="M899" s="369"/>
      <c r="N899" s="369"/>
      <c r="O899" s="369"/>
      <c r="P899" s="369"/>
      <c r="Q899" s="369"/>
      <c r="R899" s="369"/>
      <c r="S899" s="369"/>
      <c r="T899" s="369"/>
      <c r="U899" s="369"/>
      <c r="V899" s="369"/>
      <c r="W899" s="369"/>
      <c r="X899" s="369"/>
      <c r="Y899" s="369"/>
      <c r="Z899" s="369"/>
      <c r="AA899" s="369"/>
    </row>
    <row r="900" spans="1:27" ht="10.5" customHeight="1" x14ac:dyDescent="0.2">
      <c r="A900" s="369"/>
      <c r="B900" s="369"/>
      <c r="C900" s="369"/>
      <c r="D900" s="369"/>
      <c r="E900" s="369"/>
      <c r="F900" s="369"/>
      <c r="G900" s="369"/>
      <c r="H900" s="369"/>
      <c r="I900" s="369"/>
      <c r="J900" s="369"/>
      <c r="K900" s="369"/>
      <c r="L900" s="369"/>
      <c r="M900" s="369"/>
      <c r="N900" s="369"/>
      <c r="O900" s="369"/>
      <c r="P900" s="369"/>
      <c r="Q900" s="369"/>
      <c r="R900" s="369"/>
      <c r="S900" s="369"/>
      <c r="T900" s="369"/>
      <c r="U900" s="369"/>
      <c r="V900" s="369"/>
      <c r="W900" s="369"/>
      <c r="X900" s="369"/>
      <c r="Y900" s="369"/>
      <c r="Z900" s="369"/>
      <c r="AA900" s="369"/>
    </row>
    <row r="901" spans="1:27" ht="10.5" customHeight="1" x14ac:dyDescent="0.2">
      <c r="A901" s="369"/>
      <c r="B901" s="369"/>
      <c r="C901" s="369"/>
      <c r="D901" s="369"/>
      <c r="E901" s="369"/>
      <c r="F901" s="369"/>
      <c r="G901" s="369"/>
      <c r="H901" s="369"/>
      <c r="I901" s="369"/>
      <c r="J901" s="369"/>
      <c r="K901" s="369"/>
      <c r="L901" s="369"/>
      <c r="M901" s="369"/>
      <c r="N901" s="369"/>
      <c r="O901" s="369"/>
      <c r="P901" s="369"/>
      <c r="Q901" s="369"/>
      <c r="R901" s="369"/>
      <c r="S901" s="369"/>
      <c r="T901" s="369"/>
      <c r="U901" s="369"/>
      <c r="V901" s="369"/>
      <c r="W901" s="369"/>
      <c r="X901" s="369"/>
      <c r="Y901" s="369"/>
      <c r="Z901" s="369"/>
      <c r="AA901" s="369"/>
    </row>
    <row r="902" spans="1:27" ht="10.5" customHeight="1" x14ac:dyDescent="0.2">
      <c r="A902" s="369"/>
      <c r="B902" s="369"/>
      <c r="C902" s="369"/>
      <c r="D902" s="369"/>
      <c r="E902" s="369"/>
      <c r="F902" s="369"/>
      <c r="G902" s="369"/>
      <c r="H902" s="369"/>
      <c r="I902" s="369"/>
      <c r="J902" s="369"/>
      <c r="K902" s="369"/>
      <c r="L902" s="369"/>
      <c r="M902" s="369"/>
      <c r="N902" s="369"/>
      <c r="O902" s="369"/>
      <c r="P902" s="369"/>
      <c r="Q902" s="369"/>
      <c r="R902" s="369"/>
      <c r="S902" s="369"/>
      <c r="T902" s="369"/>
      <c r="U902" s="369"/>
      <c r="V902" s="369"/>
      <c r="W902" s="369"/>
      <c r="X902" s="369"/>
      <c r="Y902" s="369"/>
      <c r="Z902" s="369"/>
      <c r="AA902" s="369"/>
    </row>
    <row r="903" spans="1:27" ht="10.5" customHeight="1" x14ac:dyDescent="0.2">
      <c r="A903" s="369"/>
      <c r="B903" s="369"/>
      <c r="C903" s="369"/>
      <c r="D903" s="369"/>
      <c r="E903" s="369"/>
      <c r="F903" s="369"/>
      <c r="G903" s="369"/>
      <c r="H903" s="369"/>
      <c r="I903" s="369"/>
      <c r="J903" s="369"/>
      <c r="K903" s="369"/>
      <c r="L903" s="369"/>
      <c r="M903" s="369"/>
      <c r="N903" s="369"/>
      <c r="O903" s="369"/>
      <c r="P903" s="369"/>
      <c r="Q903" s="369"/>
      <c r="R903" s="369"/>
      <c r="S903" s="369"/>
      <c r="T903" s="369"/>
      <c r="U903" s="369"/>
      <c r="V903" s="369"/>
      <c r="W903" s="369"/>
      <c r="X903" s="369"/>
      <c r="Y903" s="369"/>
      <c r="Z903" s="369"/>
      <c r="AA903" s="369"/>
    </row>
    <row r="904" spans="1:27" ht="10.5" customHeight="1" x14ac:dyDescent="0.2">
      <c r="A904" s="369"/>
      <c r="B904" s="369"/>
      <c r="C904" s="369"/>
      <c r="D904" s="369"/>
      <c r="E904" s="369"/>
      <c r="F904" s="369"/>
      <c r="G904" s="369"/>
      <c r="H904" s="369"/>
      <c r="I904" s="369"/>
      <c r="J904" s="369"/>
      <c r="K904" s="369"/>
      <c r="L904" s="369"/>
      <c r="M904" s="369"/>
      <c r="N904" s="369"/>
      <c r="O904" s="369"/>
      <c r="P904" s="369"/>
      <c r="Q904" s="369"/>
      <c r="R904" s="369"/>
      <c r="S904" s="369"/>
      <c r="T904" s="369"/>
      <c r="U904" s="369"/>
      <c r="V904" s="369"/>
      <c r="W904" s="369"/>
      <c r="X904" s="369"/>
      <c r="Y904" s="369"/>
      <c r="Z904" s="369"/>
      <c r="AA904" s="369"/>
    </row>
    <row r="905" spans="1:27" ht="10.5" customHeight="1" x14ac:dyDescent="0.2">
      <c r="A905" s="369"/>
      <c r="B905" s="369"/>
      <c r="C905" s="369"/>
      <c r="D905" s="369"/>
      <c r="E905" s="369"/>
      <c r="F905" s="369"/>
      <c r="G905" s="369"/>
      <c r="H905" s="369"/>
      <c r="I905" s="369"/>
      <c r="J905" s="369"/>
      <c r="K905" s="369"/>
      <c r="L905" s="369"/>
      <c r="M905" s="369"/>
      <c r="N905" s="369"/>
      <c r="O905" s="369"/>
      <c r="P905" s="369"/>
      <c r="Q905" s="369"/>
      <c r="R905" s="369"/>
      <c r="S905" s="369"/>
      <c r="T905" s="369"/>
      <c r="U905" s="369"/>
      <c r="V905" s="369"/>
      <c r="W905" s="369"/>
      <c r="X905" s="369"/>
      <c r="Y905" s="369"/>
      <c r="Z905" s="369"/>
      <c r="AA905" s="369"/>
    </row>
    <row r="906" spans="1:27" ht="10.5" customHeight="1" x14ac:dyDescent="0.2">
      <c r="A906" s="369"/>
      <c r="B906" s="369"/>
      <c r="C906" s="369"/>
      <c r="D906" s="369"/>
      <c r="E906" s="369"/>
      <c r="F906" s="369"/>
      <c r="G906" s="369"/>
      <c r="H906" s="369"/>
      <c r="I906" s="369"/>
      <c r="J906" s="369"/>
      <c r="K906" s="369"/>
      <c r="L906" s="369"/>
      <c r="M906" s="369"/>
      <c r="N906" s="369"/>
      <c r="O906" s="369"/>
      <c r="P906" s="369"/>
      <c r="Q906" s="369"/>
      <c r="R906" s="369"/>
      <c r="S906" s="369"/>
      <c r="T906" s="369"/>
      <c r="U906" s="369"/>
      <c r="V906" s="369"/>
      <c r="W906" s="369"/>
      <c r="X906" s="369"/>
      <c r="Y906" s="369"/>
      <c r="Z906" s="369"/>
      <c r="AA906" s="369"/>
    </row>
    <row r="907" spans="1:27" ht="10.5" customHeight="1" x14ac:dyDescent="0.2">
      <c r="A907" s="369"/>
      <c r="B907" s="369"/>
      <c r="C907" s="369"/>
      <c r="D907" s="369"/>
      <c r="E907" s="369"/>
      <c r="F907" s="369"/>
      <c r="G907" s="369"/>
      <c r="H907" s="369"/>
      <c r="I907" s="369"/>
      <c r="J907" s="369"/>
      <c r="K907" s="369"/>
      <c r="L907" s="369"/>
      <c r="M907" s="369"/>
      <c r="N907" s="369"/>
      <c r="O907" s="369"/>
      <c r="P907" s="369"/>
      <c r="Q907" s="369"/>
      <c r="R907" s="369"/>
      <c r="S907" s="369"/>
      <c r="T907" s="369"/>
      <c r="U907" s="369"/>
      <c r="V907" s="369"/>
      <c r="W907" s="369"/>
      <c r="X907" s="369"/>
      <c r="Y907" s="369"/>
      <c r="Z907" s="369"/>
      <c r="AA907" s="369"/>
    </row>
    <row r="908" spans="1:27" ht="10.5" customHeight="1" x14ac:dyDescent="0.2">
      <c r="A908" s="369"/>
      <c r="B908" s="369"/>
      <c r="C908" s="369"/>
      <c r="D908" s="369"/>
      <c r="E908" s="369"/>
      <c r="F908" s="369"/>
      <c r="G908" s="369"/>
      <c r="H908" s="369"/>
      <c r="I908" s="369"/>
      <c r="J908" s="369"/>
      <c r="K908" s="369"/>
      <c r="L908" s="369"/>
      <c r="M908" s="369"/>
      <c r="N908" s="369"/>
      <c r="O908" s="369"/>
      <c r="P908" s="369"/>
      <c r="Q908" s="369"/>
      <c r="R908" s="369"/>
      <c r="S908" s="369"/>
      <c r="T908" s="369"/>
      <c r="U908" s="369"/>
      <c r="V908" s="369"/>
      <c r="W908" s="369"/>
      <c r="X908" s="369"/>
      <c r="Y908" s="369"/>
      <c r="Z908" s="369"/>
      <c r="AA908" s="369"/>
    </row>
    <row r="909" spans="1:27" ht="10.5" customHeight="1" x14ac:dyDescent="0.2">
      <c r="A909" s="369"/>
      <c r="B909" s="369"/>
      <c r="C909" s="369"/>
      <c r="D909" s="369"/>
      <c r="E909" s="369"/>
      <c r="F909" s="369"/>
      <c r="G909" s="369"/>
      <c r="H909" s="369"/>
      <c r="I909" s="369"/>
      <c r="J909" s="369"/>
      <c r="K909" s="369"/>
      <c r="L909" s="369"/>
      <c r="M909" s="369"/>
      <c r="N909" s="369"/>
      <c r="O909" s="369"/>
      <c r="P909" s="369"/>
      <c r="Q909" s="369"/>
      <c r="R909" s="369"/>
      <c r="S909" s="369"/>
      <c r="T909" s="369"/>
      <c r="U909" s="369"/>
      <c r="V909" s="369"/>
      <c r="W909" s="369"/>
      <c r="X909" s="369"/>
      <c r="Y909" s="369"/>
      <c r="Z909" s="369"/>
      <c r="AA909" s="369"/>
    </row>
    <row r="910" spans="1:27" ht="10.5" customHeight="1" x14ac:dyDescent="0.2">
      <c r="A910" s="369"/>
      <c r="B910" s="369"/>
      <c r="C910" s="369"/>
      <c r="D910" s="369"/>
      <c r="E910" s="369"/>
      <c r="F910" s="369"/>
      <c r="G910" s="369"/>
      <c r="H910" s="369"/>
      <c r="I910" s="369"/>
      <c r="J910" s="369"/>
      <c r="K910" s="369"/>
      <c r="L910" s="369"/>
      <c r="M910" s="369"/>
      <c r="N910" s="369"/>
      <c r="O910" s="369"/>
      <c r="P910" s="369"/>
      <c r="Q910" s="369"/>
      <c r="R910" s="369"/>
      <c r="S910" s="369"/>
      <c r="T910" s="369"/>
      <c r="U910" s="369"/>
      <c r="V910" s="369"/>
      <c r="W910" s="369"/>
      <c r="X910" s="369"/>
      <c r="Y910" s="369"/>
      <c r="Z910" s="369"/>
      <c r="AA910" s="369"/>
    </row>
    <row r="911" spans="1:27" ht="10.5" customHeight="1" x14ac:dyDescent="0.2">
      <c r="A911" s="369"/>
      <c r="B911" s="369"/>
      <c r="C911" s="369"/>
      <c r="D911" s="369"/>
      <c r="E911" s="369"/>
      <c r="F911" s="369"/>
      <c r="G911" s="369"/>
      <c r="H911" s="369"/>
      <c r="I911" s="369"/>
      <c r="J911" s="369"/>
      <c r="K911" s="369"/>
      <c r="L911" s="369"/>
      <c r="M911" s="369"/>
      <c r="N911" s="369"/>
      <c r="O911" s="369"/>
      <c r="P911" s="369"/>
      <c r="Q911" s="369"/>
      <c r="R911" s="369"/>
      <c r="S911" s="369"/>
      <c r="T911" s="369"/>
      <c r="U911" s="369"/>
      <c r="V911" s="369"/>
      <c r="W911" s="369"/>
      <c r="X911" s="369"/>
      <c r="Y911" s="369"/>
      <c r="Z911" s="369"/>
      <c r="AA911" s="369"/>
    </row>
    <row r="912" spans="1:27" ht="10.5" customHeight="1" x14ac:dyDescent="0.2">
      <c r="A912" s="369"/>
      <c r="B912" s="369"/>
      <c r="C912" s="369"/>
      <c r="D912" s="369"/>
      <c r="E912" s="369"/>
      <c r="F912" s="369"/>
      <c r="G912" s="369"/>
      <c r="H912" s="369"/>
      <c r="I912" s="369"/>
      <c r="J912" s="369"/>
      <c r="K912" s="369"/>
      <c r="L912" s="369"/>
      <c r="M912" s="369"/>
      <c r="N912" s="369"/>
      <c r="O912" s="369"/>
      <c r="P912" s="369"/>
      <c r="Q912" s="369"/>
      <c r="R912" s="369"/>
      <c r="S912" s="369"/>
      <c r="T912" s="369"/>
      <c r="U912" s="369"/>
      <c r="V912" s="369"/>
      <c r="W912" s="369"/>
      <c r="X912" s="369"/>
      <c r="Y912" s="369"/>
      <c r="Z912" s="369"/>
      <c r="AA912" s="369"/>
    </row>
    <row r="913" spans="1:27" ht="10.5" customHeight="1" x14ac:dyDescent="0.2">
      <c r="A913" s="369"/>
      <c r="B913" s="369"/>
      <c r="C913" s="369"/>
      <c r="D913" s="369"/>
      <c r="E913" s="369"/>
      <c r="F913" s="369"/>
      <c r="G913" s="369"/>
      <c r="H913" s="369"/>
      <c r="I913" s="369"/>
      <c r="J913" s="369"/>
      <c r="K913" s="369"/>
      <c r="L913" s="369"/>
      <c r="M913" s="369"/>
      <c r="N913" s="369"/>
      <c r="O913" s="369"/>
      <c r="P913" s="369"/>
      <c r="Q913" s="369"/>
      <c r="R913" s="369"/>
      <c r="S913" s="369"/>
      <c r="T913" s="369"/>
      <c r="U913" s="369"/>
      <c r="V913" s="369"/>
      <c r="W913" s="369"/>
      <c r="X913" s="369"/>
      <c r="Y913" s="369"/>
      <c r="Z913" s="369"/>
      <c r="AA913" s="369"/>
    </row>
    <row r="914" spans="1:27" ht="10.5" customHeight="1" x14ac:dyDescent="0.2">
      <c r="A914" s="369"/>
      <c r="B914" s="369"/>
      <c r="C914" s="369"/>
      <c r="D914" s="369"/>
      <c r="E914" s="369"/>
      <c r="F914" s="369"/>
      <c r="G914" s="369"/>
      <c r="H914" s="369"/>
      <c r="I914" s="369"/>
      <c r="J914" s="369"/>
      <c r="K914" s="369"/>
      <c r="L914" s="369"/>
      <c r="M914" s="369"/>
      <c r="N914" s="369"/>
      <c r="O914" s="369"/>
      <c r="P914" s="369"/>
      <c r="Q914" s="369"/>
      <c r="R914" s="369"/>
      <c r="S914" s="369"/>
      <c r="T914" s="369"/>
      <c r="U914" s="369"/>
      <c r="V914" s="369"/>
      <c r="W914" s="369"/>
      <c r="X914" s="369"/>
      <c r="Y914" s="369"/>
      <c r="Z914" s="369"/>
      <c r="AA914" s="369"/>
    </row>
    <row r="915" spans="1:27" ht="10.5" customHeight="1" x14ac:dyDescent="0.2">
      <c r="A915" s="369"/>
      <c r="B915" s="369"/>
      <c r="C915" s="369"/>
      <c r="D915" s="369"/>
      <c r="E915" s="369"/>
      <c r="F915" s="369"/>
      <c r="G915" s="369"/>
      <c r="H915" s="369"/>
      <c r="I915" s="369"/>
      <c r="J915" s="369"/>
      <c r="K915" s="369"/>
      <c r="L915" s="369"/>
      <c r="M915" s="369"/>
      <c r="N915" s="369"/>
      <c r="O915" s="369"/>
      <c r="P915" s="369"/>
      <c r="Q915" s="369"/>
      <c r="R915" s="369"/>
      <c r="S915" s="369"/>
      <c r="T915" s="369"/>
      <c r="U915" s="369"/>
      <c r="V915" s="369"/>
      <c r="W915" s="369"/>
      <c r="X915" s="369"/>
      <c r="Y915" s="369"/>
      <c r="Z915" s="369"/>
      <c r="AA915" s="369"/>
    </row>
    <row r="916" spans="1:27" ht="10.5" customHeight="1" x14ac:dyDescent="0.2">
      <c r="A916" s="369"/>
      <c r="B916" s="369"/>
      <c r="C916" s="369"/>
      <c r="D916" s="369"/>
      <c r="E916" s="369"/>
      <c r="F916" s="369"/>
      <c r="G916" s="369"/>
      <c r="H916" s="369"/>
      <c r="I916" s="369"/>
      <c r="J916" s="369"/>
      <c r="K916" s="369"/>
      <c r="L916" s="369"/>
      <c r="M916" s="369"/>
      <c r="N916" s="369"/>
      <c r="O916" s="369"/>
      <c r="P916" s="369"/>
      <c r="Q916" s="369"/>
      <c r="R916" s="369"/>
      <c r="S916" s="369"/>
      <c r="T916" s="369"/>
      <c r="U916" s="369"/>
      <c r="V916" s="369"/>
      <c r="W916" s="369"/>
      <c r="X916" s="369"/>
      <c r="Y916" s="369"/>
      <c r="Z916" s="369"/>
      <c r="AA916" s="369"/>
    </row>
    <row r="917" spans="1:27" ht="10.5" customHeight="1" x14ac:dyDescent="0.2">
      <c r="A917" s="369"/>
      <c r="B917" s="369"/>
      <c r="C917" s="369"/>
      <c r="D917" s="369"/>
      <c r="E917" s="369"/>
      <c r="F917" s="369"/>
      <c r="G917" s="369"/>
      <c r="H917" s="369"/>
      <c r="I917" s="369"/>
      <c r="J917" s="369"/>
      <c r="K917" s="369"/>
      <c r="L917" s="369"/>
      <c r="M917" s="369"/>
      <c r="N917" s="369"/>
      <c r="O917" s="369"/>
      <c r="P917" s="369"/>
      <c r="Q917" s="369"/>
      <c r="R917" s="369"/>
      <c r="S917" s="369"/>
      <c r="T917" s="369"/>
      <c r="U917" s="369"/>
      <c r="V917" s="369"/>
      <c r="W917" s="369"/>
      <c r="X917" s="369"/>
      <c r="Y917" s="369"/>
      <c r="Z917" s="369"/>
      <c r="AA917" s="369"/>
    </row>
    <row r="918" spans="1:27" ht="10.5" customHeight="1" x14ac:dyDescent="0.2">
      <c r="A918" s="369"/>
      <c r="B918" s="369"/>
      <c r="C918" s="369"/>
      <c r="D918" s="369"/>
      <c r="E918" s="369"/>
      <c r="F918" s="369"/>
      <c r="G918" s="369"/>
      <c r="H918" s="369"/>
      <c r="I918" s="369"/>
      <c r="J918" s="369"/>
      <c r="K918" s="369"/>
      <c r="L918" s="369"/>
      <c r="M918" s="369"/>
      <c r="N918" s="369"/>
      <c r="O918" s="369"/>
      <c r="P918" s="369"/>
      <c r="Q918" s="369"/>
      <c r="R918" s="369"/>
      <c r="S918" s="369"/>
      <c r="T918" s="369"/>
      <c r="U918" s="369"/>
      <c r="V918" s="369"/>
      <c r="W918" s="369"/>
      <c r="X918" s="369"/>
      <c r="Y918" s="369"/>
      <c r="Z918" s="369"/>
      <c r="AA918" s="369"/>
    </row>
    <row r="919" spans="1:27" ht="10.5" customHeight="1" x14ac:dyDescent="0.2">
      <c r="A919" s="369"/>
      <c r="B919" s="369"/>
      <c r="C919" s="369"/>
      <c r="D919" s="369"/>
      <c r="E919" s="369"/>
      <c r="F919" s="369"/>
      <c r="G919" s="369"/>
      <c r="H919" s="369"/>
      <c r="I919" s="369"/>
      <c r="J919" s="369"/>
      <c r="K919" s="369"/>
      <c r="L919" s="369"/>
      <c r="M919" s="369"/>
      <c r="N919" s="369"/>
      <c r="O919" s="369"/>
      <c r="P919" s="369"/>
      <c r="Q919" s="369"/>
      <c r="R919" s="369"/>
      <c r="S919" s="369"/>
      <c r="T919" s="369"/>
      <c r="U919" s="369"/>
      <c r="V919" s="369"/>
      <c r="W919" s="369"/>
      <c r="X919" s="369"/>
      <c r="Y919" s="369"/>
      <c r="Z919" s="369"/>
      <c r="AA919" s="369"/>
    </row>
    <row r="920" spans="1:27" ht="10.5" customHeight="1" x14ac:dyDescent="0.2">
      <c r="A920" s="369"/>
      <c r="B920" s="369"/>
      <c r="C920" s="369"/>
      <c r="D920" s="369"/>
      <c r="E920" s="369"/>
      <c r="F920" s="369"/>
      <c r="G920" s="369"/>
      <c r="H920" s="369"/>
      <c r="I920" s="369"/>
      <c r="J920" s="369"/>
      <c r="K920" s="369"/>
      <c r="L920" s="369"/>
      <c r="M920" s="369"/>
      <c r="N920" s="369"/>
      <c r="O920" s="369"/>
      <c r="P920" s="369"/>
      <c r="Q920" s="369"/>
      <c r="R920" s="369"/>
      <c r="S920" s="369"/>
      <c r="T920" s="369"/>
      <c r="U920" s="369"/>
      <c r="V920" s="369"/>
      <c r="W920" s="369"/>
      <c r="X920" s="369"/>
      <c r="Y920" s="369"/>
      <c r="Z920" s="369"/>
      <c r="AA920" s="369"/>
    </row>
    <row r="921" spans="1:27" ht="10.5" customHeight="1" x14ac:dyDescent="0.2">
      <c r="A921" s="369"/>
      <c r="B921" s="369"/>
      <c r="C921" s="369"/>
      <c r="D921" s="369"/>
      <c r="E921" s="369"/>
      <c r="F921" s="369"/>
      <c r="G921" s="369"/>
      <c r="H921" s="369"/>
      <c r="I921" s="369"/>
      <c r="J921" s="369"/>
      <c r="K921" s="369"/>
      <c r="L921" s="369"/>
      <c r="M921" s="369"/>
      <c r="N921" s="369"/>
      <c r="O921" s="369"/>
      <c r="P921" s="369"/>
      <c r="Q921" s="369"/>
      <c r="R921" s="369"/>
      <c r="S921" s="369"/>
      <c r="T921" s="369"/>
      <c r="U921" s="369"/>
      <c r="V921" s="369"/>
      <c r="W921" s="369"/>
      <c r="X921" s="369"/>
      <c r="Y921" s="369"/>
      <c r="Z921" s="369"/>
      <c r="AA921" s="369"/>
    </row>
    <row r="922" spans="1:27" ht="10.5" customHeight="1" x14ac:dyDescent="0.2">
      <c r="A922" s="369"/>
      <c r="B922" s="369"/>
      <c r="C922" s="369"/>
      <c r="D922" s="369"/>
      <c r="E922" s="369"/>
      <c r="F922" s="369"/>
      <c r="G922" s="369"/>
      <c r="H922" s="369"/>
      <c r="I922" s="369"/>
      <c r="J922" s="369"/>
      <c r="K922" s="369"/>
      <c r="L922" s="369"/>
      <c r="M922" s="369"/>
      <c r="N922" s="369"/>
      <c r="O922" s="369"/>
      <c r="P922" s="369"/>
      <c r="Q922" s="369"/>
      <c r="R922" s="369"/>
      <c r="S922" s="369"/>
      <c r="T922" s="369"/>
      <c r="U922" s="369"/>
      <c r="V922" s="369"/>
      <c r="W922" s="369"/>
      <c r="X922" s="369"/>
      <c r="Y922" s="369"/>
      <c r="Z922" s="369"/>
      <c r="AA922" s="369"/>
    </row>
    <row r="923" spans="1:27" ht="10.5" customHeight="1" x14ac:dyDescent="0.2">
      <c r="A923" s="369"/>
      <c r="B923" s="369"/>
      <c r="C923" s="369"/>
      <c r="D923" s="369"/>
      <c r="E923" s="369"/>
      <c r="F923" s="369"/>
      <c r="G923" s="369"/>
      <c r="H923" s="369"/>
      <c r="I923" s="369"/>
      <c r="J923" s="369"/>
      <c r="K923" s="369"/>
      <c r="L923" s="369"/>
      <c r="M923" s="369"/>
      <c r="N923" s="369"/>
      <c r="O923" s="369"/>
      <c r="P923" s="369"/>
      <c r="Q923" s="369"/>
      <c r="R923" s="369"/>
      <c r="S923" s="369"/>
      <c r="T923" s="369"/>
      <c r="U923" s="369"/>
      <c r="V923" s="369"/>
      <c r="W923" s="369"/>
      <c r="X923" s="369"/>
      <c r="Y923" s="369"/>
      <c r="Z923" s="369"/>
      <c r="AA923" s="369"/>
    </row>
    <row r="924" spans="1:27" ht="10.5" customHeight="1" x14ac:dyDescent="0.2">
      <c r="A924" s="369"/>
      <c r="B924" s="369"/>
      <c r="C924" s="369"/>
      <c r="D924" s="369"/>
      <c r="E924" s="369"/>
      <c r="F924" s="369"/>
      <c r="G924" s="369"/>
      <c r="H924" s="369"/>
      <c r="I924" s="369"/>
      <c r="J924" s="369"/>
      <c r="K924" s="369"/>
      <c r="L924" s="369"/>
      <c r="M924" s="369"/>
      <c r="N924" s="369"/>
      <c r="O924" s="369"/>
      <c r="P924" s="369"/>
      <c r="Q924" s="369"/>
      <c r="R924" s="369"/>
      <c r="S924" s="369"/>
      <c r="T924" s="369"/>
      <c r="U924" s="369"/>
      <c r="V924" s="369"/>
      <c r="W924" s="369"/>
      <c r="X924" s="369"/>
      <c r="Y924" s="369"/>
      <c r="Z924" s="369"/>
      <c r="AA924" s="369"/>
    </row>
    <row r="925" spans="1:27" ht="10.5" customHeight="1" x14ac:dyDescent="0.2">
      <c r="A925" s="369"/>
      <c r="B925" s="369"/>
      <c r="C925" s="369"/>
      <c r="D925" s="369"/>
      <c r="E925" s="369"/>
      <c r="F925" s="369"/>
      <c r="G925" s="369"/>
      <c r="H925" s="369"/>
      <c r="I925" s="369"/>
      <c r="J925" s="369"/>
      <c r="K925" s="369"/>
      <c r="L925" s="369"/>
      <c r="M925" s="369"/>
      <c r="N925" s="369"/>
      <c r="O925" s="369"/>
      <c r="P925" s="369"/>
      <c r="Q925" s="369"/>
      <c r="R925" s="369"/>
      <c r="S925" s="369"/>
      <c r="T925" s="369"/>
      <c r="U925" s="369"/>
      <c r="V925" s="369"/>
      <c r="W925" s="369"/>
      <c r="X925" s="369"/>
      <c r="Y925" s="369"/>
      <c r="Z925" s="369"/>
      <c r="AA925" s="369"/>
    </row>
    <row r="926" spans="1:27" ht="10.5" customHeight="1" x14ac:dyDescent="0.2">
      <c r="A926" s="369"/>
      <c r="B926" s="369"/>
      <c r="C926" s="369"/>
      <c r="D926" s="369"/>
      <c r="E926" s="369"/>
      <c r="F926" s="369"/>
      <c r="G926" s="369"/>
      <c r="H926" s="369"/>
      <c r="I926" s="369"/>
      <c r="J926" s="369"/>
      <c r="K926" s="369"/>
      <c r="L926" s="369"/>
      <c r="M926" s="369"/>
      <c r="N926" s="369"/>
      <c r="O926" s="369"/>
      <c r="P926" s="369"/>
      <c r="Q926" s="369"/>
      <c r="R926" s="369"/>
      <c r="S926" s="369"/>
      <c r="T926" s="369"/>
      <c r="U926" s="369"/>
      <c r="V926" s="369"/>
      <c r="W926" s="369"/>
      <c r="X926" s="369"/>
      <c r="Y926" s="369"/>
      <c r="Z926" s="369"/>
      <c r="AA926" s="369"/>
    </row>
    <row r="927" spans="1:27" ht="10.5" customHeight="1" x14ac:dyDescent="0.2">
      <c r="A927" s="369"/>
      <c r="B927" s="369"/>
      <c r="C927" s="369"/>
      <c r="D927" s="369"/>
      <c r="E927" s="369"/>
      <c r="F927" s="369"/>
      <c r="G927" s="369"/>
      <c r="H927" s="369"/>
      <c r="I927" s="369"/>
      <c r="J927" s="369"/>
      <c r="K927" s="369"/>
      <c r="L927" s="369"/>
      <c r="M927" s="369"/>
      <c r="N927" s="369"/>
      <c r="O927" s="369"/>
      <c r="P927" s="369"/>
      <c r="Q927" s="369"/>
      <c r="R927" s="369"/>
      <c r="S927" s="369"/>
      <c r="T927" s="369"/>
      <c r="U927" s="369"/>
      <c r="V927" s="369"/>
      <c r="W927" s="369"/>
      <c r="X927" s="369"/>
      <c r="Y927" s="369"/>
      <c r="Z927" s="369"/>
      <c r="AA927" s="369"/>
    </row>
    <row r="928" spans="1:27" ht="10.5" customHeight="1" x14ac:dyDescent="0.2">
      <c r="A928" s="369"/>
      <c r="B928" s="369"/>
      <c r="C928" s="369"/>
      <c r="D928" s="369"/>
      <c r="E928" s="369"/>
      <c r="F928" s="369"/>
      <c r="G928" s="369"/>
      <c r="H928" s="369"/>
      <c r="I928" s="369"/>
      <c r="J928" s="369"/>
      <c r="K928" s="369"/>
      <c r="L928" s="369"/>
      <c r="M928" s="369"/>
      <c r="N928" s="369"/>
      <c r="O928" s="369"/>
      <c r="P928" s="369"/>
      <c r="Q928" s="369"/>
      <c r="R928" s="369"/>
      <c r="S928" s="369"/>
      <c r="T928" s="369"/>
      <c r="U928" s="369"/>
      <c r="V928" s="369"/>
      <c r="W928" s="369"/>
      <c r="X928" s="369"/>
      <c r="Y928" s="369"/>
      <c r="Z928" s="369"/>
      <c r="AA928" s="369"/>
    </row>
    <row r="929" spans="1:27" ht="10.5" customHeight="1" x14ac:dyDescent="0.2">
      <c r="A929" s="369"/>
      <c r="B929" s="369"/>
      <c r="C929" s="369"/>
      <c r="D929" s="369"/>
      <c r="E929" s="369"/>
      <c r="F929" s="369"/>
      <c r="G929" s="369"/>
      <c r="H929" s="369"/>
      <c r="I929" s="369"/>
      <c r="J929" s="369"/>
      <c r="K929" s="369"/>
      <c r="L929" s="369"/>
      <c r="M929" s="369"/>
      <c r="N929" s="369"/>
      <c r="O929" s="369"/>
      <c r="P929" s="369"/>
      <c r="Q929" s="369"/>
      <c r="R929" s="369"/>
      <c r="S929" s="369"/>
      <c r="T929" s="369"/>
      <c r="U929" s="369"/>
      <c r="V929" s="369"/>
      <c r="W929" s="369"/>
      <c r="X929" s="369"/>
      <c r="Y929" s="369"/>
      <c r="Z929" s="369"/>
      <c r="AA929" s="369"/>
    </row>
    <row r="930" spans="1:27" ht="10.5" customHeight="1" x14ac:dyDescent="0.2">
      <c r="A930" s="369"/>
      <c r="B930" s="369"/>
      <c r="C930" s="369"/>
      <c r="D930" s="369"/>
      <c r="E930" s="369"/>
      <c r="F930" s="369"/>
      <c r="G930" s="369"/>
      <c r="H930" s="369"/>
      <c r="I930" s="369"/>
      <c r="J930" s="369"/>
      <c r="K930" s="369"/>
      <c r="L930" s="369"/>
      <c r="M930" s="369"/>
      <c r="N930" s="369"/>
      <c r="O930" s="369"/>
      <c r="P930" s="369"/>
      <c r="Q930" s="369"/>
      <c r="R930" s="369"/>
      <c r="S930" s="369"/>
      <c r="T930" s="369"/>
      <c r="U930" s="369"/>
      <c r="V930" s="369"/>
      <c r="W930" s="369"/>
      <c r="X930" s="369"/>
      <c r="Y930" s="369"/>
      <c r="Z930" s="369"/>
      <c r="AA930" s="369"/>
    </row>
    <row r="931" spans="1:27" ht="10.5" customHeight="1" x14ac:dyDescent="0.2">
      <c r="A931" s="369"/>
      <c r="B931" s="369"/>
      <c r="C931" s="369"/>
      <c r="D931" s="369"/>
      <c r="E931" s="369"/>
      <c r="F931" s="369"/>
      <c r="G931" s="369"/>
      <c r="H931" s="369"/>
      <c r="I931" s="369"/>
      <c r="J931" s="369"/>
      <c r="K931" s="369"/>
      <c r="L931" s="369"/>
      <c r="M931" s="369"/>
      <c r="N931" s="369"/>
      <c r="O931" s="369"/>
      <c r="P931" s="369"/>
      <c r="Q931" s="369"/>
      <c r="R931" s="369"/>
      <c r="S931" s="369"/>
      <c r="T931" s="369"/>
      <c r="U931" s="369"/>
      <c r="V931" s="369"/>
      <c r="W931" s="369"/>
      <c r="X931" s="369"/>
      <c r="Y931" s="369"/>
      <c r="Z931" s="369"/>
      <c r="AA931" s="369"/>
    </row>
    <row r="932" spans="1:27" ht="10.5" customHeight="1" x14ac:dyDescent="0.2">
      <c r="A932" s="369"/>
      <c r="B932" s="369"/>
      <c r="C932" s="369"/>
      <c r="D932" s="369"/>
      <c r="E932" s="369"/>
      <c r="F932" s="369"/>
      <c r="G932" s="369"/>
      <c r="H932" s="369"/>
      <c r="I932" s="369"/>
      <c r="J932" s="369"/>
      <c r="K932" s="369"/>
      <c r="L932" s="369"/>
      <c r="M932" s="369"/>
      <c r="N932" s="369"/>
      <c r="O932" s="369"/>
      <c r="P932" s="369"/>
      <c r="Q932" s="369"/>
      <c r="R932" s="369"/>
      <c r="S932" s="369"/>
      <c r="T932" s="369"/>
      <c r="U932" s="369"/>
      <c r="V932" s="369"/>
      <c r="W932" s="369"/>
      <c r="X932" s="369"/>
      <c r="Y932" s="369"/>
      <c r="Z932" s="369"/>
      <c r="AA932" s="369"/>
    </row>
    <row r="933" spans="1:27" ht="10.5" customHeight="1" x14ac:dyDescent="0.2">
      <c r="A933" s="369"/>
      <c r="B933" s="369"/>
      <c r="C933" s="369"/>
      <c r="D933" s="369"/>
      <c r="E933" s="369"/>
      <c r="F933" s="369"/>
      <c r="G933" s="369"/>
      <c r="H933" s="369"/>
      <c r="I933" s="369"/>
      <c r="J933" s="369"/>
      <c r="K933" s="369"/>
      <c r="L933" s="369"/>
      <c r="M933" s="369"/>
      <c r="N933" s="369"/>
      <c r="O933" s="369"/>
      <c r="P933" s="369"/>
      <c r="Q933" s="369"/>
      <c r="R933" s="369"/>
      <c r="S933" s="369"/>
      <c r="T933" s="369"/>
      <c r="U933" s="369"/>
      <c r="V933" s="369"/>
      <c r="W933" s="369"/>
      <c r="X933" s="369"/>
      <c r="Y933" s="369"/>
      <c r="Z933" s="369"/>
      <c r="AA933" s="369"/>
    </row>
    <row r="934" spans="1:27" ht="10.5" customHeight="1" x14ac:dyDescent="0.2">
      <c r="A934" s="369"/>
      <c r="B934" s="369"/>
      <c r="C934" s="369"/>
      <c r="D934" s="369"/>
      <c r="E934" s="369"/>
      <c r="F934" s="369"/>
      <c r="G934" s="369"/>
      <c r="H934" s="369"/>
      <c r="I934" s="369"/>
      <c r="J934" s="369"/>
      <c r="K934" s="369"/>
      <c r="L934" s="369"/>
      <c r="M934" s="369"/>
      <c r="N934" s="369"/>
      <c r="O934" s="369"/>
      <c r="P934" s="369"/>
      <c r="Q934" s="369"/>
      <c r="R934" s="369"/>
      <c r="S934" s="369"/>
      <c r="T934" s="369"/>
      <c r="U934" s="369"/>
      <c r="V934" s="369"/>
      <c r="W934" s="369"/>
      <c r="X934" s="369"/>
      <c r="Y934" s="369"/>
      <c r="Z934" s="369"/>
      <c r="AA934" s="369"/>
    </row>
    <row r="935" spans="1:27" ht="10.5" customHeight="1" x14ac:dyDescent="0.2">
      <c r="A935" s="369"/>
      <c r="B935" s="369"/>
      <c r="C935" s="369"/>
      <c r="D935" s="369"/>
      <c r="E935" s="369"/>
      <c r="F935" s="369"/>
      <c r="G935" s="369"/>
      <c r="H935" s="369"/>
      <c r="I935" s="369"/>
      <c r="J935" s="369"/>
      <c r="K935" s="369"/>
      <c r="L935" s="369"/>
      <c r="M935" s="369"/>
      <c r="N935" s="369"/>
      <c r="O935" s="369"/>
      <c r="P935" s="369"/>
      <c r="Q935" s="369"/>
      <c r="R935" s="369"/>
      <c r="S935" s="369"/>
      <c r="T935" s="369"/>
      <c r="U935" s="369"/>
      <c r="V935" s="369"/>
      <c r="W935" s="369"/>
      <c r="X935" s="369"/>
      <c r="Y935" s="369"/>
      <c r="Z935" s="369"/>
      <c r="AA935" s="369"/>
    </row>
    <row r="936" spans="1:27" ht="10.5" customHeight="1" x14ac:dyDescent="0.2">
      <c r="A936" s="369"/>
      <c r="B936" s="369"/>
      <c r="C936" s="369"/>
      <c r="D936" s="369"/>
      <c r="E936" s="369"/>
      <c r="F936" s="369"/>
      <c r="G936" s="369"/>
      <c r="H936" s="369"/>
      <c r="I936" s="369"/>
      <c r="J936" s="369"/>
      <c r="K936" s="369"/>
      <c r="L936" s="369"/>
      <c r="M936" s="369"/>
      <c r="N936" s="369"/>
      <c r="O936" s="369"/>
      <c r="P936" s="369"/>
      <c r="Q936" s="369"/>
      <c r="R936" s="369"/>
      <c r="S936" s="369"/>
      <c r="T936" s="369"/>
      <c r="U936" s="369"/>
      <c r="V936" s="369"/>
      <c r="W936" s="369"/>
      <c r="X936" s="369"/>
      <c r="Y936" s="369"/>
      <c r="Z936" s="369"/>
      <c r="AA936" s="369"/>
    </row>
    <row r="937" spans="1:27" ht="10.5" customHeight="1" x14ac:dyDescent="0.2">
      <c r="A937" s="369"/>
      <c r="B937" s="369"/>
      <c r="C937" s="369"/>
      <c r="D937" s="369"/>
      <c r="E937" s="369"/>
      <c r="F937" s="369"/>
      <c r="G937" s="369"/>
      <c r="H937" s="369"/>
      <c r="I937" s="369"/>
      <c r="J937" s="369"/>
      <c r="K937" s="369"/>
      <c r="L937" s="369"/>
      <c r="M937" s="369"/>
      <c r="N937" s="369"/>
      <c r="O937" s="369"/>
      <c r="P937" s="369"/>
      <c r="Q937" s="369"/>
      <c r="R937" s="369"/>
      <c r="S937" s="369"/>
      <c r="T937" s="369"/>
      <c r="U937" s="369"/>
      <c r="V937" s="369"/>
      <c r="W937" s="369"/>
      <c r="X937" s="369"/>
      <c r="Y937" s="369"/>
      <c r="Z937" s="369"/>
      <c r="AA937" s="369"/>
    </row>
    <row r="938" spans="1:27" ht="10.5" customHeight="1" x14ac:dyDescent="0.2">
      <c r="A938" s="369"/>
      <c r="B938" s="369"/>
      <c r="C938" s="369"/>
      <c r="D938" s="369"/>
      <c r="E938" s="369"/>
      <c r="F938" s="369"/>
      <c r="G938" s="369"/>
      <c r="H938" s="369"/>
      <c r="I938" s="369"/>
      <c r="J938" s="369"/>
      <c r="K938" s="369"/>
      <c r="L938" s="369"/>
      <c r="M938" s="369"/>
      <c r="N938" s="369"/>
      <c r="O938" s="369"/>
      <c r="P938" s="369"/>
      <c r="Q938" s="369"/>
      <c r="R938" s="369"/>
      <c r="S938" s="369"/>
      <c r="T938" s="369"/>
      <c r="U938" s="369"/>
      <c r="V938" s="369"/>
      <c r="W938" s="369"/>
      <c r="X938" s="369"/>
      <c r="Y938" s="369"/>
      <c r="Z938" s="369"/>
      <c r="AA938" s="369"/>
    </row>
    <row r="939" spans="1:27" ht="10.5" customHeight="1" x14ac:dyDescent="0.2">
      <c r="A939" s="369"/>
      <c r="B939" s="369"/>
      <c r="C939" s="369"/>
      <c r="D939" s="369"/>
      <c r="E939" s="369"/>
      <c r="F939" s="369"/>
      <c r="G939" s="369"/>
      <c r="H939" s="369"/>
      <c r="I939" s="369"/>
      <c r="J939" s="369"/>
      <c r="K939" s="369"/>
      <c r="L939" s="369"/>
      <c r="M939" s="369"/>
      <c r="N939" s="369"/>
      <c r="O939" s="369"/>
      <c r="P939" s="369"/>
      <c r="Q939" s="369"/>
      <c r="R939" s="369"/>
      <c r="S939" s="369"/>
      <c r="T939" s="369"/>
      <c r="U939" s="369"/>
      <c r="V939" s="369"/>
      <c r="W939" s="369"/>
      <c r="X939" s="369"/>
      <c r="Y939" s="369"/>
      <c r="Z939" s="369"/>
      <c r="AA939" s="369"/>
    </row>
    <row r="940" spans="1:27" ht="10.5" customHeight="1" x14ac:dyDescent="0.2">
      <c r="A940" s="369"/>
      <c r="B940" s="369"/>
      <c r="C940" s="369"/>
      <c r="D940" s="369"/>
      <c r="E940" s="369"/>
      <c r="F940" s="369"/>
      <c r="G940" s="369"/>
      <c r="H940" s="369"/>
      <c r="I940" s="369"/>
      <c r="J940" s="369"/>
      <c r="K940" s="369"/>
      <c r="L940" s="369"/>
      <c r="M940" s="369"/>
      <c r="N940" s="369"/>
      <c r="O940" s="369"/>
      <c r="P940" s="369"/>
      <c r="Q940" s="369"/>
      <c r="R940" s="369"/>
      <c r="S940" s="369"/>
      <c r="T940" s="369"/>
      <c r="U940" s="369"/>
      <c r="V940" s="369"/>
      <c r="W940" s="369"/>
      <c r="X940" s="369"/>
      <c r="Y940" s="369"/>
      <c r="Z940" s="369"/>
      <c r="AA940" s="369"/>
    </row>
    <row r="941" spans="1:27" ht="10.5" customHeight="1" x14ac:dyDescent="0.2">
      <c r="A941" s="369"/>
      <c r="B941" s="369"/>
      <c r="C941" s="369"/>
      <c r="D941" s="369"/>
      <c r="E941" s="369"/>
      <c r="F941" s="369"/>
      <c r="G941" s="369"/>
      <c r="H941" s="369"/>
      <c r="I941" s="369"/>
      <c r="J941" s="369"/>
      <c r="K941" s="369"/>
      <c r="L941" s="369"/>
      <c r="M941" s="369"/>
      <c r="N941" s="369"/>
      <c r="O941" s="369"/>
      <c r="P941" s="369"/>
      <c r="Q941" s="369"/>
      <c r="R941" s="369"/>
      <c r="S941" s="369"/>
      <c r="T941" s="369"/>
      <c r="U941" s="369"/>
      <c r="V941" s="369"/>
      <c r="W941" s="369"/>
      <c r="X941" s="369"/>
      <c r="Y941" s="369"/>
      <c r="Z941" s="369"/>
      <c r="AA941" s="369"/>
    </row>
    <row r="942" spans="1:27" ht="10.5" customHeight="1" x14ac:dyDescent="0.2">
      <c r="A942" s="369"/>
      <c r="B942" s="369"/>
      <c r="C942" s="369"/>
      <c r="D942" s="369"/>
      <c r="E942" s="369"/>
      <c r="F942" s="369"/>
      <c r="G942" s="369"/>
      <c r="H942" s="369"/>
      <c r="I942" s="369"/>
      <c r="J942" s="369"/>
      <c r="K942" s="369"/>
      <c r="L942" s="369"/>
      <c r="M942" s="369"/>
      <c r="N942" s="369"/>
      <c r="O942" s="369"/>
      <c r="P942" s="369"/>
      <c r="Q942" s="369"/>
      <c r="R942" s="369"/>
      <c r="S942" s="369"/>
      <c r="T942" s="369"/>
      <c r="U942" s="369"/>
      <c r="V942" s="369"/>
      <c r="W942" s="369"/>
      <c r="X942" s="369"/>
      <c r="Y942" s="369"/>
      <c r="Z942" s="369"/>
      <c r="AA942" s="369"/>
    </row>
    <row r="943" spans="1:27" ht="10.5" customHeight="1" x14ac:dyDescent="0.2">
      <c r="A943" s="369"/>
      <c r="B943" s="369"/>
      <c r="C943" s="369"/>
      <c r="D943" s="369"/>
      <c r="E943" s="369"/>
      <c r="F943" s="369"/>
      <c r="G943" s="369"/>
      <c r="H943" s="369"/>
      <c r="I943" s="369"/>
      <c r="J943" s="369"/>
      <c r="K943" s="369"/>
      <c r="L943" s="369"/>
      <c r="M943" s="369"/>
      <c r="N943" s="369"/>
      <c r="O943" s="369"/>
      <c r="P943" s="369"/>
      <c r="Q943" s="369"/>
      <c r="R943" s="369"/>
      <c r="S943" s="369"/>
      <c r="T943" s="369"/>
      <c r="U943" s="369"/>
      <c r="V943" s="369"/>
      <c r="W943" s="369"/>
      <c r="X943" s="369"/>
      <c r="Y943" s="369"/>
      <c r="Z943" s="369"/>
      <c r="AA943" s="369"/>
    </row>
    <row r="944" spans="1:27" ht="10.5" customHeight="1" x14ac:dyDescent="0.2">
      <c r="A944" s="369"/>
      <c r="B944" s="369"/>
      <c r="C944" s="369"/>
      <c r="D944" s="369"/>
      <c r="E944" s="369"/>
      <c r="F944" s="369"/>
      <c r="G944" s="369"/>
      <c r="H944" s="369"/>
      <c r="I944" s="369"/>
      <c r="J944" s="369"/>
      <c r="K944" s="369"/>
      <c r="L944" s="369"/>
      <c r="M944" s="369"/>
      <c r="N944" s="369"/>
      <c r="O944" s="369"/>
      <c r="P944" s="369"/>
      <c r="Q944" s="369"/>
      <c r="R944" s="369"/>
      <c r="S944" s="369"/>
      <c r="T944" s="369"/>
      <c r="U944" s="369"/>
      <c r="V944" s="369"/>
      <c r="W944" s="369"/>
      <c r="X944" s="369"/>
      <c r="Y944" s="369"/>
      <c r="Z944" s="369"/>
      <c r="AA944" s="369"/>
    </row>
    <row r="945" spans="1:27" ht="10.5" customHeight="1" x14ac:dyDescent="0.2">
      <c r="A945" s="369"/>
      <c r="B945" s="369"/>
      <c r="C945" s="369"/>
      <c r="D945" s="369"/>
      <c r="E945" s="369"/>
      <c r="F945" s="369"/>
      <c r="G945" s="369"/>
      <c r="H945" s="369"/>
      <c r="I945" s="369"/>
      <c r="J945" s="369"/>
      <c r="K945" s="369"/>
      <c r="L945" s="369"/>
      <c r="M945" s="369"/>
      <c r="N945" s="369"/>
      <c r="O945" s="369"/>
      <c r="P945" s="369"/>
      <c r="Q945" s="369"/>
      <c r="R945" s="369"/>
      <c r="S945" s="369"/>
      <c r="T945" s="369"/>
      <c r="U945" s="369"/>
      <c r="V945" s="369"/>
      <c r="W945" s="369"/>
      <c r="X945" s="369"/>
      <c r="Y945" s="369"/>
      <c r="Z945" s="369"/>
      <c r="AA945" s="369"/>
    </row>
    <row r="946" spans="1:27" ht="10.5" customHeight="1" x14ac:dyDescent="0.2">
      <c r="A946" s="369"/>
      <c r="B946" s="369"/>
      <c r="C946" s="369"/>
      <c r="D946" s="369"/>
      <c r="E946" s="369"/>
      <c r="F946" s="369"/>
      <c r="G946" s="369"/>
      <c r="H946" s="369"/>
      <c r="I946" s="369"/>
      <c r="J946" s="369"/>
      <c r="K946" s="369"/>
      <c r="L946" s="369"/>
      <c r="M946" s="369"/>
      <c r="N946" s="369"/>
      <c r="O946" s="369"/>
      <c r="P946" s="369"/>
      <c r="Q946" s="369"/>
      <c r="R946" s="369"/>
      <c r="S946" s="369"/>
      <c r="T946" s="369"/>
      <c r="U946" s="369"/>
      <c r="V946" s="369"/>
      <c r="W946" s="369"/>
      <c r="X946" s="369"/>
      <c r="Y946" s="369"/>
      <c r="Z946" s="369"/>
      <c r="AA946" s="369"/>
    </row>
    <row r="947" spans="1:27" ht="10.5" customHeight="1" x14ac:dyDescent="0.2">
      <c r="A947" s="369"/>
      <c r="B947" s="369"/>
      <c r="C947" s="369"/>
      <c r="D947" s="369"/>
      <c r="E947" s="369"/>
      <c r="F947" s="369"/>
      <c r="G947" s="369"/>
      <c r="H947" s="369"/>
      <c r="I947" s="369"/>
      <c r="J947" s="369"/>
      <c r="K947" s="369"/>
      <c r="L947" s="369"/>
      <c r="M947" s="369"/>
      <c r="N947" s="369"/>
      <c r="O947" s="369"/>
      <c r="P947" s="369"/>
      <c r="Q947" s="369"/>
      <c r="R947" s="369"/>
      <c r="S947" s="369"/>
      <c r="T947" s="369"/>
      <c r="U947" s="369"/>
      <c r="V947" s="369"/>
      <c r="W947" s="369"/>
      <c r="X947" s="369"/>
      <c r="Y947" s="369"/>
      <c r="Z947" s="369"/>
      <c r="AA947" s="369"/>
    </row>
    <row r="948" spans="1:27" ht="10.5" customHeight="1" x14ac:dyDescent="0.2">
      <c r="A948" s="369"/>
      <c r="B948" s="369"/>
      <c r="C948" s="369"/>
      <c r="D948" s="369"/>
      <c r="E948" s="369"/>
      <c r="F948" s="369"/>
      <c r="G948" s="369"/>
      <c r="H948" s="369"/>
      <c r="I948" s="369"/>
      <c r="J948" s="369"/>
      <c r="K948" s="369"/>
      <c r="L948" s="369"/>
      <c r="M948" s="369"/>
      <c r="N948" s="369"/>
      <c r="O948" s="369"/>
      <c r="P948" s="369"/>
      <c r="Q948" s="369"/>
      <c r="R948" s="369"/>
      <c r="S948" s="369"/>
      <c r="T948" s="369"/>
      <c r="U948" s="369"/>
      <c r="V948" s="369"/>
      <c r="W948" s="369"/>
      <c r="X948" s="369"/>
      <c r="Y948" s="369"/>
      <c r="Z948" s="369"/>
      <c r="AA948" s="369"/>
    </row>
    <row r="949" spans="1:27" ht="10.5" customHeight="1" x14ac:dyDescent="0.2">
      <c r="A949" s="369"/>
      <c r="B949" s="369"/>
      <c r="C949" s="369"/>
      <c r="D949" s="369"/>
      <c r="E949" s="369"/>
      <c r="F949" s="369"/>
      <c r="G949" s="369"/>
      <c r="H949" s="369"/>
      <c r="I949" s="369"/>
      <c r="J949" s="369"/>
      <c r="K949" s="369"/>
      <c r="L949" s="369"/>
      <c r="M949" s="369"/>
      <c r="N949" s="369"/>
      <c r="O949" s="369"/>
      <c r="P949" s="369"/>
      <c r="Q949" s="369"/>
      <c r="R949" s="369"/>
      <c r="S949" s="369"/>
      <c r="T949" s="369"/>
      <c r="U949" s="369"/>
      <c r="V949" s="369"/>
      <c r="W949" s="369"/>
      <c r="X949" s="369"/>
      <c r="Y949" s="369"/>
      <c r="Z949" s="369"/>
      <c r="AA949" s="369"/>
    </row>
    <row r="950" spans="1:27" ht="10.5" customHeight="1" x14ac:dyDescent="0.2">
      <c r="A950" s="369"/>
      <c r="B950" s="369"/>
      <c r="C950" s="369"/>
      <c r="D950" s="369"/>
      <c r="E950" s="369"/>
      <c r="F950" s="369"/>
      <c r="G950" s="369"/>
      <c r="H950" s="369"/>
      <c r="I950" s="369"/>
      <c r="J950" s="369"/>
      <c r="K950" s="369"/>
      <c r="L950" s="369"/>
      <c r="M950" s="369"/>
      <c r="N950" s="369"/>
      <c r="O950" s="369"/>
      <c r="P950" s="369"/>
      <c r="Q950" s="369"/>
      <c r="R950" s="369"/>
      <c r="S950" s="369"/>
      <c r="T950" s="369"/>
      <c r="U950" s="369"/>
      <c r="V950" s="369"/>
      <c r="W950" s="369"/>
      <c r="X950" s="369"/>
      <c r="Y950" s="369"/>
      <c r="Z950" s="369"/>
      <c r="AA950" s="369"/>
    </row>
    <row r="951" spans="1:27" ht="10.5" customHeight="1" x14ac:dyDescent="0.2">
      <c r="A951" s="369"/>
      <c r="B951" s="369"/>
      <c r="C951" s="369"/>
      <c r="D951" s="369"/>
      <c r="E951" s="369"/>
      <c r="F951" s="369"/>
      <c r="G951" s="369"/>
      <c r="H951" s="369"/>
      <c r="I951" s="369"/>
      <c r="J951" s="369"/>
      <c r="K951" s="369"/>
      <c r="L951" s="369"/>
      <c r="M951" s="369"/>
      <c r="N951" s="369"/>
      <c r="O951" s="369"/>
      <c r="P951" s="369"/>
      <c r="Q951" s="369"/>
      <c r="R951" s="369"/>
      <c r="S951" s="369"/>
      <c r="T951" s="369"/>
      <c r="U951" s="369"/>
      <c r="V951" s="369"/>
      <c r="W951" s="369"/>
      <c r="X951" s="369"/>
      <c r="Y951" s="369"/>
      <c r="Z951" s="369"/>
      <c r="AA951" s="369"/>
    </row>
    <row r="952" spans="1:27" ht="10.5" customHeight="1" x14ac:dyDescent="0.2">
      <c r="A952" s="369"/>
      <c r="B952" s="369"/>
      <c r="C952" s="369"/>
      <c r="D952" s="369"/>
      <c r="E952" s="369"/>
      <c r="F952" s="369"/>
      <c r="G952" s="369"/>
      <c r="H952" s="369"/>
      <c r="I952" s="369"/>
      <c r="J952" s="369"/>
      <c r="K952" s="369"/>
      <c r="L952" s="369"/>
      <c r="M952" s="369"/>
      <c r="N952" s="369"/>
      <c r="O952" s="369"/>
      <c r="P952" s="369"/>
      <c r="Q952" s="369"/>
      <c r="R952" s="369"/>
      <c r="S952" s="369"/>
      <c r="T952" s="369"/>
      <c r="U952" s="369"/>
      <c r="V952" s="369"/>
      <c r="W952" s="369"/>
      <c r="X952" s="369"/>
      <c r="Y952" s="369"/>
      <c r="Z952" s="369"/>
      <c r="AA952" s="369"/>
    </row>
    <row r="953" spans="1:27" ht="10.5" customHeight="1" x14ac:dyDescent="0.2">
      <c r="A953" s="369"/>
      <c r="B953" s="369"/>
      <c r="C953" s="369"/>
      <c r="D953" s="369"/>
      <c r="E953" s="369"/>
      <c r="F953" s="369"/>
      <c r="G953" s="369"/>
      <c r="H953" s="369"/>
      <c r="I953" s="369"/>
      <c r="J953" s="369"/>
      <c r="K953" s="369"/>
      <c r="L953" s="369"/>
      <c r="M953" s="369"/>
      <c r="N953" s="369"/>
      <c r="O953" s="369"/>
      <c r="P953" s="369"/>
      <c r="Q953" s="369"/>
      <c r="R953" s="369"/>
      <c r="S953" s="369"/>
      <c r="T953" s="369"/>
      <c r="U953" s="369"/>
      <c r="V953" s="369"/>
      <c r="W953" s="369"/>
      <c r="X953" s="369"/>
      <c r="Y953" s="369"/>
      <c r="Z953" s="369"/>
      <c r="AA953" s="369"/>
    </row>
    <row r="954" spans="1:27" ht="10.5" customHeight="1" x14ac:dyDescent="0.2">
      <c r="A954" s="369"/>
      <c r="B954" s="369"/>
      <c r="C954" s="369"/>
      <c r="D954" s="369"/>
      <c r="E954" s="369"/>
      <c r="F954" s="369"/>
      <c r="G954" s="369"/>
      <c r="H954" s="369"/>
      <c r="I954" s="369"/>
      <c r="J954" s="369"/>
      <c r="K954" s="369"/>
      <c r="L954" s="369"/>
      <c r="M954" s="369"/>
      <c r="N954" s="369"/>
      <c r="O954" s="369"/>
      <c r="P954" s="369"/>
      <c r="Q954" s="369"/>
      <c r="R954" s="369"/>
      <c r="S954" s="369"/>
      <c r="T954" s="369"/>
      <c r="U954" s="369"/>
      <c r="V954" s="369"/>
      <c r="W954" s="369"/>
      <c r="X954" s="369"/>
      <c r="Y954" s="369"/>
      <c r="Z954" s="369"/>
      <c r="AA954" s="369"/>
    </row>
    <row r="955" spans="1:27" ht="10.5" customHeight="1" x14ac:dyDescent="0.2">
      <c r="A955" s="369"/>
      <c r="B955" s="369"/>
      <c r="C955" s="369"/>
      <c r="D955" s="369"/>
      <c r="E955" s="369"/>
      <c r="F955" s="369"/>
      <c r="G955" s="369"/>
      <c r="H955" s="369"/>
      <c r="I955" s="369"/>
      <c r="J955" s="369"/>
      <c r="K955" s="369"/>
      <c r="L955" s="369"/>
      <c r="M955" s="369"/>
      <c r="N955" s="369"/>
      <c r="O955" s="369"/>
      <c r="P955" s="369"/>
      <c r="Q955" s="369"/>
      <c r="R955" s="369"/>
      <c r="S955" s="369"/>
      <c r="T955" s="369"/>
      <c r="U955" s="369"/>
      <c r="V955" s="369"/>
      <c r="W955" s="369"/>
      <c r="X955" s="369"/>
      <c r="Y955" s="369"/>
      <c r="Z955" s="369"/>
      <c r="AA955" s="369"/>
    </row>
    <row r="956" spans="1:27" ht="10.5" customHeight="1" x14ac:dyDescent="0.2">
      <c r="A956" s="369"/>
      <c r="B956" s="369"/>
      <c r="C956" s="369"/>
      <c r="D956" s="369"/>
      <c r="E956" s="369"/>
      <c r="F956" s="369"/>
      <c r="G956" s="369"/>
      <c r="H956" s="369"/>
      <c r="I956" s="369"/>
      <c r="J956" s="369"/>
      <c r="K956" s="369"/>
      <c r="L956" s="369"/>
      <c r="M956" s="369"/>
      <c r="N956" s="369"/>
      <c r="O956" s="369"/>
      <c r="P956" s="369"/>
      <c r="Q956" s="369"/>
      <c r="R956" s="369"/>
      <c r="S956" s="369"/>
      <c r="T956" s="369"/>
      <c r="U956" s="369"/>
      <c r="V956" s="369"/>
      <c r="W956" s="369"/>
      <c r="X956" s="369"/>
      <c r="Y956" s="369"/>
      <c r="Z956" s="369"/>
      <c r="AA956" s="369"/>
    </row>
    <row r="957" spans="1:27" ht="10.5" customHeight="1" x14ac:dyDescent="0.2">
      <c r="A957" s="369"/>
      <c r="B957" s="369"/>
      <c r="C957" s="369"/>
      <c r="D957" s="369"/>
      <c r="E957" s="369"/>
      <c r="F957" s="369"/>
      <c r="G957" s="369"/>
      <c r="H957" s="369"/>
      <c r="I957" s="369"/>
      <c r="J957" s="369"/>
      <c r="K957" s="369"/>
      <c r="L957" s="369"/>
      <c r="M957" s="369"/>
      <c r="N957" s="369"/>
      <c r="O957" s="369"/>
      <c r="P957" s="369"/>
      <c r="Q957" s="369"/>
      <c r="R957" s="369"/>
      <c r="S957" s="369"/>
      <c r="T957" s="369"/>
      <c r="U957" s="369"/>
      <c r="V957" s="369"/>
      <c r="W957" s="369"/>
      <c r="X957" s="369"/>
      <c r="Y957" s="369"/>
      <c r="Z957" s="369"/>
      <c r="AA957" s="369"/>
    </row>
    <row r="958" spans="1:27" ht="10.5" customHeight="1" x14ac:dyDescent="0.2">
      <c r="A958" s="369"/>
      <c r="B958" s="369"/>
      <c r="C958" s="369"/>
      <c r="D958" s="369"/>
      <c r="E958" s="369"/>
      <c r="F958" s="369"/>
      <c r="G958" s="369"/>
      <c r="H958" s="369"/>
      <c r="I958" s="369"/>
      <c r="J958" s="369"/>
      <c r="K958" s="369"/>
      <c r="L958" s="369"/>
      <c r="M958" s="369"/>
      <c r="N958" s="369"/>
      <c r="O958" s="369"/>
      <c r="P958" s="369"/>
      <c r="Q958" s="369"/>
      <c r="R958" s="369"/>
      <c r="S958" s="369"/>
      <c r="T958" s="369"/>
      <c r="U958" s="369"/>
      <c r="V958" s="369"/>
      <c r="W958" s="369"/>
      <c r="X958" s="369"/>
      <c r="Y958" s="369"/>
      <c r="Z958" s="369"/>
      <c r="AA958" s="369"/>
    </row>
    <row r="959" spans="1:27" ht="10.5" customHeight="1" x14ac:dyDescent="0.2">
      <c r="A959" s="369"/>
      <c r="B959" s="369"/>
      <c r="C959" s="369"/>
      <c r="D959" s="369"/>
      <c r="E959" s="369"/>
      <c r="F959" s="369"/>
      <c r="G959" s="369"/>
      <c r="H959" s="369"/>
      <c r="I959" s="369"/>
      <c r="J959" s="369"/>
      <c r="K959" s="369"/>
      <c r="L959" s="369"/>
      <c r="M959" s="369"/>
      <c r="N959" s="369"/>
      <c r="O959" s="369"/>
      <c r="P959" s="369"/>
      <c r="Q959" s="369"/>
      <c r="R959" s="369"/>
      <c r="S959" s="369"/>
      <c r="T959" s="369"/>
      <c r="U959" s="369"/>
      <c r="V959" s="369"/>
      <c r="W959" s="369"/>
      <c r="X959" s="369"/>
      <c r="Y959" s="369"/>
      <c r="Z959" s="369"/>
      <c r="AA959" s="369"/>
    </row>
    <row r="960" spans="1:27" ht="10.5" customHeight="1" x14ac:dyDescent="0.2">
      <c r="A960" s="369"/>
      <c r="B960" s="369"/>
      <c r="C960" s="369"/>
      <c r="D960" s="369"/>
      <c r="E960" s="369"/>
      <c r="F960" s="369"/>
      <c r="G960" s="369"/>
      <c r="H960" s="369"/>
      <c r="I960" s="369"/>
      <c r="J960" s="369"/>
      <c r="K960" s="369"/>
      <c r="L960" s="369"/>
      <c r="M960" s="369"/>
      <c r="N960" s="369"/>
      <c r="O960" s="369"/>
      <c r="P960" s="369"/>
      <c r="Q960" s="369"/>
      <c r="R960" s="369"/>
      <c r="S960" s="369"/>
      <c r="T960" s="369"/>
      <c r="U960" s="369"/>
      <c r="V960" s="369"/>
      <c r="W960" s="369"/>
      <c r="X960" s="369"/>
      <c r="Y960" s="369"/>
      <c r="Z960" s="369"/>
      <c r="AA960" s="369"/>
    </row>
    <row r="961" spans="1:27" ht="10.5" customHeight="1" x14ac:dyDescent="0.2">
      <c r="A961" s="369"/>
      <c r="B961" s="369"/>
      <c r="C961" s="369"/>
      <c r="D961" s="369"/>
      <c r="E961" s="369"/>
      <c r="F961" s="369"/>
      <c r="G961" s="369"/>
      <c r="H961" s="369"/>
      <c r="I961" s="369"/>
      <c r="J961" s="369"/>
      <c r="K961" s="369"/>
      <c r="L961" s="369"/>
      <c r="M961" s="369"/>
      <c r="N961" s="369"/>
      <c r="O961" s="369"/>
      <c r="P961" s="369"/>
      <c r="Q961" s="369"/>
      <c r="R961" s="369"/>
      <c r="S961" s="369"/>
      <c r="T961" s="369"/>
      <c r="U961" s="369"/>
      <c r="V961" s="369"/>
      <c r="W961" s="369"/>
      <c r="X961" s="369"/>
      <c r="Y961" s="369"/>
      <c r="Z961" s="369"/>
      <c r="AA961" s="369"/>
    </row>
    <row r="962" spans="1:27" ht="10.5" customHeight="1" x14ac:dyDescent="0.2">
      <c r="A962" s="369"/>
      <c r="B962" s="369"/>
      <c r="C962" s="369"/>
      <c r="D962" s="369"/>
      <c r="E962" s="369"/>
      <c r="F962" s="369"/>
      <c r="G962" s="369"/>
      <c r="H962" s="369"/>
      <c r="I962" s="369"/>
      <c r="J962" s="369"/>
      <c r="K962" s="369"/>
      <c r="L962" s="369"/>
      <c r="M962" s="369"/>
      <c r="N962" s="369"/>
      <c r="O962" s="369"/>
      <c r="P962" s="369"/>
      <c r="Q962" s="369"/>
      <c r="R962" s="369"/>
      <c r="S962" s="369"/>
      <c r="T962" s="369"/>
      <c r="U962" s="369"/>
      <c r="V962" s="369"/>
      <c r="W962" s="369"/>
      <c r="X962" s="369"/>
      <c r="Y962" s="369"/>
      <c r="Z962" s="369"/>
      <c r="AA962" s="369"/>
    </row>
    <row r="963" spans="1:27" ht="10.5" customHeight="1" x14ac:dyDescent="0.2">
      <c r="A963" s="369"/>
      <c r="B963" s="369"/>
      <c r="C963" s="369"/>
      <c r="D963" s="369"/>
      <c r="E963" s="369"/>
      <c r="F963" s="369"/>
      <c r="G963" s="369"/>
      <c r="H963" s="369"/>
      <c r="I963" s="369"/>
      <c r="J963" s="369"/>
      <c r="K963" s="369"/>
      <c r="L963" s="369"/>
      <c r="M963" s="369"/>
      <c r="N963" s="369"/>
      <c r="O963" s="369"/>
      <c r="P963" s="369"/>
      <c r="Q963" s="369"/>
      <c r="R963" s="369"/>
      <c r="S963" s="369"/>
      <c r="T963" s="369"/>
      <c r="U963" s="369"/>
      <c r="V963" s="369"/>
      <c r="W963" s="369"/>
      <c r="X963" s="369"/>
      <c r="Y963" s="369"/>
      <c r="Z963" s="369"/>
      <c r="AA963" s="369"/>
    </row>
    <row r="964" spans="1:27" ht="10.5" customHeight="1" x14ac:dyDescent="0.2">
      <c r="A964" s="369"/>
      <c r="B964" s="369"/>
      <c r="C964" s="369"/>
      <c r="D964" s="369"/>
      <c r="E964" s="369"/>
      <c r="F964" s="369"/>
      <c r="G964" s="369"/>
      <c r="H964" s="369"/>
      <c r="I964" s="369"/>
      <c r="J964" s="369"/>
      <c r="K964" s="369"/>
      <c r="L964" s="369"/>
      <c r="M964" s="369"/>
      <c r="N964" s="369"/>
      <c r="O964" s="369"/>
      <c r="P964" s="369"/>
      <c r="Q964" s="369"/>
      <c r="R964" s="369"/>
      <c r="S964" s="369"/>
      <c r="T964" s="369"/>
      <c r="U964" s="369"/>
      <c r="V964" s="369"/>
      <c r="W964" s="369"/>
      <c r="X964" s="369"/>
      <c r="Y964" s="369"/>
      <c r="Z964" s="369"/>
      <c r="AA964" s="369"/>
    </row>
    <row r="965" spans="1:27" ht="10.5" customHeight="1" x14ac:dyDescent="0.2">
      <c r="A965" s="369"/>
      <c r="B965" s="369"/>
      <c r="C965" s="369"/>
      <c r="D965" s="369"/>
      <c r="E965" s="369"/>
      <c r="F965" s="369"/>
      <c r="G965" s="369"/>
      <c r="H965" s="369"/>
      <c r="I965" s="369"/>
      <c r="J965" s="369"/>
      <c r="K965" s="369"/>
      <c r="L965" s="369"/>
      <c r="M965" s="369"/>
      <c r="N965" s="369"/>
      <c r="O965" s="369"/>
      <c r="P965" s="369"/>
      <c r="Q965" s="369"/>
      <c r="R965" s="369"/>
      <c r="S965" s="369"/>
      <c r="T965" s="369"/>
      <c r="U965" s="369"/>
      <c r="V965" s="369"/>
      <c r="W965" s="369"/>
      <c r="X965" s="369"/>
      <c r="Y965" s="369"/>
      <c r="Z965" s="369"/>
      <c r="AA965" s="369"/>
    </row>
    <row r="966" spans="1:27" ht="10.5" customHeight="1" x14ac:dyDescent="0.2">
      <c r="A966" s="369"/>
      <c r="B966" s="369"/>
      <c r="C966" s="369"/>
      <c r="D966" s="369"/>
      <c r="E966" s="369"/>
      <c r="F966" s="369"/>
      <c r="G966" s="369"/>
      <c r="H966" s="369"/>
      <c r="I966" s="369"/>
      <c r="J966" s="369"/>
      <c r="K966" s="369"/>
      <c r="L966" s="369"/>
      <c r="M966" s="369"/>
      <c r="N966" s="369"/>
      <c r="O966" s="369"/>
      <c r="P966" s="369"/>
      <c r="Q966" s="369"/>
      <c r="R966" s="369"/>
      <c r="S966" s="369"/>
      <c r="T966" s="369"/>
      <c r="U966" s="369"/>
      <c r="V966" s="369"/>
      <c r="W966" s="369"/>
      <c r="X966" s="369"/>
      <c r="Y966" s="369"/>
      <c r="Z966" s="369"/>
      <c r="AA966" s="369"/>
    </row>
    <row r="967" spans="1:27" ht="10.5" customHeight="1" x14ac:dyDescent="0.2">
      <c r="A967" s="369"/>
      <c r="B967" s="369"/>
      <c r="C967" s="369"/>
      <c r="D967" s="369"/>
      <c r="E967" s="369"/>
      <c r="F967" s="369"/>
      <c r="G967" s="369"/>
      <c r="H967" s="369"/>
      <c r="I967" s="369"/>
      <c r="J967" s="369"/>
      <c r="K967" s="369"/>
      <c r="L967" s="369"/>
      <c r="M967" s="369"/>
      <c r="N967" s="369"/>
      <c r="O967" s="369"/>
      <c r="P967" s="369"/>
      <c r="Q967" s="369"/>
      <c r="R967" s="369"/>
      <c r="S967" s="369"/>
      <c r="T967" s="369"/>
      <c r="U967" s="369"/>
      <c r="V967" s="369"/>
      <c r="W967" s="369"/>
      <c r="X967" s="369"/>
      <c r="Y967" s="369"/>
      <c r="Z967" s="369"/>
      <c r="AA967" s="369"/>
    </row>
    <row r="968" spans="1:27" ht="10.5" customHeight="1" x14ac:dyDescent="0.2">
      <c r="A968" s="369"/>
      <c r="B968" s="369"/>
      <c r="C968" s="369"/>
      <c r="D968" s="369"/>
      <c r="E968" s="369"/>
      <c r="F968" s="369"/>
      <c r="G968" s="369"/>
      <c r="H968" s="369"/>
      <c r="I968" s="369"/>
      <c r="J968" s="369"/>
      <c r="K968" s="369"/>
      <c r="L968" s="369"/>
      <c r="M968" s="369"/>
      <c r="N968" s="369"/>
      <c r="O968" s="369"/>
      <c r="P968" s="369"/>
      <c r="Q968" s="369"/>
      <c r="R968" s="369"/>
      <c r="S968" s="369"/>
      <c r="T968" s="369"/>
      <c r="U968" s="369"/>
      <c r="V968" s="369"/>
      <c r="W968" s="369"/>
      <c r="X968" s="369"/>
      <c r="Y968" s="369"/>
      <c r="Z968" s="369"/>
      <c r="AA968" s="369"/>
    </row>
    <row r="969" spans="1:27" ht="10.5" customHeight="1" x14ac:dyDescent="0.2">
      <c r="A969" s="369"/>
      <c r="B969" s="369"/>
      <c r="C969" s="369"/>
      <c r="D969" s="369"/>
      <c r="E969" s="369"/>
      <c r="F969" s="369"/>
      <c r="G969" s="369"/>
      <c r="H969" s="369"/>
      <c r="I969" s="369"/>
      <c r="J969" s="369"/>
      <c r="K969" s="369"/>
      <c r="L969" s="369"/>
      <c r="M969" s="369"/>
      <c r="N969" s="369"/>
      <c r="O969" s="369"/>
      <c r="P969" s="369"/>
      <c r="Q969" s="369"/>
      <c r="R969" s="369"/>
      <c r="S969" s="369"/>
      <c r="T969" s="369"/>
      <c r="U969" s="369"/>
      <c r="V969" s="369"/>
      <c r="W969" s="369"/>
      <c r="X969" s="369"/>
      <c r="Y969" s="369"/>
      <c r="Z969" s="369"/>
      <c r="AA969" s="369"/>
    </row>
    <row r="970" spans="1:27" ht="10.5" customHeight="1" x14ac:dyDescent="0.2">
      <c r="A970" s="369"/>
      <c r="B970" s="369"/>
      <c r="C970" s="369"/>
      <c r="D970" s="369"/>
      <c r="E970" s="369"/>
      <c r="F970" s="369"/>
      <c r="G970" s="369"/>
      <c r="H970" s="369"/>
      <c r="I970" s="369"/>
      <c r="J970" s="369"/>
      <c r="K970" s="369"/>
      <c r="L970" s="369"/>
      <c r="M970" s="369"/>
      <c r="N970" s="369"/>
      <c r="O970" s="369"/>
      <c r="P970" s="369"/>
      <c r="Q970" s="369"/>
      <c r="R970" s="369"/>
      <c r="S970" s="369"/>
      <c r="T970" s="369"/>
      <c r="U970" s="369"/>
      <c r="V970" s="369"/>
      <c r="W970" s="369"/>
      <c r="X970" s="369"/>
      <c r="Y970" s="369"/>
      <c r="Z970" s="369"/>
      <c r="AA970" s="369"/>
    </row>
    <row r="971" spans="1:27" ht="10.5" customHeight="1" x14ac:dyDescent="0.2">
      <c r="A971" s="369"/>
      <c r="B971" s="369"/>
      <c r="C971" s="369"/>
      <c r="D971" s="369"/>
      <c r="E971" s="369"/>
      <c r="F971" s="369"/>
      <c r="G971" s="369"/>
      <c r="H971" s="369"/>
      <c r="I971" s="369"/>
      <c r="J971" s="369"/>
      <c r="K971" s="369"/>
      <c r="L971" s="369"/>
      <c r="M971" s="369"/>
      <c r="N971" s="369"/>
      <c r="O971" s="369"/>
      <c r="P971" s="369"/>
      <c r="Q971" s="369"/>
      <c r="R971" s="369"/>
      <c r="S971" s="369"/>
      <c r="T971" s="369"/>
      <c r="U971" s="369"/>
      <c r="V971" s="369"/>
      <c r="W971" s="369"/>
      <c r="X971" s="369"/>
      <c r="Y971" s="369"/>
      <c r="Z971" s="369"/>
      <c r="AA971" s="369"/>
    </row>
    <row r="972" spans="1:27" ht="10.5" customHeight="1" x14ac:dyDescent="0.2">
      <c r="A972" s="369"/>
      <c r="B972" s="369"/>
      <c r="C972" s="369"/>
      <c r="D972" s="369"/>
      <c r="E972" s="369"/>
      <c r="F972" s="369"/>
      <c r="G972" s="369"/>
      <c r="H972" s="369"/>
      <c r="I972" s="369"/>
      <c r="J972" s="369"/>
      <c r="K972" s="369"/>
      <c r="L972" s="369"/>
      <c r="M972" s="369"/>
      <c r="N972" s="369"/>
      <c r="O972" s="369"/>
      <c r="P972" s="369"/>
      <c r="Q972" s="369"/>
      <c r="R972" s="369"/>
      <c r="S972" s="369"/>
      <c r="T972" s="369"/>
      <c r="U972" s="369"/>
      <c r="V972" s="369"/>
      <c r="W972" s="369"/>
      <c r="X972" s="369"/>
      <c r="Y972" s="369"/>
      <c r="Z972" s="369"/>
      <c r="AA972" s="369"/>
    </row>
    <row r="973" spans="1:27" ht="10.5" customHeight="1" x14ac:dyDescent="0.2">
      <c r="A973" s="369"/>
      <c r="B973" s="369"/>
      <c r="C973" s="369"/>
      <c r="D973" s="369"/>
      <c r="E973" s="369"/>
      <c r="F973" s="369"/>
      <c r="G973" s="369"/>
      <c r="H973" s="369"/>
      <c r="I973" s="369"/>
      <c r="J973" s="369"/>
      <c r="K973" s="369"/>
      <c r="L973" s="369"/>
      <c r="M973" s="369"/>
      <c r="N973" s="369"/>
      <c r="O973" s="369"/>
      <c r="P973" s="369"/>
      <c r="Q973" s="369"/>
      <c r="R973" s="369"/>
      <c r="S973" s="369"/>
      <c r="T973" s="369"/>
      <c r="U973" s="369"/>
      <c r="V973" s="369"/>
      <c r="W973" s="369"/>
      <c r="X973" s="369"/>
      <c r="Y973" s="369"/>
      <c r="Z973" s="369"/>
      <c r="AA973" s="369"/>
    </row>
    <row r="974" spans="1:27" ht="10.5" customHeight="1" x14ac:dyDescent="0.2">
      <c r="A974" s="369"/>
      <c r="B974" s="369"/>
      <c r="C974" s="369"/>
      <c r="D974" s="369"/>
      <c r="E974" s="369"/>
      <c r="F974" s="369"/>
      <c r="G974" s="369"/>
      <c r="H974" s="369"/>
      <c r="I974" s="369"/>
      <c r="J974" s="369"/>
      <c r="K974" s="369"/>
      <c r="L974" s="369"/>
      <c r="M974" s="369"/>
      <c r="N974" s="369"/>
      <c r="O974" s="369"/>
      <c r="P974" s="369"/>
      <c r="Q974" s="369"/>
      <c r="R974" s="369"/>
      <c r="S974" s="369"/>
      <c r="T974" s="369"/>
      <c r="U974" s="369"/>
      <c r="V974" s="369"/>
      <c r="W974" s="369"/>
      <c r="X974" s="369"/>
      <c r="Y974" s="369"/>
      <c r="Z974" s="369"/>
      <c r="AA974" s="369"/>
    </row>
    <row r="975" spans="1:27" ht="10.5" customHeight="1" x14ac:dyDescent="0.2">
      <c r="A975" s="369"/>
      <c r="B975" s="369"/>
      <c r="C975" s="369"/>
      <c r="D975" s="369"/>
      <c r="E975" s="369"/>
      <c r="F975" s="369"/>
      <c r="G975" s="369"/>
      <c r="H975" s="369"/>
      <c r="I975" s="369"/>
      <c r="J975" s="369"/>
      <c r="K975" s="369"/>
      <c r="L975" s="369"/>
      <c r="M975" s="369"/>
      <c r="N975" s="369"/>
      <c r="O975" s="369"/>
      <c r="P975" s="369"/>
      <c r="Q975" s="369"/>
      <c r="R975" s="369"/>
      <c r="S975" s="369"/>
      <c r="T975" s="369"/>
      <c r="U975" s="369"/>
      <c r="V975" s="369"/>
      <c r="W975" s="369"/>
      <c r="X975" s="369"/>
      <c r="Y975" s="369"/>
      <c r="Z975" s="369"/>
      <c r="AA975" s="369"/>
    </row>
    <row r="976" spans="1:27" ht="10.5" customHeight="1" x14ac:dyDescent="0.2">
      <c r="A976" s="369"/>
      <c r="B976" s="369"/>
      <c r="C976" s="369"/>
      <c r="D976" s="369"/>
      <c r="E976" s="369"/>
      <c r="F976" s="369"/>
      <c r="G976" s="369"/>
      <c r="H976" s="369"/>
      <c r="I976" s="369"/>
      <c r="J976" s="369"/>
      <c r="K976" s="369"/>
      <c r="L976" s="369"/>
      <c r="M976" s="369"/>
      <c r="N976" s="369"/>
      <c r="O976" s="369"/>
      <c r="P976" s="369"/>
      <c r="Q976" s="369"/>
      <c r="R976" s="369"/>
      <c r="S976" s="369"/>
      <c r="T976" s="369"/>
      <c r="U976" s="369"/>
      <c r="V976" s="369"/>
      <c r="W976" s="369"/>
      <c r="X976" s="369"/>
      <c r="Y976" s="369"/>
      <c r="Z976" s="369"/>
      <c r="AA976" s="369"/>
    </row>
    <row r="977" spans="1:27" ht="10.5" customHeight="1" x14ac:dyDescent="0.2">
      <c r="A977" s="369"/>
      <c r="B977" s="369"/>
      <c r="C977" s="369"/>
      <c r="D977" s="369"/>
      <c r="E977" s="369"/>
      <c r="F977" s="369"/>
      <c r="G977" s="369"/>
      <c r="H977" s="369"/>
      <c r="I977" s="369"/>
      <c r="J977" s="369"/>
      <c r="K977" s="369"/>
      <c r="L977" s="369"/>
      <c r="M977" s="369"/>
      <c r="N977" s="369"/>
      <c r="O977" s="369"/>
      <c r="P977" s="369"/>
      <c r="Q977" s="369"/>
      <c r="R977" s="369"/>
      <c r="S977" s="369"/>
      <c r="T977" s="369"/>
      <c r="U977" s="369"/>
      <c r="V977" s="369"/>
      <c r="W977" s="369"/>
      <c r="X977" s="369"/>
      <c r="Y977" s="369"/>
      <c r="Z977" s="369"/>
      <c r="AA977" s="369"/>
    </row>
    <row r="978" spans="1:27" ht="10.5" customHeight="1" x14ac:dyDescent="0.2">
      <c r="A978" s="369"/>
      <c r="B978" s="369"/>
      <c r="C978" s="369"/>
      <c r="D978" s="369"/>
      <c r="E978" s="369"/>
      <c r="F978" s="369"/>
      <c r="G978" s="369"/>
      <c r="H978" s="369"/>
      <c r="I978" s="369"/>
      <c r="J978" s="369"/>
      <c r="K978" s="369"/>
      <c r="L978" s="369"/>
      <c r="M978" s="369"/>
      <c r="N978" s="369"/>
      <c r="O978" s="369"/>
      <c r="P978" s="369"/>
      <c r="Q978" s="369"/>
      <c r="R978" s="369"/>
      <c r="S978" s="369"/>
      <c r="T978" s="369"/>
      <c r="U978" s="369"/>
      <c r="V978" s="369"/>
      <c r="W978" s="369"/>
      <c r="X978" s="369"/>
      <c r="Y978" s="369"/>
      <c r="Z978" s="369"/>
      <c r="AA978" s="369"/>
    </row>
    <row r="979" spans="1:27" ht="10.5" customHeight="1" x14ac:dyDescent="0.2">
      <c r="A979" s="369"/>
      <c r="B979" s="369"/>
      <c r="C979" s="369"/>
      <c r="D979" s="369"/>
      <c r="E979" s="369"/>
      <c r="F979" s="369"/>
      <c r="G979" s="369"/>
      <c r="H979" s="369"/>
      <c r="I979" s="369"/>
      <c r="J979" s="369"/>
      <c r="K979" s="369"/>
      <c r="L979" s="369"/>
      <c r="M979" s="369"/>
      <c r="N979" s="369"/>
      <c r="O979" s="369"/>
      <c r="P979" s="369"/>
      <c r="Q979" s="369"/>
      <c r="R979" s="369"/>
      <c r="S979" s="369"/>
      <c r="T979" s="369"/>
      <c r="U979" s="369"/>
      <c r="V979" s="369"/>
      <c r="W979" s="369"/>
      <c r="X979" s="369"/>
      <c r="Y979" s="369"/>
      <c r="Z979" s="369"/>
      <c r="AA979" s="369"/>
    </row>
    <row r="980" spans="1:27" ht="10.5" customHeight="1" x14ac:dyDescent="0.2">
      <c r="A980" s="369"/>
      <c r="B980" s="369"/>
      <c r="C980" s="369"/>
      <c r="D980" s="369"/>
      <c r="E980" s="369"/>
      <c r="F980" s="369"/>
      <c r="G980" s="369"/>
      <c r="H980" s="369"/>
      <c r="I980" s="369"/>
      <c r="J980" s="369"/>
      <c r="K980" s="369"/>
      <c r="L980" s="369"/>
      <c r="M980" s="369"/>
      <c r="N980" s="369"/>
      <c r="O980" s="369"/>
      <c r="P980" s="369"/>
      <c r="Q980" s="369"/>
      <c r="R980" s="369"/>
      <c r="S980" s="369"/>
      <c r="T980" s="369"/>
      <c r="U980" s="369"/>
      <c r="V980" s="369"/>
      <c r="W980" s="369"/>
      <c r="X980" s="369"/>
      <c r="Y980" s="369"/>
      <c r="Z980" s="369"/>
      <c r="AA980" s="369"/>
    </row>
    <row r="981" spans="1:27" ht="10.5" customHeight="1" x14ac:dyDescent="0.2">
      <c r="A981" s="369"/>
      <c r="B981" s="369"/>
      <c r="C981" s="369"/>
      <c r="D981" s="369"/>
      <c r="E981" s="369"/>
      <c r="F981" s="369"/>
      <c r="G981" s="369"/>
      <c r="H981" s="369"/>
      <c r="I981" s="369"/>
      <c r="J981" s="369"/>
      <c r="K981" s="369"/>
      <c r="L981" s="369"/>
      <c r="M981" s="369"/>
      <c r="N981" s="369"/>
      <c r="O981" s="369"/>
      <c r="P981" s="369"/>
      <c r="Q981" s="369"/>
      <c r="R981" s="369"/>
      <c r="S981" s="369"/>
      <c r="T981" s="369"/>
      <c r="U981" s="369"/>
      <c r="V981" s="369"/>
      <c r="W981" s="369"/>
      <c r="X981" s="369"/>
      <c r="Y981" s="369"/>
      <c r="Z981" s="369"/>
      <c r="AA981" s="369"/>
    </row>
    <row r="982" spans="1:27" ht="10.5" customHeight="1" x14ac:dyDescent="0.2">
      <c r="A982" s="369"/>
      <c r="B982" s="369"/>
      <c r="C982" s="369"/>
      <c r="D982" s="369"/>
      <c r="E982" s="369"/>
      <c r="F982" s="369"/>
      <c r="G982" s="369"/>
      <c r="H982" s="369"/>
      <c r="I982" s="369"/>
      <c r="J982" s="369"/>
      <c r="K982" s="369"/>
      <c r="L982" s="369"/>
      <c r="M982" s="369"/>
      <c r="N982" s="369"/>
      <c r="O982" s="369"/>
      <c r="P982" s="369"/>
      <c r="Q982" s="369"/>
      <c r="R982" s="369"/>
      <c r="S982" s="369"/>
      <c r="T982" s="369"/>
      <c r="U982" s="369"/>
      <c r="V982" s="369"/>
      <c r="W982" s="369"/>
      <c r="X982" s="369"/>
      <c r="Y982" s="369"/>
      <c r="Z982" s="369"/>
      <c r="AA982" s="369"/>
    </row>
    <row r="983" spans="1:27" ht="10.5" customHeight="1" x14ac:dyDescent="0.2">
      <c r="A983" s="369"/>
      <c r="B983" s="369"/>
      <c r="C983" s="369"/>
      <c r="D983" s="369"/>
      <c r="E983" s="369"/>
      <c r="F983" s="369"/>
      <c r="G983" s="369"/>
      <c r="H983" s="369"/>
      <c r="I983" s="369"/>
      <c r="J983" s="369"/>
      <c r="K983" s="369"/>
      <c r="L983" s="369"/>
      <c r="M983" s="369"/>
      <c r="N983" s="369"/>
      <c r="O983" s="369"/>
      <c r="P983" s="369"/>
      <c r="Q983" s="369"/>
      <c r="R983" s="369"/>
      <c r="S983" s="369"/>
      <c r="T983" s="369"/>
      <c r="U983" s="369"/>
      <c r="V983" s="369"/>
      <c r="W983" s="369"/>
      <c r="X983" s="369"/>
      <c r="Y983" s="369"/>
      <c r="Z983" s="369"/>
      <c r="AA983" s="369"/>
    </row>
    <row r="984" spans="1:27" ht="10.5" customHeight="1" x14ac:dyDescent="0.2">
      <c r="A984" s="369"/>
      <c r="B984" s="369"/>
      <c r="C984" s="369"/>
      <c r="D984" s="369"/>
      <c r="E984" s="369"/>
      <c r="F984" s="369"/>
      <c r="G984" s="369"/>
      <c r="H984" s="369"/>
      <c r="I984" s="369"/>
      <c r="J984" s="369"/>
      <c r="K984" s="369"/>
      <c r="L984" s="369"/>
      <c r="M984" s="369"/>
      <c r="N984" s="369"/>
      <c r="O984" s="369"/>
      <c r="P984" s="369"/>
      <c r="Q984" s="369"/>
      <c r="R984" s="369"/>
      <c r="S984" s="369"/>
      <c r="T984" s="369"/>
      <c r="U984" s="369"/>
      <c r="V984" s="369"/>
      <c r="W984" s="369"/>
      <c r="X984" s="369"/>
      <c r="Y984" s="369"/>
      <c r="Z984" s="369"/>
      <c r="AA984" s="369"/>
    </row>
    <row r="985" spans="1:27" ht="10.5" customHeight="1" x14ac:dyDescent="0.2">
      <c r="A985" s="369"/>
      <c r="B985" s="369"/>
      <c r="C985" s="369"/>
      <c r="D985" s="369"/>
      <c r="E985" s="369"/>
      <c r="F985" s="369"/>
      <c r="G985" s="369"/>
      <c r="H985" s="369"/>
      <c r="I985" s="369"/>
      <c r="J985" s="369"/>
      <c r="K985" s="369"/>
      <c r="L985" s="369"/>
      <c r="M985" s="369"/>
      <c r="N985" s="369"/>
      <c r="O985" s="369"/>
      <c r="P985" s="369"/>
      <c r="Q985" s="369"/>
      <c r="R985" s="369"/>
      <c r="S985" s="369"/>
      <c r="T985" s="369"/>
      <c r="U985" s="369"/>
      <c r="V985" s="369"/>
      <c r="W985" s="369"/>
      <c r="X985" s="369"/>
      <c r="Y985" s="369"/>
      <c r="Z985" s="369"/>
      <c r="AA985" s="369"/>
    </row>
    <row r="986" spans="1:27" ht="10.5" customHeight="1" x14ac:dyDescent="0.2">
      <c r="A986" s="369"/>
      <c r="B986" s="369"/>
      <c r="C986" s="369"/>
      <c r="D986" s="369"/>
      <c r="E986" s="369"/>
      <c r="F986" s="369"/>
      <c r="G986" s="369"/>
      <c r="H986" s="369"/>
      <c r="I986" s="369"/>
      <c r="J986" s="369"/>
      <c r="K986" s="369"/>
      <c r="L986" s="369"/>
      <c r="M986" s="369"/>
      <c r="N986" s="369"/>
      <c r="O986" s="369"/>
      <c r="P986" s="369"/>
      <c r="Q986" s="369"/>
      <c r="R986" s="369"/>
      <c r="S986" s="369"/>
      <c r="T986" s="369"/>
      <c r="U986" s="369"/>
      <c r="V986" s="369"/>
      <c r="W986" s="369"/>
      <c r="X986" s="369"/>
      <c r="Y986" s="369"/>
      <c r="Z986" s="369"/>
      <c r="AA986" s="369"/>
    </row>
    <row r="987" spans="1:27" ht="10.5" customHeight="1" x14ac:dyDescent="0.2">
      <c r="A987" s="369"/>
      <c r="B987" s="369"/>
      <c r="C987" s="369"/>
      <c r="D987" s="369"/>
      <c r="E987" s="369"/>
      <c r="F987" s="369"/>
      <c r="G987" s="369"/>
      <c r="H987" s="369"/>
      <c r="I987" s="369"/>
      <c r="J987" s="369"/>
      <c r="K987" s="369"/>
      <c r="L987" s="369"/>
      <c r="M987" s="369"/>
      <c r="N987" s="369"/>
      <c r="O987" s="369"/>
      <c r="P987" s="369"/>
      <c r="Q987" s="369"/>
      <c r="R987" s="369"/>
      <c r="S987" s="369"/>
      <c r="T987" s="369"/>
      <c r="U987" s="369"/>
      <c r="V987" s="369"/>
      <c r="W987" s="369"/>
      <c r="X987" s="369"/>
      <c r="Y987" s="369"/>
      <c r="Z987" s="369"/>
      <c r="AA987" s="369"/>
    </row>
    <row r="988" spans="1:27" ht="10.5" customHeight="1" x14ac:dyDescent="0.2">
      <c r="A988" s="369"/>
      <c r="B988" s="369"/>
      <c r="C988" s="369"/>
      <c r="D988" s="369"/>
      <c r="E988" s="369"/>
      <c r="F988" s="369"/>
      <c r="G988" s="369"/>
      <c r="H988" s="369"/>
      <c r="I988" s="369"/>
      <c r="J988" s="369"/>
      <c r="K988" s="369"/>
      <c r="L988" s="369"/>
      <c r="M988" s="369"/>
      <c r="N988" s="369"/>
      <c r="O988" s="369"/>
      <c r="P988" s="369"/>
      <c r="Q988" s="369"/>
      <c r="R988" s="369"/>
      <c r="S988" s="369"/>
      <c r="T988" s="369"/>
      <c r="U988" s="369"/>
      <c r="V988" s="369"/>
      <c r="W988" s="369"/>
      <c r="X988" s="369"/>
      <c r="Y988" s="369"/>
      <c r="Z988" s="369"/>
      <c r="AA988" s="369"/>
    </row>
    <row r="989" spans="1:27" ht="10.5" customHeight="1" x14ac:dyDescent="0.2">
      <c r="A989" s="369"/>
      <c r="B989" s="369"/>
      <c r="C989" s="369"/>
      <c r="D989" s="369"/>
      <c r="E989" s="369"/>
      <c r="F989" s="369"/>
      <c r="G989" s="369"/>
      <c r="H989" s="369"/>
      <c r="I989" s="369"/>
      <c r="J989" s="369"/>
      <c r="K989" s="369"/>
      <c r="L989" s="369"/>
      <c r="M989" s="369"/>
      <c r="N989" s="369"/>
      <c r="O989" s="369"/>
      <c r="P989" s="369"/>
      <c r="Q989" s="369"/>
      <c r="R989" s="369"/>
      <c r="S989" s="369"/>
      <c r="T989" s="369"/>
      <c r="U989" s="369"/>
      <c r="V989" s="369"/>
      <c r="W989" s="369"/>
      <c r="X989" s="369"/>
      <c r="Y989" s="369"/>
      <c r="Z989" s="369"/>
      <c r="AA989" s="369"/>
    </row>
    <row r="990" spans="1:27" ht="10.5" customHeight="1" x14ac:dyDescent="0.2">
      <c r="A990" s="369"/>
      <c r="B990" s="369"/>
      <c r="C990" s="369"/>
      <c r="D990" s="369"/>
      <c r="E990" s="369"/>
      <c r="F990" s="369"/>
      <c r="G990" s="369"/>
      <c r="H990" s="369"/>
      <c r="I990" s="369"/>
      <c r="J990" s="369"/>
      <c r="K990" s="369"/>
      <c r="L990" s="369"/>
      <c r="M990" s="369"/>
      <c r="N990" s="369"/>
      <c r="O990" s="369"/>
      <c r="P990" s="369"/>
      <c r="Q990" s="369"/>
      <c r="R990" s="369"/>
      <c r="S990" s="369"/>
      <c r="T990" s="369"/>
      <c r="U990" s="369"/>
      <c r="V990" s="369"/>
      <c r="W990" s="369"/>
      <c r="X990" s="369"/>
      <c r="Y990" s="369"/>
      <c r="Z990" s="369"/>
      <c r="AA990" s="369"/>
    </row>
    <row r="991" spans="1:27" ht="10.5" customHeight="1" x14ac:dyDescent="0.2">
      <c r="A991" s="369"/>
      <c r="B991" s="369"/>
      <c r="C991" s="369"/>
      <c r="D991" s="369"/>
      <c r="E991" s="369"/>
      <c r="F991" s="369"/>
      <c r="G991" s="369"/>
      <c r="H991" s="369"/>
      <c r="I991" s="369"/>
      <c r="J991" s="369"/>
      <c r="K991" s="369"/>
      <c r="L991" s="369"/>
      <c r="M991" s="369"/>
      <c r="N991" s="369"/>
      <c r="O991" s="369"/>
      <c r="P991" s="369"/>
      <c r="Q991" s="369"/>
      <c r="R991" s="369"/>
      <c r="S991" s="369"/>
      <c r="T991" s="369"/>
      <c r="U991" s="369"/>
      <c r="V991" s="369"/>
      <c r="W991" s="369"/>
      <c r="X991" s="369"/>
      <c r="Y991" s="369"/>
      <c r="Z991" s="369"/>
      <c r="AA991" s="369"/>
    </row>
    <row r="992" spans="1:27" ht="10.5" customHeight="1" x14ac:dyDescent="0.2">
      <c r="A992" s="369"/>
      <c r="B992" s="369"/>
      <c r="C992" s="369"/>
      <c r="D992" s="369"/>
      <c r="E992" s="369"/>
      <c r="F992" s="369"/>
      <c r="G992" s="369"/>
      <c r="H992" s="369"/>
      <c r="I992" s="369"/>
      <c r="J992" s="369"/>
      <c r="K992" s="369"/>
      <c r="L992" s="369"/>
      <c r="M992" s="369"/>
      <c r="N992" s="369"/>
      <c r="O992" s="369"/>
      <c r="P992" s="369"/>
      <c r="Q992" s="369"/>
      <c r="R992" s="369"/>
      <c r="S992" s="369"/>
      <c r="T992" s="369"/>
      <c r="U992" s="369"/>
      <c r="V992" s="369"/>
      <c r="W992" s="369"/>
      <c r="X992" s="369"/>
      <c r="Y992" s="369"/>
      <c r="Z992" s="369"/>
      <c r="AA992" s="369"/>
    </row>
    <row r="993" spans="1:27" ht="10.5" customHeight="1" x14ac:dyDescent="0.2">
      <c r="A993" s="369"/>
      <c r="B993" s="369"/>
      <c r="C993" s="369"/>
      <c r="D993" s="369"/>
      <c r="E993" s="369"/>
      <c r="F993" s="369"/>
      <c r="G993" s="369"/>
      <c r="H993" s="369"/>
      <c r="I993" s="369"/>
      <c r="J993" s="369"/>
      <c r="K993" s="369"/>
      <c r="L993" s="369"/>
      <c r="M993" s="369"/>
      <c r="N993" s="369"/>
      <c r="O993" s="369"/>
      <c r="P993" s="369"/>
      <c r="Q993" s="369"/>
      <c r="R993" s="369"/>
      <c r="S993" s="369"/>
      <c r="T993" s="369"/>
      <c r="U993" s="369"/>
      <c r="V993" s="369"/>
      <c r="W993" s="369"/>
      <c r="X993" s="369"/>
      <c r="Y993" s="369"/>
      <c r="Z993" s="369"/>
      <c r="AA993" s="369"/>
    </row>
    <row r="994" spans="1:27" ht="10.5" customHeight="1" x14ac:dyDescent="0.2">
      <c r="A994" s="369"/>
      <c r="B994" s="369"/>
      <c r="C994" s="369"/>
      <c r="D994" s="369"/>
      <c r="E994" s="369"/>
      <c r="F994" s="369"/>
      <c r="G994" s="369"/>
      <c r="H994" s="369"/>
      <c r="I994" s="369"/>
      <c r="J994" s="369"/>
      <c r="K994" s="369"/>
      <c r="L994" s="369"/>
      <c r="M994" s="369"/>
      <c r="N994" s="369"/>
      <c r="O994" s="369"/>
      <c r="P994" s="369"/>
      <c r="Q994" s="369"/>
      <c r="R994" s="369"/>
      <c r="S994" s="369"/>
      <c r="T994" s="369"/>
      <c r="U994" s="369"/>
      <c r="V994" s="369"/>
      <c r="W994" s="369"/>
      <c r="X994" s="369"/>
      <c r="Y994" s="369"/>
      <c r="Z994" s="369"/>
      <c r="AA994" s="369"/>
    </row>
    <row r="995" spans="1:27" ht="10.5" customHeight="1" x14ac:dyDescent="0.2">
      <c r="A995" s="369"/>
      <c r="B995" s="369"/>
      <c r="C995" s="369"/>
      <c r="D995" s="369"/>
      <c r="E995" s="369"/>
      <c r="F995" s="369"/>
      <c r="G995" s="369"/>
      <c r="H995" s="369"/>
      <c r="I995" s="369"/>
      <c r="J995" s="369"/>
      <c r="K995" s="369"/>
      <c r="L995" s="369"/>
      <c r="M995" s="369"/>
      <c r="N995" s="369"/>
      <c r="O995" s="369"/>
      <c r="P995" s="369"/>
      <c r="Q995" s="369"/>
      <c r="R995" s="369"/>
      <c r="S995" s="369"/>
      <c r="T995" s="369"/>
      <c r="U995" s="369"/>
      <c r="V995" s="369"/>
      <c r="W995" s="369"/>
      <c r="X995" s="369"/>
      <c r="Y995" s="369"/>
      <c r="Z995" s="369"/>
      <c r="AA995" s="369"/>
    </row>
    <row r="996" spans="1:27" ht="10.5" customHeight="1" x14ac:dyDescent="0.2">
      <c r="A996" s="369"/>
      <c r="B996" s="369"/>
      <c r="C996" s="369"/>
      <c r="D996" s="369"/>
      <c r="E996" s="369"/>
      <c r="F996" s="369"/>
      <c r="G996" s="369"/>
      <c r="H996" s="369"/>
      <c r="I996" s="369"/>
      <c r="J996" s="369"/>
      <c r="K996" s="369"/>
      <c r="L996" s="369"/>
      <c r="M996" s="369"/>
      <c r="N996" s="369"/>
      <c r="O996" s="369"/>
      <c r="P996" s="369"/>
      <c r="Q996" s="369"/>
      <c r="R996" s="369"/>
      <c r="S996" s="369"/>
      <c r="T996" s="369"/>
      <c r="U996" s="369"/>
      <c r="V996" s="369"/>
      <c r="W996" s="369"/>
      <c r="X996" s="369"/>
      <c r="Y996" s="369"/>
      <c r="Z996" s="369"/>
      <c r="AA996" s="369"/>
    </row>
    <row r="997" spans="1:27" ht="10.5" customHeight="1" x14ac:dyDescent="0.2">
      <c r="A997" s="369"/>
      <c r="B997" s="369"/>
      <c r="C997" s="369"/>
      <c r="D997" s="369"/>
      <c r="E997" s="369"/>
      <c r="F997" s="369"/>
      <c r="G997" s="369"/>
      <c r="H997" s="369"/>
      <c r="I997" s="369"/>
      <c r="J997" s="369"/>
      <c r="K997" s="369"/>
      <c r="L997" s="369"/>
      <c r="M997" s="369"/>
      <c r="N997" s="369"/>
      <c r="O997" s="369"/>
      <c r="P997" s="369"/>
      <c r="Q997" s="369"/>
      <c r="R997" s="369"/>
      <c r="S997" s="369"/>
      <c r="T997" s="369"/>
      <c r="U997" s="369"/>
      <c r="V997" s="369"/>
      <c r="W997" s="369"/>
      <c r="X997" s="369"/>
      <c r="Y997" s="369"/>
      <c r="Z997" s="369"/>
      <c r="AA997" s="369"/>
    </row>
    <row r="998" spans="1:27" ht="10.5" customHeight="1" x14ac:dyDescent="0.2">
      <c r="A998" s="369"/>
      <c r="B998" s="369"/>
      <c r="C998" s="369"/>
      <c r="D998" s="369"/>
      <c r="E998" s="369"/>
      <c r="F998" s="369"/>
      <c r="G998" s="369"/>
      <c r="H998" s="369"/>
      <c r="I998" s="369"/>
      <c r="J998" s="369"/>
      <c r="K998" s="369"/>
      <c r="L998" s="369"/>
      <c r="M998" s="369"/>
      <c r="N998" s="369"/>
      <c r="O998" s="369"/>
      <c r="P998" s="369"/>
      <c r="Q998" s="369"/>
      <c r="R998" s="369"/>
      <c r="S998" s="369"/>
      <c r="T998" s="369"/>
      <c r="U998" s="369"/>
      <c r="V998" s="369"/>
      <c r="W998" s="369"/>
      <c r="X998" s="369"/>
      <c r="Y998" s="369"/>
      <c r="Z998" s="369"/>
      <c r="AA998" s="369"/>
    </row>
    <row r="999" spans="1:27" ht="10.5" customHeight="1" x14ac:dyDescent="0.2">
      <c r="A999" s="369"/>
      <c r="B999" s="369"/>
      <c r="C999" s="369"/>
      <c r="D999" s="369"/>
      <c r="E999" s="369"/>
      <c r="F999" s="369"/>
      <c r="G999" s="369"/>
      <c r="H999" s="369"/>
      <c r="I999" s="369"/>
      <c r="J999" s="369"/>
      <c r="K999" s="369"/>
      <c r="L999" s="369"/>
      <c r="M999" s="369"/>
      <c r="N999" s="369"/>
      <c r="O999" s="369"/>
      <c r="P999" s="369"/>
      <c r="Q999" s="369"/>
      <c r="R999" s="369"/>
      <c r="S999" s="369"/>
      <c r="T999" s="369"/>
      <c r="U999" s="369"/>
      <c r="V999" s="369"/>
      <c r="W999" s="369"/>
      <c r="X999" s="369"/>
      <c r="Y999" s="369"/>
      <c r="Z999" s="369"/>
      <c r="AA999" s="369"/>
    </row>
    <row r="1000" spans="1:27" ht="10.5" customHeight="1" x14ac:dyDescent="0.2">
      <c r="A1000" s="369"/>
      <c r="B1000" s="369"/>
      <c r="C1000" s="369"/>
      <c r="D1000" s="369"/>
      <c r="E1000" s="369"/>
      <c r="F1000" s="369"/>
      <c r="G1000" s="369"/>
      <c r="H1000" s="369"/>
      <c r="I1000" s="369"/>
      <c r="J1000" s="369"/>
      <c r="K1000" s="369"/>
      <c r="L1000" s="369"/>
      <c r="M1000" s="369"/>
      <c r="N1000" s="369"/>
      <c r="O1000" s="369"/>
      <c r="P1000" s="369"/>
      <c r="Q1000" s="369"/>
      <c r="R1000" s="369"/>
      <c r="S1000" s="369"/>
      <c r="T1000" s="369"/>
      <c r="U1000" s="369"/>
      <c r="V1000" s="369"/>
      <c r="W1000" s="369"/>
      <c r="X1000" s="369"/>
      <c r="Y1000" s="369"/>
      <c r="Z1000" s="369"/>
      <c r="AA1000" s="369"/>
    </row>
    <row r="1001" spans="1:27" ht="10.5" customHeight="1" x14ac:dyDescent="0.2">
      <c r="A1001" s="369"/>
      <c r="B1001" s="369"/>
      <c r="C1001" s="369"/>
      <c r="D1001" s="369"/>
      <c r="E1001" s="369"/>
      <c r="F1001" s="369"/>
      <c r="G1001" s="369"/>
      <c r="H1001" s="369"/>
      <c r="I1001" s="369"/>
      <c r="J1001" s="369"/>
      <c r="K1001" s="369"/>
      <c r="L1001" s="369"/>
      <c r="M1001" s="369"/>
      <c r="N1001" s="369"/>
      <c r="O1001" s="369"/>
      <c r="P1001" s="369"/>
      <c r="Q1001" s="369"/>
      <c r="R1001" s="369"/>
      <c r="S1001" s="369"/>
      <c r="T1001" s="369"/>
      <c r="U1001" s="369"/>
      <c r="V1001" s="369"/>
      <c r="W1001" s="369"/>
      <c r="X1001" s="369"/>
      <c r="Y1001" s="369"/>
      <c r="Z1001" s="369"/>
      <c r="AA1001" s="369"/>
    </row>
    <row r="1002" spans="1:27" ht="10.5" customHeight="1" x14ac:dyDescent="0.2">
      <c r="A1002" s="369"/>
      <c r="B1002" s="369"/>
      <c r="C1002" s="369"/>
      <c r="D1002" s="369"/>
      <c r="E1002" s="369"/>
      <c r="F1002" s="369"/>
      <c r="G1002" s="369"/>
      <c r="H1002" s="369"/>
      <c r="I1002" s="369"/>
      <c r="J1002" s="369"/>
      <c r="K1002" s="369"/>
      <c r="L1002" s="369"/>
      <c r="M1002" s="369"/>
      <c r="N1002" s="369"/>
      <c r="O1002" s="369"/>
      <c r="P1002" s="369"/>
      <c r="Q1002" s="369"/>
      <c r="R1002" s="369"/>
      <c r="S1002" s="369"/>
      <c r="T1002" s="369"/>
      <c r="U1002" s="369"/>
      <c r="V1002" s="369"/>
      <c r="W1002" s="369"/>
      <c r="X1002" s="369"/>
      <c r="Y1002" s="369"/>
      <c r="Z1002" s="369"/>
      <c r="AA1002" s="369"/>
    </row>
    <row r="1003" spans="1:27" ht="10.5" customHeight="1" x14ac:dyDescent="0.2">
      <c r="A1003" s="369"/>
      <c r="B1003" s="369"/>
      <c r="C1003" s="369"/>
      <c r="D1003" s="369"/>
      <c r="E1003" s="369"/>
      <c r="F1003" s="369"/>
      <c r="G1003" s="369"/>
      <c r="H1003" s="369"/>
      <c r="I1003" s="369"/>
      <c r="J1003" s="369"/>
      <c r="K1003" s="369"/>
      <c r="L1003" s="369"/>
      <c r="M1003" s="369"/>
      <c r="N1003" s="369"/>
      <c r="O1003" s="369"/>
      <c r="P1003" s="369"/>
      <c r="Q1003" s="369"/>
      <c r="R1003" s="369"/>
      <c r="S1003" s="369"/>
      <c r="T1003" s="369"/>
      <c r="U1003" s="369"/>
      <c r="V1003" s="369"/>
      <c r="W1003" s="369"/>
      <c r="X1003" s="369"/>
      <c r="Y1003" s="369"/>
      <c r="Z1003" s="369"/>
      <c r="AA1003" s="369"/>
    </row>
    <row r="1004" spans="1:27" ht="10.5" customHeight="1" x14ac:dyDescent="0.2">
      <c r="A1004" s="369"/>
      <c r="B1004" s="369"/>
      <c r="C1004" s="369"/>
      <c r="D1004" s="369"/>
      <c r="E1004" s="369"/>
      <c r="F1004" s="369"/>
      <c r="G1004" s="369"/>
      <c r="H1004" s="369"/>
      <c r="I1004" s="369"/>
      <c r="J1004" s="369"/>
      <c r="K1004" s="369"/>
      <c r="L1004" s="369"/>
      <c r="M1004" s="369"/>
      <c r="N1004" s="369"/>
      <c r="O1004" s="369"/>
      <c r="P1004" s="369"/>
      <c r="Q1004" s="369"/>
      <c r="R1004" s="369"/>
      <c r="S1004" s="369"/>
      <c r="T1004" s="369"/>
      <c r="U1004" s="369"/>
      <c r="V1004" s="369"/>
      <c r="W1004" s="369"/>
      <c r="X1004" s="369"/>
      <c r="Y1004" s="369"/>
      <c r="Z1004" s="369"/>
      <c r="AA1004" s="369"/>
    </row>
    <row r="1005" spans="1:27" ht="10.5" customHeight="1" x14ac:dyDescent="0.2">
      <c r="A1005" s="369"/>
      <c r="B1005" s="369"/>
      <c r="C1005" s="369"/>
      <c r="D1005" s="369"/>
      <c r="E1005" s="369"/>
      <c r="F1005" s="369"/>
      <c r="G1005" s="369"/>
      <c r="H1005" s="369"/>
      <c r="I1005" s="369"/>
      <c r="J1005" s="369"/>
      <c r="K1005" s="369"/>
      <c r="L1005" s="369"/>
      <c r="M1005" s="369"/>
      <c r="N1005" s="369"/>
      <c r="O1005" s="369"/>
      <c r="P1005" s="369"/>
      <c r="Q1005" s="369"/>
      <c r="R1005" s="369"/>
      <c r="S1005" s="369"/>
      <c r="T1005" s="369"/>
      <c r="U1005" s="369"/>
      <c r="V1005" s="369"/>
      <c r="W1005" s="369"/>
      <c r="X1005" s="369"/>
      <c r="Y1005" s="369"/>
      <c r="Z1005" s="369"/>
      <c r="AA1005" s="369"/>
    </row>
    <row r="1006" spans="1:27" ht="10.5" customHeight="1" x14ac:dyDescent="0.2">
      <c r="A1006" s="369"/>
      <c r="B1006" s="369"/>
      <c r="C1006" s="369"/>
      <c r="D1006" s="369"/>
      <c r="E1006" s="369"/>
      <c r="F1006" s="369"/>
      <c r="G1006" s="369"/>
      <c r="H1006" s="369"/>
      <c r="I1006" s="369"/>
      <c r="J1006" s="369"/>
      <c r="K1006" s="369"/>
      <c r="L1006" s="369"/>
      <c r="M1006" s="369"/>
      <c r="N1006" s="369"/>
      <c r="O1006" s="369"/>
      <c r="P1006" s="369"/>
      <c r="Q1006" s="369"/>
      <c r="R1006" s="369"/>
      <c r="S1006" s="369"/>
      <c r="T1006" s="369"/>
      <c r="U1006" s="369"/>
      <c r="V1006" s="369"/>
      <c r="W1006" s="369"/>
      <c r="X1006" s="369"/>
      <c r="Y1006" s="369"/>
      <c r="Z1006" s="369"/>
      <c r="AA1006" s="369"/>
    </row>
    <row r="1007" spans="1:27" ht="10.5" customHeight="1" x14ac:dyDescent="0.2">
      <c r="A1007" s="369"/>
      <c r="B1007" s="369"/>
      <c r="C1007" s="369"/>
      <c r="D1007" s="369"/>
      <c r="E1007" s="369"/>
      <c r="F1007" s="369"/>
      <c r="G1007" s="369"/>
      <c r="H1007" s="369"/>
      <c r="I1007" s="369"/>
      <c r="J1007" s="369"/>
      <c r="K1007" s="369"/>
      <c r="L1007" s="369"/>
      <c r="M1007" s="369"/>
      <c r="N1007" s="369"/>
      <c r="O1007" s="369"/>
      <c r="P1007" s="369"/>
      <c r="Q1007" s="369"/>
      <c r="R1007" s="369"/>
      <c r="S1007" s="369"/>
      <c r="T1007" s="369"/>
      <c r="U1007" s="369"/>
      <c r="V1007" s="369"/>
      <c r="W1007" s="369"/>
      <c r="X1007" s="369"/>
      <c r="Y1007" s="369"/>
      <c r="Z1007" s="369"/>
      <c r="AA1007" s="369"/>
    </row>
    <row r="1008" spans="1:27" ht="10.5" customHeight="1" x14ac:dyDescent="0.2">
      <c r="A1008" s="369"/>
      <c r="B1008" s="369"/>
      <c r="C1008" s="369"/>
      <c r="D1008" s="369"/>
      <c r="E1008" s="369"/>
      <c r="F1008" s="369"/>
      <c r="G1008" s="369"/>
      <c r="H1008" s="369"/>
      <c r="I1008" s="369"/>
      <c r="J1008" s="369"/>
      <c r="K1008" s="369"/>
      <c r="L1008" s="369"/>
      <c r="M1008" s="369"/>
      <c r="N1008" s="369"/>
      <c r="O1008" s="369"/>
      <c r="P1008" s="369"/>
      <c r="Q1008" s="369"/>
      <c r="R1008" s="369"/>
      <c r="S1008" s="369"/>
      <c r="T1008" s="369"/>
      <c r="U1008" s="369"/>
      <c r="V1008" s="369"/>
      <c r="W1008" s="369"/>
      <c r="X1008" s="369"/>
      <c r="Y1008" s="369"/>
      <c r="Z1008" s="369"/>
      <c r="AA1008" s="369"/>
    </row>
    <row r="1009" spans="1:27" ht="10.5" customHeight="1" x14ac:dyDescent="0.2">
      <c r="A1009" s="369"/>
      <c r="B1009" s="369"/>
      <c r="C1009" s="369"/>
      <c r="D1009" s="369"/>
      <c r="E1009" s="369"/>
      <c r="F1009" s="369"/>
      <c r="G1009" s="369"/>
      <c r="H1009" s="369"/>
      <c r="I1009" s="369"/>
      <c r="J1009" s="369"/>
      <c r="K1009" s="369"/>
      <c r="L1009" s="369"/>
      <c r="M1009" s="369"/>
      <c r="N1009" s="369"/>
      <c r="O1009" s="369"/>
      <c r="P1009" s="369"/>
      <c r="Q1009" s="369"/>
      <c r="R1009" s="369"/>
      <c r="S1009" s="369"/>
      <c r="T1009" s="369"/>
      <c r="U1009" s="369"/>
      <c r="V1009" s="369"/>
      <c r="W1009" s="369"/>
      <c r="X1009" s="369"/>
      <c r="Y1009" s="369"/>
      <c r="Z1009" s="369"/>
      <c r="AA1009" s="369"/>
    </row>
    <row r="1010" spans="1:27" ht="10.5" customHeight="1" x14ac:dyDescent="0.2">
      <c r="A1010" s="369"/>
      <c r="B1010" s="369"/>
      <c r="C1010" s="369"/>
      <c r="D1010" s="369"/>
      <c r="E1010" s="369"/>
      <c r="F1010" s="369"/>
      <c r="G1010" s="369"/>
      <c r="H1010" s="369"/>
      <c r="I1010" s="369"/>
      <c r="J1010" s="369"/>
      <c r="K1010" s="369"/>
      <c r="L1010" s="369"/>
      <c r="M1010" s="369"/>
      <c r="N1010" s="369"/>
      <c r="O1010" s="369"/>
      <c r="P1010" s="369"/>
      <c r="Q1010" s="369"/>
      <c r="R1010" s="369"/>
      <c r="S1010" s="369"/>
      <c r="T1010" s="369"/>
      <c r="U1010" s="369"/>
      <c r="V1010" s="369"/>
      <c r="W1010" s="369"/>
      <c r="X1010" s="369"/>
      <c r="Y1010" s="369"/>
      <c r="Z1010" s="369"/>
      <c r="AA1010" s="369"/>
    </row>
  </sheetData>
  <mergeCells count="282">
    <mergeCell ref="I76:I77"/>
    <mergeCell ref="J76:M76"/>
    <mergeCell ref="N76:O77"/>
    <mergeCell ref="P76:P77"/>
    <mergeCell ref="Q76:Q77"/>
    <mergeCell ref="N64:O64"/>
    <mergeCell ref="N65:O65"/>
    <mergeCell ref="N66:O66"/>
    <mergeCell ref="Y59:Y62"/>
    <mergeCell ref="AC59:AC60"/>
    <mergeCell ref="Y78:Y82"/>
    <mergeCell ref="Y88:Y90"/>
    <mergeCell ref="Y91:Y92"/>
    <mergeCell ref="Y93:Y96"/>
    <mergeCell ref="Y102:Y105"/>
    <mergeCell ref="N61:O61"/>
    <mergeCell ref="N62:O62"/>
    <mergeCell ref="N63:O63"/>
    <mergeCell ref="N70:O70"/>
    <mergeCell ref="N71:O71"/>
    <mergeCell ref="R76:S76"/>
    <mergeCell ref="T76:X76"/>
    <mergeCell ref="Q78:Q82"/>
    <mergeCell ref="N79:O79"/>
    <mergeCell ref="N80:O80"/>
    <mergeCell ref="N81:O81"/>
    <mergeCell ref="N82:O82"/>
    <mergeCell ref="N88:O88"/>
    <mergeCell ref="N89:O89"/>
    <mergeCell ref="N90:O90"/>
    <mergeCell ref="N91:O91"/>
    <mergeCell ref="N92:O92"/>
    <mergeCell ref="Z102:Z105"/>
    <mergeCell ref="I9:I14"/>
    <mergeCell ref="J9:J14"/>
    <mergeCell ref="K15:K17"/>
    <mergeCell ref="L15:L17"/>
    <mergeCell ref="M15:M17"/>
    <mergeCell ref="I15:I17"/>
    <mergeCell ref="J15:J17"/>
    <mergeCell ref="E15:E17"/>
    <mergeCell ref="F15:F17"/>
    <mergeCell ref="G15:G17"/>
    <mergeCell ref="G3:K3"/>
    <mergeCell ref="M3:N3"/>
    <mergeCell ref="O3:S3"/>
    <mergeCell ref="U3:V3"/>
    <mergeCell ref="B4:E4"/>
    <mergeCell ref="U4:V4"/>
    <mergeCell ref="W4:X4"/>
    <mergeCell ref="F2:U2"/>
    <mergeCell ref="B7:AE7"/>
    <mergeCell ref="A109:A110"/>
    <mergeCell ref="B109:B110"/>
    <mergeCell ref="C109:C110"/>
    <mergeCell ref="D109:D110"/>
    <mergeCell ref="E109:E110"/>
    <mergeCell ref="F109:F110"/>
    <mergeCell ref="G109:G110"/>
    <mergeCell ref="H109:H110"/>
    <mergeCell ref="A9:A14"/>
    <mergeCell ref="C9:C14"/>
    <mergeCell ref="D9:D14"/>
    <mergeCell ref="E9:E14"/>
    <mergeCell ref="F9:F14"/>
    <mergeCell ref="G9:G14"/>
    <mergeCell ref="H9:H14"/>
    <mergeCell ref="A54:A55"/>
    <mergeCell ref="A15:A17"/>
    <mergeCell ref="C15:C17"/>
    <mergeCell ref="B54:B55"/>
    <mergeCell ref="C54:C55"/>
    <mergeCell ref="D54:D55"/>
    <mergeCell ref="E54:E55"/>
    <mergeCell ref="H15:H17"/>
    <mergeCell ref="D15:D17"/>
    <mergeCell ref="M111:M116"/>
    <mergeCell ref="N111:O111"/>
    <mergeCell ref="N112:O112"/>
    <mergeCell ref="N113:O113"/>
    <mergeCell ref="N114:O114"/>
    <mergeCell ref="N115:O115"/>
    <mergeCell ref="N116:O116"/>
    <mergeCell ref="T109:X109"/>
    <mergeCell ref="A111:A116"/>
    <mergeCell ref="B111:B116"/>
    <mergeCell ref="C111:C116"/>
    <mergeCell ref="D111:D116"/>
    <mergeCell ref="E111:E116"/>
    <mergeCell ref="F111:F116"/>
    <mergeCell ref="G111:G116"/>
    <mergeCell ref="H111:H116"/>
    <mergeCell ref="I111:I116"/>
    <mergeCell ref="I109:I110"/>
    <mergeCell ref="J109:M109"/>
    <mergeCell ref="N109:O110"/>
    <mergeCell ref="P109:P110"/>
    <mergeCell ref="Q109:Q110"/>
    <mergeCell ref="R109:S109"/>
    <mergeCell ref="J111:J116"/>
    <mergeCell ref="K111:K116"/>
    <mergeCell ref="L111:L116"/>
    <mergeCell ref="N9:O9"/>
    <mergeCell ref="X9:X14"/>
    <mergeCell ref="N10:O10"/>
    <mergeCell ref="N11:O11"/>
    <mergeCell ref="N12:O12"/>
    <mergeCell ref="N13:O13"/>
    <mergeCell ref="N14:O14"/>
    <mergeCell ref="K9:K14"/>
    <mergeCell ref="L9:L14"/>
    <mergeCell ref="M9:M14"/>
    <mergeCell ref="N15:O15"/>
    <mergeCell ref="X15:X17"/>
    <mergeCell ref="N16:O16"/>
    <mergeCell ref="N17:O17"/>
    <mergeCell ref="P54:P55"/>
    <mergeCell ref="Q54:Q55"/>
    <mergeCell ref="R54:S54"/>
    <mergeCell ref="T54:X54"/>
    <mergeCell ref="N67:O67"/>
    <mergeCell ref="N68:O68"/>
    <mergeCell ref="N69:O69"/>
    <mergeCell ref="N59:O60"/>
    <mergeCell ref="X56:X58"/>
    <mergeCell ref="F54:F55"/>
    <mergeCell ref="G54:G55"/>
    <mergeCell ref="H54:H55"/>
    <mergeCell ref="I54:I55"/>
    <mergeCell ref="J54:M54"/>
    <mergeCell ref="N54:O55"/>
    <mergeCell ref="N57:O57"/>
    <mergeCell ref="N58:O58"/>
    <mergeCell ref="A63:A71"/>
    <mergeCell ref="B63:B71"/>
    <mergeCell ref="C63:C71"/>
    <mergeCell ref="D63:D71"/>
    <mergeCell ref="A56:A62"/>
    <mergeCell ref="B56:B58"/>
    <mergeCell ref="C56:C62"/>
    <mergeCell ref="D56:D62"/>
    <mergeCell ref="N56:O56"/>
    <mergeCell ref="B59:B62"/>
    <mergeCell ref="E59:E62"/>
    <mergeCell ref="F59:F62"/>
    <mergeCell ref="G59:G62"/>
    <mergeCell ref="H59:H62"/>
    <mergeCell ref="I59:I62"/>
    <mergeCell ref="J59:J62"/>
    <mergeCell ref="K59:K62"/>
    <mergeCell ref="L59:L62"/>
    <mergeCell ref="M59:M62"/>
    <mergeCell ref="A78:A82"/>
    <mergeCell ref="B78:B82"/>
    <mergeCell ref="C78:C82"/>
    <mergeCell ref="D78:D82"/>
    <mergeCell ref="E78:E82"/>
    <mergeCell ref="F78:F82"/>
    <mergeCell ref="G78:G82"/>
    <mergeCell ref="H78:H82"/>
    <mergeCell ref="H76:H77"/>
    <mergeCell ref="A76:A77"/>
    <mergeCell ref="B76:B77"/>
    <mergeCell ref="C76:C77"/>
    <mergeCell ref="D76:D77"/>
    <mergeCell ref="E76:E77"/>
    <mergeCell ref="F76:F77"/>
    <mergeCell ref="G76:G77"/>
    <mergeCell ref="I78:I82"/>
    <mergeCell ref="J78:J82"/>
    <mergeCell ref="K78:K82"/>
    <mergeCell ref="L78:L82"/>
    <mergeCell ref="M78:M82"/>
    <mergeCell ref="N78:O78"/>
    <mergeCell ref="Q86:Q87"/>
    <mergeCell ref="R86:S86"/>
    <mergeCell ref="T86:X86"/>
    <mergeCell ref="I86:I87"/>
    <mergeCell ref="J86:M86"/>
    <mergeCell ref="N86:O87"/>
    <mergeCell ref="P86:P87"/>
    <mergeCell ref="A88:A96"/>
    <mergeCell ref="B88:B96"/>
    <mergeCell ref="C88:C96"/>
    <mergeCell ref="D88:D96"/>
    <mergeCell ref="E88:E90"/>
    <mergeCell ref="F88:F90"/>
    <mergeCell ref="G88:G90"/>
    <mergeCell ref="G86:G87"/>
    <mergeCell ref="H86:H87"/>
    <mergeCell ref="A86:A87"/>
    <mergeCell ref="B86:B87"/>
    <mergeCell ref="C86:C87"/>
    <mergeCell ref="D86:D87"/>
    <mergeCell ref="E86:E87"/>
    <mergeCell ref="F86:F87"/>
    <mergeCell ref="E91:E92"/>
    <mergeCell ref="F91:F92"/>
    <mergeCell ref="G91:G92"/>
    <mergeCell ref="H91:H92"/>
    <mergeCell ref="I91:I92"/>
    <mergeCell ref="J91:J92"/>
    <mergeCell ref="K91:K92"/>
    <mergeCell ref="H88:H90"/>
    <mergeCell ref="I88:I90"/>
    <mergeCell ref="J88:J90"/>
    <mergeCell ref="K88:K90"/>
    <mergeCell ref="L88:L90"/>
    <mergeCell ref="M88:M90"/>
    <mergeCell ref="L91:L92"/>
    <mergeCell ref="M91:M92"/>
    <mergeCell ref="A102:A105"/>
    <mergeCell ref="B102:B105"/>
    <mergeCell ref="C102:C105"/>
    <mergeCell ref="D102:D105"/>
    <mergeCell ref="E102:E105"/>
    <mergeCell ref="F102:F105"/>
    <mergeCell ref="J100:M100"/>
    <mergeCell ref="N100:O101"/>
    <mergeCell ref="N104:O104"/>
    <mergeCell ref="A100:A101"/>
    <mergeCell ref="B100:B101"/>
    <mergeCell ref="C100:C101"/>
    <mergeCell ref="D100:D101"/>
    <mergeCell ref="E100:E101"/>
    <mergeCell ref="F100:F101"/>
    <mergeCell ref="G100:G101"/>
    <mergeCell ref="H100:H101"/>
    <mergeCell ref="I100:I101"/>
    <mergeCell ref="N105:O105"/>
    <mergeCell ref="G102:G105"/>
    <mergeCell ref="Z93:Z96"/>
    <mergeCell ref="M93:M96"/>
    <mergeCell ref="N93:O93"/>
    <mergeCell ref="E93:E96"/>
    <mergeCell ref="F93:F96"/>
    <mergeCell ref="N95:O95"/>
    <mergeCell ref="P100:P101"/>
    <mergeCell ref="Q100:Q101"/>
    <mergeCell ref="G93:G96"/>
    <mergeCell ref="H93:H96"/>
    <mergeCell ref="I93:I96"/>
    <mergeCell ref="J93:J96"/>
    <mergeCell ref="K93:K96"/>
    <mergeCell ref="L93:L96"/>
    <mergeCell ref="N96:O96"/>
    <mergeCell ref="R100:S100"/>
    <mergeCell ref="T100:X100"/>
    <mergeCell ref="N94:O94"/>
    <mergeCell ref="X102:X105"/>
    <mergeCell ref="I102:I105"/>
    <mergeCell ref="H102:H105"/>
    <mergeCell ref="M102:M105"/>
    <mergeCell ref="L102:L105"/>
    <mergeCell ref="K102:K105"/>
    <mergeCell ref="J102:J105"/>
    <mergeCell ref="N102:O102"/>
    <mergeCell ref="N103:O103"/>
    <mergeCell ref="AA111:AA116"/>
    <mergeCell ref="B52:AE52"/>
    <mergeCell ref="Y54:AE54"/>
    <mergeCell ref="Y76:AE76"/>
    <mergeCell ref="Y86:AE86"/>
    <mergeCell ref="Y100:AE100"/>
    <mergeCell ref="Y109:AE109"/>
    <mergeCell ref="B74:AE74"/>
    <mergeCell ref="B84:AE84"/>
    <mergeCell ref="B98:AE98"/>
    <mergeCell ref="B107:AE107"/>
    <mergeCell ref="AA59:AA62"/>
    <mergeCell ref="AE59:AE60"/>
    <mergeCell ref="AA78:AA82"/>
    <mergeCell ref="AA88:AA90"/>
    <mergeCell ref="AA91:AA92"/>
    <mergeCell ref="AA93:AA96"/>
    <mergeCell ref="AA102:AA105"/>
    <mergeCell ref="Z111:Z116"/>
    <mergeCell ref="Y111:Y116"/>
    <mergeCell ref="Z59:Z62"/>
    <mergeCell ref="Z78:Z82"/>
    <mergeCell ref="Z88:Z90"/>
    <mergeCell ref="Z91:Z92"/>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Luis Eduardo Niño Velandia</cp:lastModifiedBy>
  <cp:lastPrinted>2017-01-26T15:00:41Z</cp:lastPrinted>
  <dcterms:created xsi:type="dcterms:W3CDTF">2017-01-25T17:37:30Z</dcterms:created>
  <dcterms:modified xsi:type="dcterms:W3CDTF">2017-10-11T19:29:03Z</dcterms:modified>
</cp:coreProperties>
</file>