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ARTHA MEN 2017-12345\PLAN DE ACCION\INSTITUCIONAL\FORMULACIÒN\"/>
    </mc:Choice>
  </mc:AlternateContent>
  <bookViews>
    <workbookView xWindow="0" yWindow="0" windowWidth="24000" windowHeight="9345" tabRatio="769"/>
  </bookViews>
  <sheets>
    <sheet name="Portada" sheetId="3" r:id="rId1"/>
    <sheet name="Menú Principal" sheetId="2" r:id="rId2"/>
    <sheet name="Gestión Misional" sheetId="4" r:id="rId3"/>
    <sheet name="Transparencia,Participación, SC" sheetId="1" r:id="rId4"/>
    <sheet name="Gestión del Talento Humano" sheetId="8" r:id="rId5"/>
    <sheet name="Eficiencia Administativa" sheetId="9" r:id="rId6"/>
    <sheet name="Gestión Financiera" sheetId="10"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6" i="10" l="1"/>
  <c r="P95" i="10"/>
  <c r="P94" i="10"/>
  <c r="P93" i="10"/>
  <c r="P92" i="10"/>
  <c r="P91" i="10"/>
  <c r="P90" i="10"/>
  <c r="P89" i="10"/>
  <c r="J32" i="9"/>
  <c r="K32" i="9" s="1"/>
  <c r="L32" i="9" s="1"/>
  <c r="M32" i="9" s="1"/>
  <c r="J17" i="9"/>
  <c r="K17" i="9" s="1"/>
  <c r="L17" i="9" s="1"/>
  <c r="M17" i="9" s="1"/>
  <c r="J13" i="9"/>
  <c r="K13" i="9" s="1"/>
  <c r="L13" i="9" s="1"/>
  <c r="M13" i="9" s="1"/>
  <c r="K172" i="9"/>
  <c r="L172" i="9" s="1"/>
  <c r="M172" i="9" s="1"/>
  <c r="K166" i="9"/>
  <c r="L166" i="9" s="1"/>
  <c r="M166" i="9" s="1"/>
  <c r="J162" i="9"/>
  <c r="K162" i="9" s="1"/>
  <c r="L162" i="9" s="1"/>
  <c r="M162" i="9" s="1"/>
  <c r="K158" i="9"/>
  <c r="L158" i="9" s="1"/>
  <c r="M108" i="9"/>
  <c r="K13" i="4" l="1"/>
  <c r="P40" i="1" l="1"/>
  <c r="P39" i="1"/>
  <c r="P53" i="1"/>
  <c r="P52" i="1"/>
  <c r="P51" i="1"/>
  <c r="P50" i="1"/>
  <c r="P49" i="1"/>
</calcChain>
</file>

<file path=xl/comments1.xml><?xml version="1.0" encoding="utf-8"?>
<comments xmlns="http://schemas.openxmlformats.org/spreadsheetml/2006/main">
  <authors>
    <author>July Andrea Sandoval Rojas</author>
  </authors>
  <commentList>
    <comment ref="E49" authorId="0" shapeId="0">
      <text>
        <r>
          <rPr>
            <b/>
            <sz val="14"/>
            <color indexed="81"/>
            <rFont val="Tahoma"/>
            <family val="2"/>
          </rPr>
          <t>July Andrea Sandoval Rojas:
Un producto es un bien o servicio. Lo que acá se observa es que es un servicio de asesoría para fortalecer a las IES con oferta T&amp;T. Favor ajustarlo. Un convenio no es un producto.</t>
        </r>
      </text>
    </comment>
  </commentList>
</comments>
</file>

<file path=xl/comments2.xml><?xml version="1.0" encoding="utf-8"?>
<comments xmlns="http://schemas.openxmlformats.org/spreadsheetml/2006/main">
  <authors>
    <author>Autor</author>
  </authors>
  <commentList>
    <comment ref="U102" authorId="0" shapeId="0">
      <text>
        <r>
          <rPr>
            <b/>
            <sz val="9"/>
            <color indexed="81"/>
            <rFont val="Tahoma"/>
            <family val="2"/>
          </rPr>
          <t>Autor:</t>
        </r>
        <r>
          <rPr>
            <sz val="9"/>
            <color indexed="81"/>
            <rFont val="Tahoma"/>
            <family val="2"/>
          </rPr>
          <t xml:space="preserve">
se debe desgaregar en las dos actividades</t>
        </r>
      </text>
    </comment>
  </commentList>
</comments>
</file>

<file path=xl/sharedStrings.xml><?xml version="1.0" encoding="utf-8"?>
<sst xmlns="http://schemas.openxmlformats.org/spreadsheetml/2006/main" count="1778" uniqueCount="824">
  <si>
    <t>FECHA DE FORMULACIÓN O AJUSTE:</t>
  </si>
  <si>
    <t xml:space="preserve">RESPONSABLE: </t>
  </si>
  <si>
    <t>DEPENDENCIA:</t>
  </si>
  <si>
    <t>VIGENCIA:</t>
  </si>
  <si>
    <t>OBJETIVO ESTRATÉGICO</t>
  </si>
  <si>
    <t>LINEA ESTRATÉGICA</t>
  </si>
  <si>
    <t>PROGRAMA ESPECIAL</t>
  </si>
  <si>
    <t>GERENTE</t>
  </si>
  <si>
    <t>HITO</t>
  </si>
  <si>
    <t>PESO DEL HITO DENTRO DE LA LÍNEA ESTRATÉGICA
(El total del peso de los hitos por línea estratégica debe sumar 100)</t>
  </si>
  <si>
    <t xml:space="preserve"> INDICADOR QUE MIDE LA LLEGADA AL HITO</t>
  </si>
  <si>
    <t>META</t>
  </si>
  <si>
    <t>UNIDAD DE MEDIDA</t>
  </si>
  <si>
    <t xml:space="preserve">Proyección de avance de cumplimiento del indicador que mide el hito  (Acumulado)                     </t>
  </si>
  <si>
    <t>ACTIVIDADES ESPECÍFICAS PARA CUMPLIR CON EL HITO</t>
  </si>
  <si>
    <t xml:space="preserve">PESO DE LA ACTIVIDAD (porcentaje). El total de actividades por hito  suma 100% </t>
  </si>
  <si>
    <t>ENTREGABLES</t>
  </si>
  <si>
    <t>FECHA DE EJECUCIÓN</t>
  </si>
  <si>
    <t>RECURSOS REQUERIDOS</t>
  </si>
  <si>
    <t xml:space="preserve"> 1er Trimestre</t>
  </si>
  <si>
    <t>2do Trimestre</t>
  </si>
  <si>
    <t xml:space="preserve"> 3er Trimestre</t>
  </si>
  <si>
    <t xml:space="preserve"> 4to Trimestre</t>
  </si>
  <si>
    <t>FECHA DE INICIO</t>
  </si>
  <si>
    <t>FECHA FINAL</t>
  </si>
  <si>
    <t>PRESUPUESTO ASIGNADO FUNCIONAMIENTO (EN PESOS)</t>
  </si>
  <si>
    <t>PRESUPUESTO ASIGNADO INVERSIÓN (EN PESOS)</t>
  </si>
  <si>
    <t>SI ES INVERSIÓN, NOMBRE DEL PROYECTO</t>
  </si>
  <si>
    <t>FINANCIEROS APORTADOS POR OTRAS ENTIDADES Y POR GESTIONAR (EN PESOS)</t>
  </si>
  <si>
    <t>FÍSICOS Y HUMANOS</t>
  </si>
  <si>
    <t>AAAA/MM/DD</t>
  </si>
  <si>
    <t>AAAA</t>
  </si>
  <si>
    <t>PLAN DE ACCIÓN INSTITUCIONAL 2017</t>
  </si>
  <si>
    <t>POLITICA:
GESTIÓN DEL TALENTO HUMANO</t>
  </si>
  <si>
    <t xml:space="preserve">Orientada al desarrollo y cualificación de los servidores públicos buscando la observancia del principio de mérito para la provisión de empleos, el desarrollo de las competencias, vocación del servicio, la aplicación de estímulos y una gerencia pública enfocada a la consecución de resultados. Incluye, entre otros, el Plan Institucional de Capacitación, el Plan de Bienestar e Incentivos, los temas relacionados con el Clima Organizacional y el Plan Anual de vacantes. </t>
  </si>
  <si>
    <t>POLITICA:
TRANSPARENCIA, PARTICIPACIÓN Y SERVICIO AL CIUDADANO</t>
  </si>
  <si>
    <t>Orientada a acercar el Estado al ciudadano y hacer visible la gestión pública. Permite la participación activa de la ciudadanía en la toma de decisiones y sua cceso a al información, a los trámites y servicios, para una atención oportuna y efectiva. Incluye entre otros, el Plan anticorrupción y de Atención al ciudadano y los requerimientos asociado a la participación ciudadana, rendición de cuentas y servicio al ciudadano</t>
  </si>
  <si>
    <t>POLITICA:
EFICIENCIA ADMINISTRATIVA</t>
  </si>
  <si>
    <t>Orientada a identificar, racionalizar, simplificar y automatizar trámites, procesos procedimientos y servicios, así como optimizar el uso de recursos, con el propósito de contar con organizaciona modernas, innovadoras, flexibles y abiertas al entorno, con capacidad de transformarse, adaptarse y responder en forma ágil y oportuna a las demandas y necesidades de la comunidad, para el logro de los objetivos del Estado. Incluye, entro otros, los temas relacionados con la gestión de calidad, eficiencia administrativa y cero papel, racionalización de trámites, modernización institucional, gestión de tecnologías de la información y gestión documental.</t>
  </si>
  <si>
    <t>POLITICA:
GESTIÓN FINANCIERA</t>
  </si>
  <si>
    <t>Orientada a programar, controlar y registral las operaciones financieras, de acuerdo a los recursos disponibles de la entidad. Integra actividades relacionados con la adquisición de bienes y servicios, la gestión de proyectos de inversión y la programación y ejecución del presupuesto. Incluye, entre otros, el Programa Anual Mensualizado de Caja - PAC, programación y ejecución presupuestal, formulación y seguimiento a proyectos de inversión y el Plan Anual de Adquisiciones.</t>
  </si>
  <si>
    <t>Transformar y fortalecer la gestión y la cultura institucional</t>
  </si>
  <si>
    <t>Componente 1</t>
  </si>
  <si>
    <t>Actualización Sistema SIGEP</t>
  </si>
  <si>
    <t>Paula Johanna Ruiz Quintana</t>
  </si>
  <si>
    <t>Actualización del SIGEP en 90%</t>
  </si>
  <si>
    <t>Porcentaje</t>
  </si>
  <si>
    <t>Registrar las hojas de vida de los servidores en el SIGEP.</t>
  </si>
  <si>
    <t>Informe de novedades de SIGEP</t>
  </si>
  <si>
    <t>Profesionales y técnicos del Grupo de Administración del Vínculo</t>
  </si>
  <si>
    <t>SAP</t>
  </si>
  <si>
    <t>Sistema de información integrado para la Gestión del Talento Humano</t>
  </si>
  <si>
    <t>Sistema de información integrado para la Gestión del Talento Humano funcionando</t>
  </si>
  <si>
    <t>Estabilización del sistema en los módulos desarrollados en el 2016</t>
  </si>
  <si>
    <t>Mantenimiento de sistema SAP</t>
  </si>
  <si>
    <t>Realizar levantamiento de la información para nuevas implementaciones</t>
  </si>
  <si>
    <t>Documento</t>
  </si>
  <si>
    <t xml:space="preserve">Diseño y entrega de documentos BBP </t>
  </si>
  <si>
    <t>Diseño y Realización de  pruebas unitarias e integrales</t>
  </si>
  <si>
    <t>Documento e Informe</t>
  </si>
  <si>
    <t>Mantener actualizado en un 90% el aplicativo SIGEP</t>
  </si>
  <si>
    <t>Sistemas de Información</t>
  </si>
  <si>
    <t>Componente 2</t>
  </si>
  <si>
    <t>Eficiencia Organizacional</t>
  </si>
  <si>
    <t>Vinculación del Talento Humano</t>
  </si>
  <si>
    <t>Presentar a la CNSC los ejes temáticos de los empleos vacantes de carrera administrativa a proveerse mediante concurso de méritos</t>
  </si>
  <si>
    <t xml:space="preserve">Mantener 114 empleos temporales del Ministerio  provistos. </t>
  </si>
  <si>
    <t xml:space="preserve">Reglamentar el proceso para la provisión de empleos temporales en el Ministerio de Educación Nacional </t>
  </si>
  <si>
    <t>1  Documento de ejes temáticos</t>
  </si>
  <si>
    <t>Número</t>
  </si>
  <si>
    <t>Preparar documento preliminar de ejes temáticos propuestos</t>
  </si>
  <si>
    <t>Adelantar reuniones de validación con las áreas</t>
  </si>
  <si>
    <t>Consolidar documento Ejes Temáticos</t>
  </si>
  <si>
    <t>Remitir a la CNSC los ejes temáticos</t>
  </si>
  <si>
    <t>Promedio trimestral de empleos provistos/Total empleos</t>
  </si>
  <si>
    <t>Solicitud de listas a la CNSC</t>
  </si>
  <si>
    <t>Proceso interno para proveer empleos temporales con servidores de Carrera Administrativa</t>
  </si>
  <si>
    <t>Proceso abierto a la ciudadanía para proveer empleos de carrera administrativa</t>
  </si>
  <si>
    <t>Vinculación de servidores a empleos temporales</t>
  </si>
  <si>
    <t>Un proyecto de Resolución</t>
  </si>
  <si>
    <t xml:space="preserve">Proyectar el acto administrativo reglamentando el proceso para la provisión de empleos temporales en el Ministerio de Educación Nacional </t>
  </si>
  <si>
    <t>Presentar proyecto para aprobación de la SG y la OAJ</t>
  </si>
  <si>
    <t>Publicar el acto administrativo</t>
  </si>
  <si>
    <t>Documento preliminar Ejes temáticos</t>
  </si>
  <si>
    <t>Profesionales y técnicos del Grupo de Vinculación y Gestión del Talento Humano</t>
  </si>
  <si>
    <t>Ejes temáticos validados por la áreas.
Actas de reuniones</t>
  </si>
  <si>
    <t>Documento Definitivo consolidado</t>
  </si>
  <si>
    <t>Oficio remisoria a la CNSC</t>
  </si>
  <si>
    <t>Oficos de solicitud y su respuesta</t>
  </si>
  <si>
    <t>Relación de candidatos como resultado del proceso interno  o declaración de desierto</t>
  </si>
  <si>
    <t>Relación de candidatos como resultado del proceso iabierto o declaración de desierto</t>
  </si>
  <si>
    <t>Acta de posesión y documentos soportes</t>
  </si>
  <si>
    <t>Proyecto Acto administrativo</t>
  </si>
  <si>
    <t>Remisión proyecto a la SG y a la OAJ</t>
  </si>
  <si>
    <t>Acto publicado</t>
  </si>
  <si>
    <t>Componente 3</t>
  </si>
  <si>
    <t>Ambiente Laboral</t>
  </si>
  <si>
    <t>Servidores más competentes</t>
  </si>
  <si>
    <t>Reinducción 2017</t>
  </si>
  <si>
    <t>Plan Institucional de Capacitación</t>
  </si>
  <si>
    <t>Implementación de la modalidad de teletrabajo en el MEN con la participación de hasta 50 servidores</t>
  </si>
  <si>
    <t>Servidores vinculados a la prueba piloto de teletrabajo</t>
  </si>
  <si>
    <t>Hasta 50</t>
  </si>
  <si>
    <t>390 servidores de todos los niveles jerárquicos beneficiarios del Programa de Desarrollo de Competencias</t>
  </si>
  <si>
    <t>Servidores beneficiados por el Programa de Desarrollo de Competencias</t>
  </si>
  <si>
    <t>500 servidores alineados con los objetivos estratégicos institucionales</t>
  </si>
  <si>
    <t>Servidores vinculados a las actividades del Programa de Reinducción</t>
  </si>
  <si>
    <t>Alcanzar una participación del 82% de los servidores convocados a las actividades de capacitación</t>
  </si>
  <si>
    <t>Servidores convocados participando en actividades de capacitación</t>
  </si>
  <si>
    <t>Documento técnico
Acto Administrativo que adopta la modalidad de teletrabajo</t>
  </si>
  <si>
    <t>Profesionales y técnicos del Grupo Fortalecimiento de la Calidad de Vida Laboral</t>
  </si>
  <si>
    <t>Acuerdo de participación en la prueba piloto de la modalidad de teletrabajo</t>
  </si>
  <si>
    <t>Reporte de avance de implementación de la modalidad</t>
  </si>
  <si>
    <t>Documento consolidado de seguimiento a la estrategia</t>
  </si>
  <si>
    <t>Informe de resultados de evaluación de satisfacción</t>
  </si>
  <si>
    <t>Informe con los perfiles desccriptivos por nivel jerárquico</t>
  </si>
  <si>
    <t>FORTALECIMIENTO DE LA GESTIÓN SECTORIAL Y LA CAPACIDAD INSTITUCIONAL EN  COLOMBIA</t>
  </si>
  <si>
    <t>Instrumento de medición de competencias
Informe de resultados aplicación del instrumento</t>
  </si>
  <si>
    <t>Plan de trabajo para la intervención
Informe de implementación</t>
  </si>
  <si>
    <t>Informe de resultados de medición posterior a la intervención</t>
  </si>
  <si>
    <t>Certificado de disponibilidad presupuestal</t>
  </si>
  <si>
    <t>Documento técnico Programa de Reinducción MEN 2017</t>
  </si>
  <si>
    <t>Resolución documento PIC 2017</t>
  </si>
  <si>
    <t>Base de datos consolidado de capacitación</t>
  </si>
  <si>
    <t>31/11/2017</t>
  </si>
  <si>
    <t>Correos convocatorias actividades de capacitación</t>
  </si>
  <si>
    <t>Base de datos consolidado de capacitación
Reporte trimestral de asistencia a PIC</t>
  </si>
  <si>
    <t>Realizar el diseño, adopción del Piloto y lanzamiento estrategia</t>
  </si>
  <si>
    <t>Recibir y analizar solicitudes de servidores para participación en prueba piloto</t>
  </si>
  <si>
    <t>Implementar el piloto con la participación de hasta 50 servidores</t>
  </si>
  <si>
    <t>Hacer seguimiento mensual a la implementación de la estrategia</t>
  </si>
  <si>
    <t>Adelantar la evaluación de satisfacción de los jefes con la estrategia</t>
  </si>
  <si>
    <t>Elaborar los perfiles descriptivos de las competencias de los diferentes niveles jerárquicos.</t>
  </si>
  <si>
    <t>Elaborar y aplicar el instrumento de medición de competencias para la identificación de brechas.</t>
  </si>
  <si>
    <t>Implementar el plan de intervención para el desarrollo de competencias y cierre de brechas</t>
  </si>
  <si>
    <t>Medir el impacto del programa en el cierre de brechas.</t>
  </si>
  <si>
    <t>Gestión de recursos para la realización del programa</t>
  </si>
  <si>
    <t>Diseño e implementación de la estrategia</t>
  </si>
  <si>
    <t xml:space="preserve">Realizar la identificación de necesidades de capacitación y proyectar documento PIC </t>
  </si>
  <si>
    <t>Coordinar con proveedor y otros instructores la programación de las jornadas</t>
  </si>
  <si>
    <t>Convocar a los servidores y ejecutar los cursos o actividades de capacitación</t>
  </si>
  <si>
    <t>Consolidar la información de asistencia a las actividades realizadas y generar reporte trimestral</t>
  </si>
  <si>
    <t>Componente 4</t>
  </si>
  <si>
    <t>Sistema de Estímulos</t>
  </si>
  <si>
    <t>Alcanzar una participación de 325 servidores de planta en mínimo 3 actividades del Sistema de Estímulos.</t>
  </si>
  <si>
    <t>Servidores de planta participando en mínimo 3 actividades del Sistema de Estímulos.</t>
  </si>
  <si>
    <t>Convocar a los servidores y ejecutar las actividades del Sistema de Estímulos</t>
  </si>
  <si>
    <t>Impactar de forma positiva la percepción de bienestar de los servidores participantes en las actividades del Sistema de Estímulos</t>
  </si>
  <si>
    <t>Satisfacción percibida por los servidores participantes en las actividades del Sistema de Estímulos</t>
  </si>
  <si>
    <t>Elaborar instrumento de Evaluación de Satisfacción para actividades del Sistema de Estímulos</t>
  </si>
  <si>
    <t>Ejecutar y evaluar las actividades del Sistema de Estímulos que generen impacto en la población de servidores de la Entidad, y que se encuentran identificadas en el Plan de Bienestar Social Laboral</t>
  </si>
  <si>
    <t>Consolidar la información obtenida por la medición</t>
  </si>
  <si>
    <t>Inscripciones y convocatorias a actividades Sistema de Estímulos</t>
  </si>
  <si>
    <t>Base de datos consolidado de Sistema de Estímulos
Reporte trimestral de asistencia al Sistema</t>
  </si>
  <si>
    <t>Instrumento de medición de satisfacción</t>
  </si>
  <si>
    <t>Base de datos consolidado de Sistema de Estímulos</t>
  </si>
  <si>
    <t>Componente 5</t>
  </si>
  <si>
    <t>Sistema de Seguridad y Salud en el trabajo</t>
  </si>
  <si>
    <t>Mejorar las condiciones de Salud y Seguridad en el Trabajo del personal que presta servicios al MEN</t>
  </si>
  <si>
    <t>Desarrollo de las actividades que son competencia de TH dentro del  plan de trabajo de la implementacion del SGSST</t>
  </si>
  <si>
    <t>Diseñar e implementar los planes y programas acordes con las necesidades y características poblacionales de los colaboradores de la Entidad</t>
  </si>
  <si>
    <t>Fortalecer el plan de comunicaciones del SGSST a través de la sensibilización y divulgación de la Política, objetivos, indicadores y plan  anual de trabajo</t>
  </si>
  <si>
    <t>Fortalecer el seguimiento al desempeño del SGSST a través de la mejora continua, la revisión por la alta dirección y la auditoría</t>
  </si>
  <si>
    <t>Fortalecer el Programa de Medicina Preventiva y del Trabajo a través de la Comunidad de Hábitos de Vida Saludable y las actividades de promoción y prevención.</t>
  </si>
  <si>
    <t>Posicionar el Programa de Contratistas y Subcontratistas a través de la bienvenida a contratistas y proveedores, seguimiento a la afiliación al Sistema de Seguridad Social Integral, la consolidación del perfil sociodemográfico y la inclusión a los Programas de Vigilancia Epidemiológica de la Entidad.</t>
  </si>
  <si>
    <t>Planes y programas del SGSST</t>
  </si>
  <si>
    <t>$70.000.000 por reinversión de Positiva ARL</t>
  </si>
  <si>
    <t>Plan de comunicaciones y plan anual de trabajo</t>
  </si>
  <si>
    <t>Iinforme de ejecución de actividades y seguimiento de indicadores</t>
  </si>
  <si>
    <t>Documento programa hábitos de vida saludable</t>
  </si>
  <si>
    <t>Documento programa de contratistas</t>
  </si>
  <si>
    <t>Evaluación del Desempeño Laboral</t>
  </si>
  <si>
    <t>Medir en forma adecuada el desempeño laboral de los servidores</t>
  </si>
  <si>
    <t>Servidores susceptibles de evaluación de desempeño desarrollando las fases del proceso de evaluación del desempeño laboral a través del aplicativo</t>
  </si>
  <si>
    <t>Realizar pruebas al aplicativo de EDL para servidores de CA y de LNR (no gerentes) para su salida en vivo con la fijación de compromisos de la vigencia 2017 - 2018 durante el mes de enero y verificación del funcionamiento de la versión anterior para el cierre de la EDL vigencia 2016 - 2017.</t>
  </si>
  <si>
    <t>Realizar pruebas al aplicativo de EDL para servidores con nombramiento provisional y de aquellos que desempeñan un empleo temporal, para su salida en vivo con la fijación de compromisos de la vigencia 2017 - 2018 durante el mes de mayo.</t>
  </si>
  <si>
    <t>Capacitar a evaluados y evaluadores sobre el manejo del nuevo aplicativo.</t>
  </si>
  <si>
    <t>Validar información y publicar manual del usuario.</t>
  </si>
  <si>
    <t>Realizar pruebas al aplicativo de EDL para CA y LNR (no Gerentes) de evaluaciones parciales eventuales, ingreso de evidencias, seguimientos, planes de mejoramiento individual y evaluación final para su salida en vivo en intranet.</t>
  </si>
  <si>
    <t>Realizar seguimiento al avance y cumplimiento de las fases del proceso de evaluación  y generar reporte del aplicativo.</t>
  </si>
  <si>
    <t xml:space="preserve">Aplicativo de EDL.
Reporte de fijación de compromisos </t>
  </si>
  <si>
    <t>Listas de asistencia a talleres</t>
  </si>
  <si>
    <t>Manual de usuario</t>
  </si>
  <si>
    <t>Aplicativo de EDL.
Reporte de evaluaciones parciales.
Evidencias registradas.
Planes de mejoramiento individual generados.</t>
  </si>
  <si>
    <t>Aplicativo de EDL.
Reporte de seguimiento.
Formatos de evaluación generados.</t>
  </si>
  <si>
    <t xml:space="preserve">Consolidar 92 Equipos CREA en todos los niveles del MEN (Directivo, Viceministerios- Secretaría General, Direcciones, Subdirecciones, Coordinadores) </t>
  </si>
  <si>
    <t>Acuerdos de gestión y concertaciones de objetivos por niveles jerarquicos de la entidad suscritos incluyendo un compromiso para fortalecer el Proceso de Transformación Organizacional -PTO y mejorar el ambiente laboral</t>
  </si>
  <si>
    <t>Tramitar actos administrativos para la concertacion de objetivos para la vigencia 2017-2018 y para la suscripcion de acuerdos de gestión para la vigencia 2017.</t>
  </si>
  <si>
    <t>Incluir en los acuerdos de gestión, y la concertación de objetivos por niveles jerarquicos de la entidad, un compromiso para fortalecer el Proceso de Transformación Organizacional -PTO y mejorar el ambiente laboral.</t>
  </si>
  <si>
    <t>Consolidar la informacion y hacer seguimiento de la suscripcion de los acuerdos de gestion.</t>
  </si>
  <si>
    <t>Ciculares</t>
  </si>
  <si>
    <t>32 Acuerdos de gestión
507 Formatos de concertación de compromisos laborales</t>
  </si>
  <si>
    <t>Documento seguimiento acuerdos de gestión</t>
  </si>
  <si>
    <t>Transformar y fortalecer la gestión y la cultura organizacional</t>
  </si>
  <si>
    <t>Contribuir con la eficiencia organizacional del Ministerio de Educación.</t>
  </si>
  <si>
    <t>ANDRES VERGARA BALLEN</t>
  </si>
  <si>
    <t>Implementación de normas internacionales financieras y ajuste al manual contable de la entidad</t>
  </si>
  <si>
    <t>% avance de implementación del proceso de convergencia</t>
  </si>
  <si>
    <t>100% del proceso de alistamiento para convergencia a NIIF implementado</t>
  </si>
  <si>
    <t xml:space="preserve">Porcentaje </t>
  </si>
  <si>
    <t>Revisar de forma detallada el diagnóstico entregado, para así socializar y planear la modificación de procesos impactados por convergencia</t>
  </si>
  <si>
    <t xml:space="preserve">Documento de Diagnostico </t>
  </si>
  <si>
    <t>Definir la nueva política contable del MEN bajo el esquema de NICSP</t>
  </si>
  <si>
    <t>Manual de políticas aprobadas de forma definitiva</t>
  </si>
  <si>
    <t>Entregar, adoptar, socializar e implementar de las recomendaciones realizadas sobre las modificaciones o impactos en los sistemas de información de la entidad derivada de convergencia.</t>
  </si>
  <si>
    <t>Documento de análisis de impacto y recomendaciones en relación con los sistemas de información.</t>
  </si>
  <si>
    <t>Preparar los procesos pertinentes establecidos en la resolución 693 de 2016 emitida por la Contaduría General de la República</t>
  </si>
  <si>
    <t>6 Mesas de trabajo para establecer las modificaciones en el SIG por la implementación de NICSP. 
Construcción de ESFA 2018 bajo normas internacionales</t>
  </si>
  <si>
    <t xml:space="preserve">Efectuar el proceso de estabilización y aplicación de la nueva política contable en el marco de la implementación de NICSP en el MEN.  </t>
  </si>
  <si>
    <t>6 Mesas de seguimiento al proceso de implementación de políticas contables NICSP.</t>
  </si>
  <si>
    <t>Apoyar  a entidades adscritas en el proceso de convergencia con indicaciones de mejores prácticas, mesas de trabajo para compartir experiencias y documentación.</t>
  </si>
  <si>
    <t xml:space="preserve">3 Mesas de trabajo trimestral </t>
  </si>
  <si>
    <t>Efectuar el control a las operaciones presupuestales y financieras con el fin facilitar la toma de decisiones en la administración de los recursos presupuestados al Ministerio de Educación Nacional.</t>
  </si>
  <si>
    <t>Controlar la ejecución presupuestal de la vigencia 2017</t>
  </si>
  <si>
    <t>Número de informes realizados</t>
  </si>
  <si>
    <t>Construir un informe mensual de ejecución presupuestal por dependencia y enviarlo a cada viceministerio y directores de área para la vigencia 2017</t>
  </si>
  <si>
    <t>Reporte de ejecución presupuestal  por tipo de gasto</t>
  </si>
  <si>
    <t>Establecer el nivel de ejecución mensual de las reservas presupuestales durante la vigencia.</t>
  </si>
  <si>
    <t>Construir un informe mensual de ejecución de la reserva constituida por cada dependencia y enviarlo a cada viceministerio y directores de área.</t>
  </si>
  <si>
    <t>Reporte mensual de  ejecución de las reserva</t>
  </si>
  <si>
    <t>Llevar el control de CDP`s y RP´s generados y enviar un informe mensual a cada funcionario financiero de las áreas del Ministerio</t>
  </si>
  <si>
    <t>Elaborar un informe consolidado de CDP Y R.P  organizado por dependencias y entregar a directores de dependencias y gerentes de proyecto</t>
  </si>
  <si>
    <t>Reporte mensual de CDP´s y RP´s</t>
  </si>
  <si>
    <t>Desarrollar procesos eficientes dirigidos a fortalecer la oportunidad en la obligación y giro de los recursos presupuestales asignados al MEN de acuerdo con la normatividad vigente y los objetivos establecidos para el manejo del PAC del MEN.</t>
  </si>
  <si>
    <t xml:space="preserve">Implementar el proceso de cuentas maestras para el giro del SGP en el MEN </t>
  </si>
  <si>
    <t>% de Avance en el proceso de implementación</t>
  </si>
  <si>
    <t>100% del proceso de implementaación de cuentas maestras efectuado</t>
  </si>
  <si>
    <t>Realizar las mesas técnicas de construcción de la resolcuión y anexo técnico para la implementación de cuentas maestras</t>
  </si>
  <si>
    <t>Resolución creación cuentas maestras</t>
  </si>
  <si>
    <t>Archivos con la estructura de información requerida por el MEN en plenos funcionamiento e intercambio</t>
  </si>
  <si>
    <t>Socialización a todas las entidades receptoras de recursos (1.120 municipios y 32 departamentos) de los requerimientos para la apertura de cuentas maestras</t>
  </si>
  <si>
    <t>Documentos de trabajo, oficios, presentaciones, información en la página WEB</t>
  </si>
  <si>
    <t>Registro de cuentas maestras en el sistema</t>
  </si>
  <si>
    <t>100% cuentas registradas en SIIF nación como maestras</t>
  </si>
  <si>
    <t>Alcanzar una ejecución mensual del PAC  por objeto del gasto del 95%</t>
  </si>
  <si>
    <t>PAC pagado Total / PAC asignado Total</t>
  </si>
  <si>
    <t>Mínimo el 95%</t>
  </si>
  <si>
    <t xml:space="preserve">Elaborar un informe consolidado del monto del PAC programada por cada una de las dependencias </t>
  </si>
  <si>
    <t>Indicador de ejecución del PAC autorizado por objeto de gasto</t>
  </si>
  <si>
    <t>Generar reporte del aplicativo SIIF del estado de solicitudes  de PAC ante Ministerio de Hacienda</t>
  </si>
  <si>
    <t>Elaborar un informe consolidado del monto de PAC autorizado por objeto del gasto</t>
  </si>
  <si>
    <t>Realizar mensualmente Comité de PAC con cada una de las áreas misionales</t>
  </si>
  <si>
    <t>Llevar control del indicador de PAC INPANUT que reporta el Ministerio de Hacienda</t>
  </si>
  <si>
    <t>N.A</t>
  </si>
  <si>
    <t>N.A.</t>
  </si>
  <si>
    <t>PROGRAMACIÓN Y EJECUCIÓN PRESUPUESTAL</t>
  </si>
  <si>
    <t>Gestión del conocimiento</t>
  </si>
  <si>
    <t>Escuela Corporativa</t>
  </si>
  <si>
    <t>Cristina Miranda</t>
  </si>
  <si>
    <t>Escuela Corporativa con 5 programas de aprendizaje organizacional diseñados y en implementación</t>
  </si>
  <si>
    <t>Programas de aprendizaje organizacional diseñados y en implementación</t>
  </si>
  <si>
    <t xml:space="preserve">Construir el Mapa de conocimiento y priorización de áreas </t>
  </si>
  <si>
    <t>Mapa de conocimiento</t>
  </si>
  <si>
    <t>Fortalecimiento  la gestión sectorial y la capacidad institucional en Colombia</t>
  </si>
  <si>
    <t>1 asesor LNR (Planta MEN)
3 contratistas (Pedagógico - Organizacional-Tecnológico)</t>
  </si>
  <si>
    <t>Diseñar y producir 5 programas de aprendizaje organizacional</t>
  </si>
  <si>
    <t>Estructura y contenidos de programas</t>
  </si>
  <si>
    <t>Implementar, difundir y monitorear 5 programas de aprendizaje organizacional con 150 colaboradores</t>
  </si>
  <si>
    <t>Reportes de implementación</t>
  </si>
  <si>
    <t>Acompañar el ajuste y actualización de 32 sitios de las dependencias y comunidades en la intranet</t>
  </si>
  <si>
    <t>Reporte de sitios y comunidades</t>
  </si>
  <si>
    <t>Transparencia y acceso a la información pública</t>
  </si>
  <si>
    <t>Plan anticorrupción y de Atención al ciudadano</t>
  </si>
  <si>
    <t>Participación ciudadana</t>
  </si>
  <si>
    <t>Rendición de cuentas</t>
  </si>
  <si>
    <t>Servicio al Ciudadano</t>
  </si>
  <si>
    <t>N/A</t>
  </si>
  <si>
    <t>Planeación</t>
  </si>
  <si>
    <t>Ana Cecilia Tamayo Osorio</t>
  </si>
  <si>
    <t xml:space="preserve">Formular e implementar una estrategia permanente de Rendición de Cuentas del Ministerio de Educación hacia la ciudadanía y el sector. </t>
  </si>
  <si>
    <t>Actividades realizadas en la implementación de la estrategia de rendición de cuentas  / Número de actividades programadas</t>
  </si>
  <si>
    <t>Publicar el informe de gestión de la vigencia 2016</t>
  </si>
  <si>
    <t>Informe de Gestión 2016</t>
  </si>
  <si>
    <t>Recibir preguntas de la ciudadanía y gestionar respuestas</t>
  </si>
  <si>
    <t>Informe consolidado de Preguntas y Respuestas al Informe de Gestión 2016</t>
  </si>
  <si>
    <t>Realizar  la Audiencia Pública de Rendición de Cuentas 2016</t>
  </si>
  <si>
    <t>Memorias de la Audiencia</t>
  </si>
  <si>
    <t>Definir y publicar la estrategia de rendición de cuentas para 2017</t>
  </si>
  <si>
    <t xml:space="preserve">Implementar y hacer seguimiento a  la estrategia de rendición de cuentas </t>
  </si>
  <si>
    <t>Documentación recolectada durante la implementación</t>
  </si>
  <si>
    <t xml:space="preserve">Formular e implementar una estrategia permanente de participación ciudadana del Ministerio de Educación hacia la ciudadanía y el sector. </t>
  </si>
  <si>
    <t>Actividades realizadas en la implementación de la estrategia de participación ciudadana / Número de actividades programadas</t>
  </si>
  <si>
    <t>Definir y publicar la estrategia de participación ciudadna para 2017</t>
  </si>
  <si>
    <t>ana Cecilia Tamayo Osorio</t>
  </si>
  <si>
    <t>Poner en marcha el Plan Nacional Decenal de Educación</t>
  </si>
  <si>
    <t>Plan Nacional Decenal de Educación en ejecución</t>
  </si>
  <si>
    <t>Consolidar el documento de política del Plan Nacional Decenal de Educación</t>
  </si>
  <si>
    <t xml:space="preserve">Documento final consolidado </t>
  </si>
  <si>
    <t>Definir una metodología de seguimiento al  Plan Nacional Decenal de Educación</t>
  </si>
  <si>
    <t>Metodología diseñada e implementada</t>
  </si>
  <si>
    <t>100% de diagnóstico calidad de la información sobre identificación de personas de los principales sistemas del MEN (SSNN, SIMAT, FTDH, SNIES)</t>
  </si>
  <si>
    <t xml:space="preserve">Número de actividades realizadas  / Numero de actividades programadas para el diagnostico </t>
  </si>
  <si>
    <t>1 Cruce de base de datos con Minsalud y RNEC
2 Generación de resultados
3 Validación reglas de negocio sistemas de información
4 Recomendaciones para el seguimiento</t>
  </si>
  <si>
    <t>1 Documento elaborado sobre diagnóstico calidad de la información sobre identificación de personas de los principales sistemas del MEN y recomendaciones para mejorar la calidad de la información</t>
  </si>
  <si>
    <t xml:space="preserve">100% de identificación de registros en las bases externas de niñas, niños y jovenes (EPBM y ES) no escolarizados </t>
  </si>
  <si>
    <t>Número de reportes realizados / Número de reportes programados</t>
  </si>
  <si>
    <t xml:space="preserve">1 Cruces bases de datos externas con bases de población estudiantil del MEN
2 Identificación de registros no coincidentes
3 Definición de principales variables de caracterización
4 Diseño y generación de reporte </t>
  </si>
  <si>
    <t>2 Reportes sobre caracterización de población por fuera del sistema (EPBM y ES)</t>
  </si>
  <si>
    <t>100% caracterización de población de EPBM registrada en otros programas sociales para generación de indicadores de cobertura de los programas y focalización</t>
  </si>
  <si>
    <t>Número de reportes e indicadores generados / Número de reportes e indicadores programados</t>
  </si>
  <si>
    <t>1 Cruces bases de datos externas con bases de población estudiantil del MEN
2 Identificación de registros coincidentes
3 Definición de principales variables de caracterización
4 Diseño y generación de reporte e indicadores</t>
  </si>
  <si>
    <t>1 Reporte sobre caracterización de población estudiantil en programas del Gobierno Nacional
2 Indicadores de alcance de los programas sociales en la población estudiantil</t>
  </si>
  <si>
    <t xml:space="preserve">100% de indicadores de adultos diseñados y generados </t>
  </si>
  <si>
    <t>Número de indicadores generados / Número de indicadores programados</t>
  </si>
  <si>
    <t>1 Análisis de la información
2 Propuesta metodologica para el cálculo
3 Calculo de indicadores
4 Revisión de resultados</t>
  </si>
  <si>
    <t>6 Indicadores de adultos construidos para analisis de politica</t>
  </si>
  <si>
    <t xml:space="preserve">100% de revisióny ajuste de los indicadores no publicados y actualización y revisión de los indicadores publicados en el BI Oracle </t>
  </si>
  <si>
    <t>Número de indicadores revisados o actualizados / Número de indicadores programadas para revisión o actualización de BI Oracle</t>
  </si>
  <si>
    <t xml:space="preserve">1 Validación de procesos de cálculo
2 Estructuración y cargue de fuentes
3 Diseño de reporte de  los indicadores
4 Pruebas
</t>
  </si>
  <si>
    <t>100% indicadores faltantes revisados y ajustados e información actualizada de los indicadores publicados</t>
  </si>
  <si>
    <t>100% en la implementación del banco de datos MEN para estudiantes e investigadores</t>
  </si>
  <si>
    <t>Número de actividades realizadas  / Numero de actividades programadas para la implementación del banco de datos MEN</t>
  </si>
  <si>
    <t>1 Configuración de equipo
2 Configuración de servidor
3 Definición de bases y variables disponibles para consulta
4 Anonimización y desidentificación de bases de datos
5 Alojamientos de bases
6 Definición de protocolo de consulta e incorporación en SIG</t>
  </si>
  <si>
    <t>Equipo de cómputo con acceso a servidor a bases anonimizadas y desidentificadas y protocolo de consulta</t>
  </si>
  <si>
    <t>100% en la elaboración y difusión de la política de divulgación de estadísticas sectoriales</t>
  </si>
  <si>
    <t>Número de actividades realizadas  / Numero de actividades programadas para la elaboración de la política de divulgación de estadísticas sectoriales</t>
  </si>
  <si>
    <t>1 Definición de estructura plan de divulgación
2 Actualización política de datos personales
3 Articulación con política de protección de datos personales
4 Articulación con medios de publicación actuales
5 Elaboración de documento</t>
  </si>
  <si>
    <t>Documento de politica de divulgación de estadisticas sectoriales</t>
  </si>
  <si>
    <t>100% de estrategia de  difusión de estadísticas sectoriales por redes sociales</t>
  </si>
  <si>
    <t>Número de actividades realizadas  / Numero de actividades programadas divulgación de estadísticas por redes sociales</t>
  </si>
  <si>
    <t>1 Consolidación de indicadores definitivos 2016
2 Publicación en página de estadísticas
3 Identificación de indicadores a difundir
4 Divulgación por redes sociales</t>
  </si>
  <si>
    <t>Difusión de estadísticas por las redes sociales del Ministerio de Educación Nacional con apoyo de la oficina de comunicaciones</t>
  </si>
  <si>
    <t xml:space="preserve">Transformar y fortalecer la gestion y la cultura institucional </t>
  </si>
  <si>
    <t xml:space="preserve">no aplica </t>
  </si>
  <si>
    <t>JAIRO ENRIQUE VALENCIA</t>
  </si>
  <si>
    <t>Consulta previa a los usuarios y ciudadanos sobre proyectos normativos antes de su adopción</t>
  </si>
  <si>
    <t>Número de proyectos normativos consultados / número de proyectos normativos publicados</t>
  </si>
  <si>
    <t>porcentaje</t>
  </si>
  <si>
    <t>Remitir a la oficina de comunicaciones número proyectos consultados</t>
  </si>
  <si>
    <t>Proyectos normativos con aportes a los ciudadanos</t>
  </si>
  <si>
    <t>Personal de la oficina juridica</t>
  </si>
  <si>
    <t>Elaborar ajustes a los proyectos de consulta remitidos por los ciudadanos</t>
  </si>
  <si>
    <t>Cultura de Servicio al Ciudadano</t>
  </si>
  <si>
    <t>Dora Inés Ojeda</t>
  </si>
  <si>
    <t xml:space="preserve">Actualizar y unificar 4 documento de protocolos de servicio de Atención al Ciudadano en el  MEN, con Secretarias de Educación certificadas
 </t>
  </si>
  <si>
    <t>4 Protocolos actualizados  y divulgados en el MEN y Entidades Territoriales</t>
  </si>
  <si>
    <t>Revisar y actualizar los protocolos de  servicio  al ciudadano del MEN</t>
  </si>
  <si>
    <t>Documento de Protocolo del MEN actualizado</t>
  </si>
  <si>
    <t>2 profesionales de UAC</t>
  </si>
  <si>
    <t>Elaborar un  protocolo de servicio para las Secretarias de Educación Certificadas.</t>
  </si>
  <si>
    <t>Documento de Protocolo de SE actualizado</t>
  </si>
  <si>
    <t>Elaborar Cronograma para la divulgación a las  Secretarias de Educación Certificadas</t>
  </si>
  <si>
    <t>Cronograma</t>
  </si>
  <si>
    <t>Efectuar la divulgación de los protocolos de servicio  al ciudadano en el MEN y en las  Secretarias de Educación Certificadas</t>
  </si>
  <si>
    <t>Listado de secretarias a las cuales se les hizo divulgación</t>
  </si>
  <si>
    <t>31/012/2017</t>
  </si>
  <si>
    <t xml:space="preserve">Aumentar al 90% la Satisfacción de los ciudadanos con relación a los trámites y servicios que ofrece el Ministerio de Educación </t>
  </si>
  <si>
    <t>Aumento de la satisfacción de los clientes de un 87%  al 90%</t>
  </si>
  <si>
    <t xml:space="preserve">Remitrir los resultados de la evaluacion 2017 para la  formulacion de plan de acción  a  Viceministerios. </t>
  </si>
  <si>
    <t>2 Presentaciones de evaluacion de servicios</t>
  </si>
  <si>
    <t>2 Profesionales
 y  Empresa contratada
Subdirección de Contratación.</t>
  </si>
  <si>
    <t>Realizar tramites precontractual y contratactuales (Insumo, supervisión)</t>
  </si>
  <si>
    <t>Documentos contractuales</t>
  </si>
  <si>
    <t xml:space="preserve">Revision y ajuste de formularios
</t>
  </si>
  <si>
    <t xml:space="preserve">formularios </t>
  </si>
  <si>
    <t>Aplicación de encuestas y  procesamiento de información y análisis</t>
  </si>
  <si>
    <t>Informe de avances</t>
  </si>
  <si>
    <t>Elaboración y  presentación de informe  final</t>
  </si>
  <si>
    <t>Informe de resultados</t>
  </si>
  <si>
    <t>Presentación mensual a comité directivo de la gestión documental de las áreas</t>
  </si>
  <si>
    <t xml:space="preserve">Presentación de la gesiton documental </t>
  </si>
  <si>
    <t>Actualización de la reglamentación del derecho de petición y PQRS verbales</t>
  </si>
  <si>
    <t>Reglamentación  de PQRS</t>
  </si>
  <si>
    <t>30/09/201|7</t>
  </si>
  <si>
    <t>Capacitar a 300 servidores en cultura del servicio y/o gestión documental</t>
  </si>
  <si>
    <t xml:space="preserve">Listas de asistencia
Documento de Presentacion
</t>
  </si>
  <si>
    <t xml:space="preserve">Ajustar la aplicación de gestión documental y divulgar nuevas funcionalidades </t>
  </si>
  <si>
    <t>Semaforo y tutorial del sistema de gestion documental</t>
  </si>
  <si>
    <t>Disminuir tiempo de atención en sala de 14.50 a 12.50 minutos</t>
  </si>
  <si>
    <t>minutos empleados en la atencion global en sala</t>
  </si>
  <si>
    <t>12.50</t>
  </si>
  <si>
    <t>numero</t>
  </si>
  <si>
    <t>14.30</t>
  </si>
  <si>
    <t>13.50</t>
  </si>
  <si>
    <t>Realizar  el estudio de  tiempos de espera de los servicios y  establecer estrategias para gestionar los tiempos de espera</t>
  </si>
  <si>
    <t>Repórtes de  tiempos de espera y documento estrategia gesiton de tiempos de espera</t>
  </si>
  <si>
    <t>02/28/2017</t>
  </si>
  <si>
    <t>2 Profesionales UAC  y empresa Outsourncing</t>
  </si>
  <si>
    <t>Implementación  estrategias para gestionar los tiempos de espera.</t>
  </si>
  <si>
    <t>informe de tiempos de atencion</t>
  </si>
  <si>
    <t>POLITICA:
GESTIÓN MISIONAL Y DE GOBIERNO</t>
  </si>
  <si>
    <t>Indicadores y metas de Gobierno</t>
  </si>
  <si>
    <t>Orientada al logro de las metas establecidas, para el cumplimiento de su misión y de las prioridades que el Gobierno defina. Incluye, entre otros, para las entidades de la Rama Ejecutiva del orden nacional, los indicadores y metas de Gobierno que se registran en el Sistema de Seguimiento a Metas de Gobierno, administrado por el Departamento Nacional de Planeación.</t>
  </si>
  <si>
    <t>Contenidos educativos digitales, plataformas educativas y servicios del Portal consultados</t>
  </si>
  <si>
    <t>Reporte anual  del observatorio de Innovación Educativa con Uso de TIC  Versión 2.0 elaborado</t>
  </si>
  <si>
    <t>Fortalecer  la gestión sectorial y la capacidad institucional para mejorar la calidad educativa del País</t>
  </si>
  <si>
    <t>15 Secretaría General</t>
  </si>
  <si>
    <t>Créditos educativos condonados por buenos resultados en las pruebas Saber Pro</t>
  </si>
  <si>
    <t>Créditos educativos renovados posgrado para maestros</t>
  </si>
  <si>
    <t>Créditos educativos adjudicados posgrado para maestros</t>
  </si>
  <si>
    <t>Recursos invertidos para disminución de tasa de interés de créditos en etapa de amortización de beneficiarios de estratos 1, 2 y 3 revisar si el compromiso está en cantidad de recursos y no en número o % de créditos a los que se les reduce la tasa de interés-</t>
  </si>
  <si>
    <t>Créditos educativos renovados en todas las lìneas</t>
  </si>
  <si>
    <t>Créditos adjudicados en todas las lìneas</t>
  </si>
  <si>
    <t>Créditos-Beca "Ser Pilo Paga" educativos adjudicados pregrado</t>
  </si>
  <si>
    <t>Créditos-Beca "Ser Pilo Paga" educativos renovados  pregrado</t>
  </si>
  <si>
    <t xml:space="preserve">Adjudicación de crédito educativo para Posgrado en Derecho Internacional Humanitario - Alfonso López Michelsen. </t>
  </si>
  <si>
    <t>Nuevas becas de la convocatoria del 0,1% de los mejores Saber Pro</t>
  </si>
  <si>
    <t>Créditos educativos renovados a Médicos para realizar especializaciones en salud</t>
  </si>
  <si>
    <t>Créditos educativos adjudicados a Médicos para realizar especializaciones en salud</t>
  </si>
  <si>
    <t xml:space="preserve">Adjudicar nuevos créditos a población víctima (Matrícula, sostenimiento y permanencia) </t>
  </si>
  <si>
    <t>Créditos condonables para población ROM</t>
  </si>
  <si>
    <t>Créditos condonables renovados a afrosdescendientes</t>
  </si>
  <si>
    <t>Créditos condonables adjudicados para población afrodescendiente</t>
  </si>
  <si>
    <t>Renovar créditos condonables a la población indígena</t>
  </si>
  <si>
    <t>Adjudicación de nuevos créditos condonables a población indígena</t>
  </si>
  <si>
    <t xml:space="preserve">Créditos condonables adjudicados a poblacion en condición de discapacidad </t>
  </si>
  <si>
    <t>Subsidios de sostenimiento renovados a grupos focalizados por Sisbén  - Condonación del 25% sobre el crédito educativo</t>
  </si>
  <si>
    <t>Subsidios de sostenimiento adjudicados a grupos focalizados por SISBEN</t>
  </si>
  <si>
    <t>Renovación de créditos educativos a los mejores bachilleres (Decreto 644 Art. 6)</t>
  </si>
  <si>
    <t>Fomentar el acceso con calidad y la permanencia de los estudiantes en la educación superior a través de la asignación de incentivos que permitan disminuir la deserción</t>
  </si>
  <si>
    <t>Dirección de Fomento de la Educación Superior</t>
  </si>
  <si>
    <t>18 VES</t>
  </si>
  <si>
    <t>Servicio de asistencia técnica a las IES públicas que ofrecen Educación Técnica Profesional  y Tecnológica prestados</t>
  </si>
  <si>
    <t>Fortalecimiento de la educación técnica y tecnológica mediante el aumento de la cobertura y el mejoramiento de la pertinencia, a través de la incorporación de nuevos estudiantes a programas que respondan a las necesidades productivas, de competitividad y de desarrollo de cada región, disminuyendo así el nivel de deserción.</t>
  </si>
  <si>
    <t>Dirección de Fomento TyT</t>
  </si>
  <si>
    <t>14 VES</t>
  </si>
  <si>
    <t>Estrategias para la formulación, monitoreo y evaluación de la información de educación superior y su articulación con otros sectores implementadas</t>
  </si>
  <si>
    <t>Estrategia de acompañamiento a IES para el mejoramiento de sus condiciones de calidad implementada</t>
  </si>
  <si>
    <t>Créditos educativos para  población afrodescendiente asignados</t>
  </si>
  <si>
    <t>Fortalecimiento para el acceso y la permanencia en la educación superior con calidad en Colombia</t>
  </si>
  <si>
    <t>Dirección de Fomento</t>
  </si>
  <si>
    <t>11 VES</t>
  </si>
  <si>
    <t>Servicios de acompañamiento a las IES en los procesos de aseguramiento y mejoramiento de la calidad para la Educación Superior.</t>
  </si>
  <si>
    <t>Solicitudes de Acreditación atendidas</t>
  </si>
  <si>
    <t>Aumentar la eficiencia y eficacia del sistema de aseguramiento de la calidad de la educación superior y de la educación para el trabajo y el desarrollo humano.</t>
  </si>
  <si>
    <t>Calidad Superior</t>
  </si>
  <si>
    <t>10 VES</t>
  </si>
  <si>
    <t>Índice Sintético de Calidad construido y reportes escolares para las IE y las SE producidos y divulgados</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</si>
  <si>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</si>
  <si>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t>Calidad - Modelo de Gestión</t>
  </si>
  <si>
    <t xml:space="preserve">Entidades territoriales certificadas que han implementado la política de bienestar </t>
  </si>
  <si>
    <t>ETC  acompañadas en la implementación de los lineamientos de Inspección, vigilancia y control del servicio educativo para el mejoramiento de la gestión educativa.</t>
  </si>
  <si>
    <t>Fortalecer la capacidad de gestión de las secretarías de educación,  los establecimientos educativos, y la política educativa para grupos étnicos.</t>
  </si>
  <si>
    <t>Fortalecimiento a la Gestión Territorial</t>
  </si>
  <si>
    <t>Componentes ejecutados del Plan de Asistencia Técnica de la Subdirección de Fortalecimiento, en relación con las 95 ETC.</t>
  </si>
  <si>
    <t xml:space="preserve">Sistema de gestión de la calidad parametrizado para Entidades Territoriales </t>
  </si>
  <si>
    <t>Modelo de prestación oficial del servicio implementado en entidades territoriales</t>
  </si>
  <si>
    <t>Secretarias de Educación que conocen y desarrollan la estrategia nacional para la excelencia del talento humano</t>
  </si>
  <si>
    <t xml:space="preserve">Dotar a las entidades territoriales y los prestadores del servicio  de instrumentos y estrategias de política pública en educación inicial
</t>
  </si>
  <si>
    <t>Primera Infancia</t>
  </si>
  <si>
    <t>Establecimientos Educativos con materiales de inglés distribuidos</t>
  </si>
  <si>
    <t>Asistentes nativos extranjeros en procesos de co-enseñanza con docentes de inglés del sector oficial</t>
  </si>
  <si>
    <t xml:space="preserve">Establecimientos Educativos con materiales  pedagógicos entregados para el fortalecimiento de la Jornada Única </t>
  </si>
  <si>
    <t>Acompañar a las Secretarías de Educación Certificadas en el seguimiento pedagógico a sus Establecimientos Educativos</t>
  </si>
  <si>
    <t xml:space="preserve">Realización del Foro Educativo Nacional FEN </t>
  </si>
  <si>
    <t xml:space="preserve">Formación a Docentes de Preescolar, básica y media </t>
  </si>
  <si>
    <t>Elaboración y publicación de referentes de calidad educativa)</t>
  </si>
  <si>
    <t>Estudiantes que participan de estrategias de seguimiento periódico de los aprendizajes</t>
  </si>
  <si>
    <t>Estudiantes que participan en las campañas e iniciativas para el fomento de competencias comunicativas</t>
  </si>
  <si>
    <t>Educadores formados con competencias comunicativas</t>
  </si>
  <si>
    <t xml:space="preserve">Entrega de Materiales para mejorar practicas de Aula de los Establecimientos Educativos (EE) de bajo desempeño </t>
  </si>
  <si>
    <t xml:space="preserve">Formación a docentes de Establecimientos Educativos (EE) de bajo desempeño </t>
  </si>
  <si>
    <t>Capacitaciones a Formadores y Tutores para acompañar a los Establecimientos Educativos (EE) de bajo desempeño</t>
  </si>
  <si>
    <t>Mejorar la Calidad de la educación en los niveles Preescolar, Básica y Media</t>
  </si>
  <si>
    <t>Dirección de Calidad Educación Básica</t>
  </si>
  <si>
    <t>Aulas ampliadas o mejoradas en zonas urbanas o rurales</t>
  </si>
  <si>
    <t xml:space="preserve">Aulas nuevas construidas en zonas urbanas o rurales </t>
  </si>
  <si>
    <t xml:space="preserve">Proyectos de infraestructura educativa desarrollados                                                                                                                                                                                                                                                                                                                            </t>
  </si>
  <si>
    <t xml:space="preserve">Incrementar y mejorar la infraestructura educativa para los niveles de educación  preescolar, básica y media en zonas urbana y rural del territorio nacional. </t>
  </si>
  <si>
    <t>Cobertura - Infraestructura Construcción</t>
  </si>
  <si>
    <t xml:space="preserve">Nuevos jóvenes y adultos mayores de 15 años alfabetizados </t>
  </si>
  <si>
    <t xml:space="preserve">Niños, niñas, adolescentes y jóvenes víctimas  atendidos con Modelos Educativos Flexibles  </t>
  </si>
  <si>
    <t xml:space="preserve">Servicios de asistencia técnica a Entidades territoriales certificadas para la implementación de planes de educación, que permiten la atención de la población del medio rural y víctima </t>
  </si>
  <si>
    <t>Servicios de asistencia técnica a las Secretarías de Educación para la formulación de Planes de Acción que permitan la atención  educativa a población vulnerable y víctima del conflicto armado.</t>
  </si>
  <si>
    <t>Dirección de Cobertura - Población Víctima</t>
  </si>
  <si>
    <t>Servicios de asistencia técnica y monitoreo a Secretarías de Educación de Entidades Territoriales  Certificadas, en estrategias de acceso y permanencia realizadas</t>
  </si>
  <si>
    <t>Incrementar el acceso y  la  permanencia en la educación preescolar, básica y media de los niños, niñas adolescentes, jóvenes y adultos  víctimas del conflicto armado interno en situaciones de riesgo y/o emergencia.</t>
  </si>
  <si>
    <t>Cobertura - Población Vulnerable</t>
  </si>
  <si>
    <t>Plan estratégico de comunicaciones y actividades de promoción y divulgación del PAE ejecutado.</t>
  </si>
  <si>
    <t xml:space="preserve">Informe de asistencia técnica por Entidad Territorial Certificada consolidado </t>
  </si>
  <si>
    <t>Raciones alimentarias contratadas, para la atención a beneficiarios a través de los complementos alimentarios del PAE</t>
  </si>
  <si>
    <t>Contribuir con el acceso y la permanencia escolar de los niños, niñas y adolescentes en edad escolar, registrados en la matricula oficial.</t>
  </si>
  <si>
    <t>Cobertura - PAE</t>
  </si>
  <si>
    <t>1 VEPBM</t>
  </si>
  <si>
    <t>Soporte de solicitud de justificación (correo, Oficio #, ambos Etc)</t>
  </si>
  <si>
    <t xml:space="preserve">Justificación(es) </t>
  </si>
  <si>
    <t>Meta después de modificación</t>
  </si>
  <si>
    <t>Meta 2017</t>
  </si>
  <si>
    <t>Unidad de Medida</t>
  </si>
  <si>
    <t>Producto  (Definido como un Indicador de Producto)</t>
  </si>
  <si>
    <t>Objetivo General</t>
  </si>
  <si>
    <t>Dependencia</t>
  </si>
  <si>
    <t>Área</t>
  </si>
  <si>
    <t>Ambiente laboral</t>
  </si>
  <si>
    <t>Encuentros con la Ministra y Café con los Vices</t>
  </si>
  <si>
    <t>Secretaría General /  Cristina Miranda</t>
  </si>
  <si>
    <t>Desarrollar 11 espacios de diálogo y encuentro directo con la Ministra y los Viceminisros</t>
  </si>
  <si>
    <t>Espacios de diálogo y encuentro directo realizados</t>
  </si>
  <si>
    <t>Documento con la estrategia definida</t>
  </si>
  <si>
    <t>1 Contratista (coordinador del PTO)
Recursos de Logísitca para implementación de acciones
Talleristas
Comité de Transformación Organizacional</t>
  </si>
  <si>
    <t>Piezas comunicativas
Agenda de cada espacio</t>
  </si>
  <si>
    <t>Video blogs</t>
  </si>
  <si>
    <t>Informe de seguimiento y evaluación</t>
  </si>
  <si>
    <t>Equipos CREA</t>
  </si>
  <si>
    <t>Secretaría General / Cristina Miranda</t>
  </si>
  <si>
    <t xml:space="preserve">Consolidar 92 Equipos CREA en todos los niveles del MEN (Directivo, Viceministerios- Secretaria General, Direcciones, Subdirecciones, Coordinadores) </t>
  </si>
  <si>
    <t>Presentación</t>
  </si>
  <si>
    <t>Informes elaborados</t>
  </si>
  <si>
    <t>Memorias de encuentros</t>
  </si>
  <si>
    <t>Asistencias
Evaluación de la estrategia</t>
  </si>
  <si>
    <t>Tejiendo Lazos
Intervención a dependencias en Cultura Organizacional</t>
  </si>
  <si>
    <t xml:space="preserve">Implementar 35 planes de mejoramiento de ambiente laboral en todas las dependencias del Ministerio </t>
  </si>
  <si>
    <t>Dependencias con plan de ambiente laboral formulado e implementado</t>
  </si>
  <si>
    <t>Divulgar los resultados del Indice de Ambiente Laboral por dependencia</t>
  </si>
  <si>
    <t>Informe por dependencia</t>
  </si>
  <si>
    <t>Acompañar la construcción e implementación de los Planes de Acción de Ambiente Laboral por dependencia</t>
  </si>
  <si>
    <t>Planes de ambiente laboral por dependencia</t>
  </si>
  <si>
    <t>Efectuar seguimiento y evaluación mensual de los Planes de Acción de Ambiente Laboral por dependencia y presentar avances en Comité Directivo</t>
  </si>
  <si>
    <t>Informes de seguimiento</t>
  </si>
  <si>
    <t xml:space="preserve">Valorar la percepción de los colaboradores sobre sus directivos </t>
  </si>
  <si>
    <t>Informe de valoración de directivos</t>
  </si>
  <si>
    <t>Implementar estrategia de gestores de Cultura Organizacional por dependencia (selección, talleres de fortalecimiento de capacidades y acompañamiento a gestores de cultura)</t>
  </si>
  <si>
    <t>Memorias de talleres</t>
  </si>
  <si>
    <t>Desarrollar 9 conferencias de comunicación asertiva, empática y significativa para 200  colaboradores del MEN</t>
  </si>
  <si>
    <t>Memorias de conferencias</t>
  </si>
  <si>
    <t>Potencia tu liderazgo</t>
  </si>
  <si>
    <t xml:space="preserve">Fortalecer las capacidades de liderazgo de 31 directivos </t>
  </si>
  <si>
    <t>Directivos fortaleciendo sus capacidades de liderazgo</t>
  </si>
  <si>
    <t>Definir de la tipología de liderazgo de los directivos del MEN</t>
  </si>
  <si>
    <t>Documento con tipologías de liderazgo</t>
  </si>
  <si>
    <t xml:space="preserve">Realizar Coaching individual a 31 directivos para fortalecer capacidades de liderazgo </t>
  </si>
  <si>
    <t>Programa de coaching</t>
  </si>
  <si>
    <t>Actualización de estructura organizacional</t>
  </si>
  <si>
    <t>Validar y realizar ajustes factibles a la estructura organizacional interna de las 35  áreas del MEN</t>
  </si>
  <si>
    <t xml:space="preserve">Áreas con ajustes factibles en su estructura organizacional interna validados e implementados,  y/o con proyección de acto administrativo para presentar a entidades competentes </t>
  </si>
  <si>
    <r>
      <rPr>
        <b/>
        <sz val="8"/>
        <rFont val="Arial"/>
        <family val="2"/>
      </rPr>
      <t>Validar la propuesta de estructura y cargas de trabajo con cada dependencia</t>
    </r>
    <r>
      <rPr>
        <sz val="8"/>
        <rFont val="Arial"/>
        <family val="2"/>
      </rPr>
      <t>:
- Análisis de frentes de trabajo, funciones y necesidades
- Análisis y racionalización de procesos
- Socializacion de procesos ajustados</t>
    </r>
  </si>
  <si>
    <t>Cronograma de implementación por dependencia
Procesos ajustados en el SIG</t>
  </si>
  <si>
    <t>Equipo de Trabajo de la Subdirección de Desarrollo Organizacional
Subdirección de Talento Humano</t>
  </si>
  <si>
    <r>
      <rPr>
        <b/>
        <sz val="8"/>
        <rFont val="Arial"/>
        <family val="2"/>
      </rPr>
      <t>Implementar ajustes factibles:</t>
    </r>
    <r>
      <rPr>
        <sz val="8"/>
        <rFont val="Arial"/>
        <family val="2"/>
      </rPr>
      <t xml:space="preserve">
- Realizar la distribución de la Planta de empleos global
-Actualizar y unificar la resolución de los grupos internos de trabajo
-Revisar, ajustar y adoptar los manuales de funciones de los cargos propuestos</t>
    </r>
  </si>
  <si>
    <t>Resolución de Distribución de Cargos de la Planta Global
Resolucion única de grupos internos de trabajo
Manual de funciones ajustado</t>
  </si>
  <si>
    <r>
      <rPr>
        <b/>
        <sz val="8"/>
        <rFont val="Arial"/>
        <family val="2"/>
      </rPr>
      <t>Cuantificar los costos asociados al impacto de modificación de estructura y planta</t>
    </r>
    <r>
      <rPr>
        <sz val="8"/>
        <rFont val="Arial"/>
        <family val="2"/>
      </rPr>
      <t>: 
- Análisis de costos de acuerdo con los cargos propuestos en el Estudio de cargas de trabajo.</t>
    </r>
  </si>
  <si>
    <t>Documento de análisis de costos para planta de empleos</t>
  </si>
  <si>
    <r>
      <rPr>
        <b/>
        <sz val="8"/>
        <rFont val="Arial"/>
        <family val="2"/>
      </rPr>
      <t>Gestionar los cambios de estructura del MEN (a nivel de Decreto) que no impliquen recursos:</t>
    </r>
    <r>
      <rPr>
        <sz val="8"/>
        <rFont val="Arial"/>
        <family val="2"/>
      </rPr>
      <t xml:space="preserve">
- Identificar los ajustes a la estructura que san factibles de realizar
- Proyectar el Acto administrativo de estructura
- Presentación Acto Administrativo ante entidades competentes (DAFP – Presidencia)</t>
    </r>
  </si>
  <si>
    <t>Propuesta de Acto Administrativo de Estrucutra</t>
  </si>
  <si>
    <t>No Aplica</t>
  </si>
  <si>
    <t>Cumplir la implementacion del Sistema de Seguridad de la Informacion en 80% y del 100% Sistema de Seguridad y Salud en el Trabajo</t>
  </si>
  <si>
    <t>(# actividades ejecutadas y productos cumplidos  / # actividades ejecutadas y productos planeados ) *100</t>
  </si>
  <si>
    <t>80
100</t>
  </si>
  <si>
    <t>1. Implementar los controles de Seguridad de la Informacion establecidos en la fase de implementacion y gestion del MSPI</t>
  </si>
  <si>
    <t>1. Matriz de riesgos de la seguridad en la informacion en areas misionales
2. Actualizacion de matriz de requisitos legales de seguridad de la informacion
3. Plan anual de trabajo con indicadores de Gestion del Modelos de Seguridad y Privacidad en la Informacion
4.. Documentación del Sistema subida al SIG
5. Informe de autoevaluación de implementación
6. Informe de cumplimiento Objetivos e indicadores
7. Informe de revisión por la dirección</t>
  </si>
  <si>
    <t xml:space="preserve">1  Contratista Seguridad de la Información
1 Contratista </t>
  </si>
  <si>
    <t>2. Desarrollar las acciones requeridas para el Cumplimiento del SGSST:
- Culminar con la documentación del Sistema (40% restante)
- Realizar la evaluación de la implementación
- Evaluar cumplimiento de objetivos e indicadores
- Realizar revisión por la Dirección</t>
  </si>
  <si>
    <t>1. Documentación del Sistema subida al SIG
2. Informe de autoevaluación de implementación
3. Informe de cumplimiento Objetivos e indicadores
4. Informe de revisión por la dirección</t>
  </si>
  <si>
    <t>2. Generar estrategias de sensibilización y concientización de los sistemas de Gestión</t>
  </si>
  <si>
    <t>Estrategias de sensibilización y concioentización Implementadas</t>
  </si>
  <si>
    <t>3. Desarrollar actividades de Capacitación a los colaboradores del MEN</t>
  </si>
  <si>
    <t>Actividades de Capacitación Implementadas</t>
  </si>
  <si>
    <t>Alcanzar un 95% de desempeño del SIG</t>
  </si>
  <si>
    <t>1. Definir un plan de trabajo para la transición de las normas  ISO 9001:2015 e ISO 14001 2015</t>
  </si>
  <si>
    <t>Plan de trabajo de la transición de las normas</t>
  </si>
  <si>
    <t>Equipo de Trabajo de la SDO 
1 Asesor Contratista
2 profesionales contratistas
Recursos de Logística para actividades y herramientas de apropiación</t>
  </si>
  <si>
    <t>2. Realizar los ajustes a la documentación con relación a la ISO 9001:2015 e ISO 14001 2015</t>
  </si>
  <si>
    <t>Documentación ajustada en función de las normas y en relación al plan definido</t>
  </si>
  <si>
    <t>3. Adelantar Diagnóstico del Modelo ünico de Gestión</t>
  </si>
  <si>
    <t xml:space="preserve">Diagnóstico del Modelo Unificado de Gestion </t>
  </si>
  <si>
    <t xml:space="preserve">4. Realizar revisión y ajustes a los indicadores de procesos </t>
  </si>
  <si>
    <t>Propuesta de Indicadores por proceso</t>
  </si>
  <si>
    <t>% Desempeño del SIG (95%)</t>
  </si>
  <si>
    <t>5. Realizar seguimiento trimestral a los indicadores de procesos y evaluación de servicios.</t>
  </si>
  <si>
    <t>Informes de Seguimiento a Indicadores y Servicios</t>
  </si>
  <si>
    <t>6. Actualizar los riesgos de procesos y corrupción</t>
  </si>
  <si>
    <t>Matriz de Riesgos del MEN actualizada</t>
  </si>
  <si>
    <t>7. Definir estrategias para apropiación y uso de procesos</t>
  </si>
  <si>
    <t>Estrategias diseñadas e implementadas</t>
  </si>
  <si>
    <t>8. Definir estrategias de seguimiento al cumplimiento de los sistemas Integrados</t>
  </si>
  <si>
    <t>1. Informe trimestral de seguimiento períodicos por Sistema de Gestión
2. Dos (2) informes de Revisión por la Dirección</t>
  </si>
  <si>
    <t xml:space="preserve">Optimizar 2 trámites Criticos del MEN </t>
  </si>
  <si>
    <t>Trámites optimizados</t>
  </si>
  <si>
    <t>1. Realizar diagnóstico de los tramites del Men</t>
  </si>
  <si>
    <t>Documento y Análisis de Trámites del MEN</t>
  </si>
  <si>
    <t>2. Realizar plan de racionalización de trámites</t>
  </si>
  <si>
    <t>Plan de Racionalización de Tramites</t>
  </si>
  <si>
    <t>3.Implementar actividadades tendientes a la optimización de los tramites de mayor impacto para el ciudadano</t>
  </si>
  <si>
    <t>Plan de Optimización por tramite priorizado</t>
  </si>
  <si>
    <t>4.Realizar informe de Optimización de tramites</t>
  </si>
  <si>
    <t>Informe de Seguimiento y resultado de la optimización</t>
  </si>
  <si>
    <t>Fortalecimiento del desempeño institucional y sectorial</t>
  </si>
  <si>
    <t>Optimizar y/o modelar 5 procedimientos del MEN</t>
  </si>
  <si>
    <t>Procedimientos optimizados y  modelados</t>
  </si>
  <si>
    <t>1. Implementar las acciones de optimización identificadas en los procedimientos priorizados</t>
  </si>
  <si>
    <t>Informe de Seguimiento y resultado de la optimización de Procedimientos</t>
  </si>
  <si>
    <t>2. Realizar modelamiento de procedimientos priorizados para mejorar la eficiencia en la gestión</t>
  </si>
  <si>
    <t>Proceso Modelado con propuesta de ajustes</t>
  </si>
  <si>
    <t>Fortalecimiento de las Entidades Adscritas y Vinculadas</t>
  </si>
  <si>
    <t>100% de cumplimiento en actividades presentadas en el plan de Asistencia Tecnica</t>
  </si>
  <si>
    <t>Actividades ejecutadas y productos elaborados</t>
  </si>
  <si>
    <t>Planeacion de asistencia tecnica a prestar en las Entidades Adsdritas y Vinculadas</t>
  </si>
  <si>
    <t>Plan de Asistencia Tecnica diferencial por entidad A y V</t>
  </si>
  <si>
    <t>Equipo de trabajo de la SDO
Recursos de logística para talleres de planeación y gestión con entidades A y V</t>
  </si>
  <si>
    <t>Ejecutar el plan de asistencia tecnica dirigidos a las Entidades Adsdritas y Vinculadas</t>
  </si>
  <si>
    <t>Presentacion y seguimiento a las buenas practicas en las Entidades Adcritas y Vinculadas</t>
  </si>
  <si>
    <t>Documento con buenas prácticas de gestión en las A y V</t>
  </si>
  <si>
    <t xml:space="preserve">Acompañar a las Entidades Adcritas y Vinculadas en la implementacion del MUG </t>
  </si>
  <si>
    <t>Documento de seguimiento Asistencia Tecnica</t>
  </si>
  <si>
    <t>Crear comunidades de practica de la SDO para la prestacion de asistencia tecnica</t>
  </si>
  <si>
    <t>Comunidad de Practica en modalidad Presencial y Virtual</t>
  </si>
  <si>
    <t>Elaborar documento de lineamientos para la integración de los sistemas de gestión</t>
  </si>
  <si>
    <t>Documento de Lineamientos</t>
  </si>
  <si>
    <t>Implementar los resultados del diagnostico organizacional en las EAV</t>
  </si>
  <si>
    <t>Docuemnto de optimización</t>
  </si>
  <si>
    <t>Componente 6</t>
  </si>
  <si>
    <t>Componente 7</t>
  </si>
  <si>
    <t>Mejoramiento Continuo</t>
  </si>
  <si>
    <t>María Helena Ordóñez Burbano</t>
  </si>
  <si>
    <t>Mantener el nivel de madurez del MECI en el nivel Avanzado</t>
  </si>
  <si>
    <t>Promedio simple del resultado de la medición  los factores evaluados para determinar el nivel de madurez del MECI , de acuerdo con la metodología DAFP</t>
  </si>
  <si>
    <t>Nivel de madurez del MECI  igual o superior al 90% (anual)</t>
  </si>
  <si>
    <t>Realizar 2 eventos de capacitación:
1. Mantenimiento y fortalecimiento de las habilidades y competencias de los auditores internos de calidad.
2. Temas relativos al Modelo Estándar de Control Interno, dirigido a los Jefes de Control Interno de las entidades adcritas y vinculadas.</t>
  </si>
  <si>
    <t>Diseñar y aplicar una estrategja de apropiacion del SIG  para las dependencias del MEN.</t>
  </si>
  <si>
    <t>Realizar la evaluación anual del estado del sistema de Control Interno Institucional</t>
  </si>
  <si>
    <t>Determinar el grado de conformidad del Sistema Integrado de Gestión, con respecto al cumplimiento de la NTCGP:1000: 2009, MECI 2014 e ISO 14001 y demás modelos referenciales, presentando dos informes a la alta dirección</t>
  </si>
  <si>
    <t>Indice de dismunución  o aumento de No Conformidades y/o hallazgos, con respecto a la vigencia anterior:
NCH 2016 - NCH2017= X /NCH 2016*100</t>
  </si>
  <si>
    <t>Informes</t>
  </si>
  <si>
    <t>Realizar evaluación de los procesos institucionales mediante el desarrollo de auditorías internas integrales, de acuerdo con el Programa Anual de Auditorías aprobado por el Comité  de Coordinación del Sistema de Control Interno del Ministerio.</t>
  </si>
  <si>
    <t>Acciones de mejora cerradas /total de acciones con vencimiento en el periodo</t>
  </si>
  <si>
    <t>Realizar el seguimiento a los planes de mejoramiento y asesorías para el análisis de causas de hallazgos de auditoría.</t>
  </si>
  <si>
    <t>PLANEACIÓN</t>
  </si>
  <si>
    <t>Realizar seguimiento detallado a la ejecución presupuestal de la entidad a nivel de rubros</t>
  </si>
  <si>
    <t>Presentaciones elaboradas para comité directivo / Presentaciones para comité directivo programadas</t>
  </si>
  <si>
    <t>Realizar mensualmente los ejercicios de tablero de control, para monitorear la ejecución presupuestal del sector</t>
  </si>
  <si>
    <t>Presentaciones de tablero de control presentadas en comités directivos</t>
  </si>
  <si>
    <t>Garantizar el giro oportuno de recursos del SGP educación</t>
  </si>
  <si>
    <t>Matrices de giro elaboradas / Matrices de giro programadas</t>
  </si>
  <si>
    <t>Análisis de las necesidades del PAC para cada una de las Entidades Territoriales y realización de la programación de giro</t>
  </si>
  <si>
    <t>Matrices de giro elaboradas</t>
  </si>
  <si>
    <t xml:space="preserve">Realizar seguimiento oportuno a la ejecución presupuestal de las entidades adscritas, en el marco de la Estrategia de planeación Institucional y sectorial en coordinación con los Grupos de la OAPF y la Subdirección de Desarrollo Organizacional  </t>
  </si>
  <si>
    <t>Documentos elaborados con la información de las entidades del sector / Documentos programados</t>
  </si>
  <si>
    <t>Análisis sobre la ejecución presuspuestal de las entidades adscritas al MEN
Realizar sesiones de retroalimentación para conocer el avance cumplimiento metas financieras</t>
  </si>
  <si>
    <t>Documento de análisis sobre la situación presupuestal de las entidades adscritas</t>
  </si>
  <si>
    <t>Garantizar la distribución eficiente de los recursos del SGP educación a todas las ETC</t>
  </si>
  <si>
    <t>Valor de los recursos del SGP distribuidos / Valor total de la Apropiación SGP para la vigencia 2016</t>
  </si>
  <si>
    <t>Elaboración de metodología, recopilación de variables de cálculo y estimación de las asignaciones por ETC</t>
  </si>
  <si>
    <t>Documentos de distribución de los recursos del SGP</t>
  </si>
  <si>
    <t>Realizar la presupuestación de gastos de funcionamiento y de inversión del MEN</t>
  </si>
  <si>
    <t>Presupuestos elaborados y aprobados / Presupuestos programados</t>
  </si>
  <si>
    <t>Compilación de información, realización de estimaciones y requerimientos de presupuestos del MEN</t>
  </si>
  <si>
    <t>Presupuesto de funcionamiento e inversión del MEN para la siguiente vigencia</t>
  </si>
  <si>
    <t>Garantizar la asignación oportuna de los recursos provenientes del PGN a las Universidades Públicas</t>
  </si>
  <si>
    <t>Actos administrativos atendidos / Solicitudes programadas</t>
  </si>
  <si>
    <t xml:space="preserve">Gestionar la solicitud de trámites relacionados con la bolsa de recursos en educación superior:Votaciones, Estampilla, IPC, CREE, artículo 87 CESU, Concurrencia Pensional y/o  algunos relacionados con aportes Nación </t>
  </si>
  <si>
    <t>Resoluciones administrativas</t>
  </si>
  <si>
    <t>Implementar ficha técnica de distribución de bolsa de recursos de universidades públicas</t>
  </si>
  <si>
    <t>Ficha técnica implementada</t>
  </si>
  <si>
    <t>Consolidación de información de distribución de bolsa de recursos, diseñar y elaborar estructura de ficha técnica</t>
  </si>
  <si>
    <t>Garantizar la distribución equitativa y eficiente de los recursos provenientes del PGN a las ET para financiar la estrategia de alimentación escolar</t>
  </si>
  <si>
    <t>Documentos de metodologías aprobadas e implementadas / documentos programados</t>
  </si>
  <si>
    <t>Asesorar la construcción e implementación de las metodologías de distribución de recursos para alimentación escolar</t>
  </si>
  <si>
    <t>Metodologias de distribución aprobadas</t>
  </si>
  <si>
    <t>Alinear las metodologías de distribución de recursos a Universidades e Instituciones de Educación Superior con las metas del sector educación.</t>
  </si>
  <si>
    <t xml:space="preserve">Metodologías ajustada a las metas del sector educativo </t>
  </si>
  <si>
    <t>Realizar mesas de trabajo con el Gripo de Proyectos de Inversión y áreas técnicas</t>
  </si>
  <si>
    <t>Metodologias de distribución alineadas a las metas del sector educativo</t>
  </si>
  <si>
    <t>Consolidar una estrategia de seguimiento a los recursos de inversión e indicadores  del MEN, mediante un rablero de seguimiento</t>
  </si>
  <si>
    <t>Reportes de seguimiento a la ejecución de los proyectos de inversión e indicadores</t>
  </si>
  <si>
    <t>Consolidar y generar un informe de avances físicos y financieros de los proyectos de inversión</t>
  </si>
  <si>
    <t>Documento periódico de seguimiento</t>
  </si>
  <si>
    <t>Avanzar en la construccion del Tablero de Control</t>
  </si>
  <si>
    <t>Herramienta de seguimiento</t>
  </si>
  <si>
    <t>Incorporar el reporte de los indicadores del PND dentro del SSP</t>
  </si>
  <si>
    <t>Ajustar el 100% de los proyectos de inversión del MEN, para ejecución 2017</t>
  </si>
  <si>
    <t>Fichas de inversión ajustadas   / Total Fichas de Inversión en BPIN para 2017</t>
  </si>
  <si>
    <t>Revisar y aprobar las cadenas de valor actualizadas por las diferentes áreas del MEN.</t>
  </si>
  <si>
    <t>Cadenas de Valor revisadas y aprobadas por la Oficina Asesora de Planeación y Finanzas - OAPF</t>
  </si>
  <si>
    <t>Actualizar las fichas EBI para ajuste a decreto de liquidación 2017</t>
  </si>
  <si>
    <t>Fichas EBI actualizadas en el SUIFP con las cadenas de valor del MEN</t>
  </si>
  <si>
    <t>Ajustar el 100% de los proyectos de inversión del MEN  a la estructura de cadena de valor de los programas presupuestales 2018</t>
  </si>
  <si>
    <t>Fichas de inversión ajustadas   / Total Fichas de Inversión en BPIN para 2018</t>
  </si>
  <si>
    <t>Acompañar y asesorar a las áreas en la formulación o revisión de los proyectos de inversión 2018</t>
  </si>
  <si>
    <t>Cadenas de valor enviadas por las áreas</t>
  </si>
  <si>
    <t>Revisar y aprobar las cadenas de valor de los proyectos de inversión realizadas por las diferentes áreas del MEN.</t>
  </si>
  <si>
    <t>Actualizar las fichas EBI en el SUIFP para la solicitud de recursos de inversión 2018</t>
  </si>
  <si>
    <t>Fichas BPIN actualizadas en el SUIFP con las cadenas de valor del MEN</t>
  </si>
  <si>
    <t>Incorporar lineamientos para proyectos de inversión en temas de posconflicto, en caso que se generen desde DNP</t>
  </si>
  <si>
    <t>Fichas BPIN actualizadas en el SUIFP con los lineamientos de posconflicto</t>
  </si>
  <si>
    <t>PLAN ANUAL DE ADQUISICIONES</t>
  </si>
  <si>
    <t>No aplica</t>
  </si>
  <si>
    <t xml:space="preserve">Tecnología </t>
  </si>
  <si>
    <t>Francisco Javier Pulido Fajardo</t>
  </si>
  <si>
    <t>Ejecución 25% de la implementacion de RENE</t>
  </si>
  <si>
    <t>(Actividades cumplidas /Actividades planeadas) *100</t>
  </si>
  <si>
    <t>Priorización de los sistemas de información a intervenir año 2017</t>
  </si>
  <si>
    <t>Mapa de priorizacion de sistemas de información</t>
  </si>
  <si>
    <t>Jefe de la Oficina, Coordinación de Aplicaciones, tres profesionales del proyecto RENE</t>
  </si>
  <si>
    <t>Estructuración del anexo técnico para inicio implementación Roadmap Sistemas de Información del Ministerio.</t>
  </si>
  <si>
    <t>Anexo Tecnico definido</t>
  </si>
  <si>
    <t>Tres profesionales del proyecto RENE</t>
  </si>
  <si>
    <t>Formalización del Plan de trabajo para el inicio de la implementación Roadmap Sistemas de Información del Ministerio.</t>
  </si>
  <si>
    <t>Plan de trabajo aprobado</t>
  </si>
  <si>
    <t>Líder del proyecto RENE</t>
  </si>
  <si>
    <t>Estructuración del anexo técnico para inicio implementación Registros Unicos, con base en los resultados de la Fase I de Definición y Diseño.</t>
  </si>
  <si>
    <t>Anexo Técnico definido</t>
  </si>
  <si>
    <t>Realizar el trámite de legalización en línea</t>
  </si>
  <si>
    <t>Trámite de legalizaciones en linea</t>
  </si>
  <si>
    <t>Efectuar el desarrollo de la aplicación para los diferentes navegadores de internet</t>
  </si>
  <si>
    <t xml:space="preserve">Aplicación ajustada para diversos navegadores </t>
  </si>
  <si>
    <t>Profesional de la OATYSI
Profesional de la UAC</t>
  </si>
  <si>
    <t>Ajustar el desarrollo para incluir la firma digital con el nuevo formato</t>
  </si>
  <si>
    <t>Aplicación ajustada al nuevo formato de firma digital</t>
  </si>
  <si>
    <t>Realizar las pruebas de la aplicación y hacer los ajustes que se deriven</t>
  </si>
  <si>
    <t>Informe técnico de pruebas realizadas y ajustes efectuados</t>
  </si>
  <si>
    <t>Poner en producción el trámite en línea</t>
  </si>
  <si>
    <t>Trámite en línea</t>
  </si>
  <si>
    <t xml:space="preserve">Elaborar Programa de Gestión del Cambio </t>
  </si>
  <si>
    <t xml:space="preserve">300 personas sensibilizadas en el programa de gestión documental </t>
  </si>
  <si>
    <t xml:space="preserve">Elaborar estrategias de comunicación del programa de gestión documental.
Programar las  sensibilizaciones 
Elaborar y socializar la  presentacion de sensibilizaciones
</t>
  </si>
  <si>
    <t>Presentación
Listados de Asistencia.</t>
  </si>
  <si>
    <t>4 profesionales</t>
  </si>
  <si>
    <t>Socializacion a servidores de planta de los procedimientos GD</t>
  </si>
  <si>
    <t>Realizar socializacion a traves de los medios de comunicación del Ministerio de los procesos y procedimientos actualziados del macroprocesos de gestión documental</t>
  </si>
  <si>
    <t>Piezas  de comunicacion
Listados de Asistencia.</t>
  </si>
  <si>
    <t xml:space="preserve">Digitalizar Resoluciones </t>
  </si>
  <si>
    <t xml:space="preserve">Número de imágenes digitalizadas  / Numero total de folios de resoluciones </t>
  </si>
  <si>
    <t>Solicitar cotización al AGN
Elaborar Insumo de contración
Ejecutar contrato
Supervisar contrato
Recibir producto</t>
  </si>
  <si>
    <t xml:space="preserve">Imágenes de Resoluciones digitalizadas </t>
  </si>
  <si>
    <t>Fortalecimiento de la gestión sectorial y la capacidad institucional en  Colombia</t>
  </si>
  <si>
    <t>Realizar el índice bibliográfico de nominas digitalizadas.</t>
  </si>
  <si>
    <t xml:space="preserve">Tomos de nóminas con  índice bibliográfico/Tomos de nomina entregados para elaboracion de índice. </t>
  </si>
  <si>
    <t xml:space="preserve"> Índice bibliográfico </t>
  </si>
  <si>
    <t>2 profesionales</t>
  </si>
  <si>
    <t>Sensibilización a los servidores sobre los procedimientos de gestión documental</t>
  </si>
  <si>
    <t>Gestión de la Calidad</t>
  </si>
  <si>
    <t>Efienciencia Administrativa y Cero Papel</t>
  </si>
  <si>
    <t>Racionalización de trámites</t>
  </si>
  <si>
    <t>Modernización institucional</t>
  </si>
  <si>
    <t>Gestión de Tecnologías de información</t>
  </si>
  <si>
    <t>Gestión Documental</t>
  </si>
  <si>
    <t>Fortalecimiento de la gestión del conocimiento y la innovación</t>
  </si>
  <si>
    <t>Componente 8</t>
  </si>
  <si>
    <t>Gestión de la cultura organizacional y gestión del cambio</t>
  </si>
  <si>
    <t>Componente 9</t>
  </si>
  <si>
    <t>Fortalecer el modelo estándar de control interno</t>
  </si>
  <si>
    <t xml:space="preserve">Tramitar y gestionar  las comisiones solicitadas por los servidores del MEN </t>
  </si>
  <si>
    <t>Realizar informe mensual de los saldos de los CDP correspondientes al contrato de Tiquetes, teniendo en cuanta las comisiones solicitadas por cada dependencia.</t>
  </si>
  <si>
    <t>Informe de saldos por dependencia de la disponibilidad presupuestal</t>
  </si>
  <si>
    <t>Profesionales asignados al macroproceso y Coordinador SGA</t>
  </si>
  <si>
    <t>Entregar informe mensual de las comisiones y expedición de tiquetes realizados.</t>
  </si>
  <si>
    <t>Informe de número de comisiones y tiquetes con valores ejecutados.</t>
  </si>
  <si>
    <t>Recepción de documentación para el trámite de Legalización de Comisiones</t>
  </si>
  <si>
    <t>Informe mensual de las comisiones legalizadas</t>
  </si>
  <si>
    <t xml:space="preserve">Entregar la información y prestar apoyo para la implementación del sistema SAP </t>
  </si>
  <si>
    <t>Entrega  oportuna de la información solicitada y requerida para la migración de la información e implementación del sistema SAP</t>
  </si>
  <si>
    <t>Modificación y cancelación de comisiones solicitadas por las dependencias</t>
  </si>
  <si>
    <t>Informe mesual de las comisiones modificadas y canceladas por dependencia</t>
  </si>
  <si>
    <t>Actividades ejecutadas / actividades programadas</t>
  </si>
  <si>
    <t>Judith Castañeda</t>
  </si>
  <si>
    <t>Eficiencia organizacional</t>
  </si>
  <si>
    <t>Austeridad del gasto</t>
  </si>
  <si>
    <t xml:space="preserve">Realizar y controlar las actividades ambientales programadas mensualmente. </t>
  </si>
  <si>
    <t xml:space="preserve">Informe de actividades realizadas, reporte de indicadores y seguimiento de los contratos con responsabilidad ambiental. </t>
  </si>
  <si>
    <t>Seguimiento mensual de los consumos y valores de energía, agua, papel y residuos.</t>
  </si>
  <si>
    <t>Informe de consumos y valores mensuales</t>
  </si>
  <si>
    <t># actividades ejecutadas / # actividades planeadas</t>
  </si>
  <si>
    <t>Participar y fortalecer los programas ambientales dando cumplimiento a las políticas establecidas para el MEN.</t>
  </si>
  <si>
    <t>Plan Estratégico de Talento Humano</t>
  </si>
  <si>
    <t>Plan Anual de vancantes</t>
  </si>
  <si>
    <t>Capacitación</t>
  </si>
  <si>
    <t>Bienestar e incentivos</t>
  </si>
  <si>
    <t>Actualización sistemas de información</t>
  </si>
  <si>
    <t># de estrategias actualizadas / Total de estrategias del PAAC * 100</t>
  </si>
  <si>
    <t>Revisar y definir ajustes a las estrategias definidas y publicadas</t>
  </si>
  <si>
    <t>Validar ajustes a las estrategias con los líderes</t>
  </si>
  <si>
    <t>Publicación de ajustes al PAAC</t>
  </si>
  <si>
    <t>Seguimientos en la ejecución del PAAC</t>
  </si>
  <si>
    <t>PAAC ajustado</t>
  </si>
  <si>
    <t>Seguimientos a la ejecución de las acciones de cada estrategia</t>
  </si>
  <si>
    <t>Profesional especializado</t>
  </si>
  <si>
    <t>Construir y publicar los video blogs (estructura, contenidos)</t>
  </si>
  <si>
    <t>Realizar seguimiento y evaluación de los encuentros y espacios de diálogo</t>
  </si>
  <si>
    <r>
      <rPr>
        <b/>
        <sz val="8"/>
        <rFont val="Arial"/>
        <family val="2"/>
      </rPr>
      <t>Definir la estrategia</t>
    </r>
    <r>
      <rPr>
        <sz val="8"/>
        <rFont val="Arial"/>
        <family val="2"/>
      </rPr>
      <t xml:space="preserve"> de encuentros y espacios de diálogo (metodología, invitados, agenda, etc)</t>
    </r>
  </si>
  <si>
    <r>
      <rPr>
        <b/>
        <sz val="8"/>
        <rFont val="Arial"/>
        <family val="2"/>
      </rPr>
      <t>Organizar y realizar los encuentros</t>
    </r>
    <r>
      <rPr>
        <sz val="8"/>
        <rFont val="Arial"/>
        <family val="2"/>
      </rPr>
      <t xml:space="preserve"> y espacios de diálogo (convocatoria, logística, comunicaciones, etc)</t>
    </r>
  </si>
  <si>
    <r>
      <rPr>
        <strike/>
        <sz val="8"/>
        <rFont val="Arial"/>
        <family val="2"/>
      </rPr>
      <t>92</t>
    </r>
    <r>
      <rPr>
        <sz val="8"/>
        <rFont val="Arial"/>
        <family val="2"/>
      </rPr>
      <t xml:space="preserve"> Equipos CREA dinamizados en todos los niveles del MEN </t>
    </r>
  </si>
  <si>
    <r>
      <rPr>
        <b/>
        <sz val="8"/>
        <rFont val="Arial"/>
        <family val="2"/>
      </rPr>
      <t>Relanzar la estrategia</t>
    </r>
    <r>
      <rPr>
        <sz val="8"/>
        <rFont val="Arial"/>
        <family val="2"/>
      </rPr>
      <t xml:space="preserve"> de Equipos CREA en Comité directivo</t>
    </r>
  </si>
  <si>
    <r>
      <t xml:space="preserve">Elaborar 11 </t>
    </r>
    <r>
      <rPr>
        <b/>
        <sz val="8"/>
        <rFont val="Arial"/>
        <family val="2"/>
      </rPr>
      <t xml:space="preserve">Informes de seguimiento </t>
    </r>
    <r>
      <rPr>
        <sz val="8"/>
        <rFont val="Arial"/>
        <family val="2"/>
      </rPr>
      <t>de los 92 equipos CREA para Comité Directivo</t>
    </r>
  </si>
  <si>
    <r>
      <t xml:space="preserve">Realizar 11 </t>
    </r>
    <r>
      <rPr>
        <b/>
        <sz val="8"/>
        <rFont val="Arial"/>
        <family val="2"/>
      </rPr>
      <t xml:space="preserve">Encuentros con coordinadores </t>
    </r>
    <r>
      <rPr>
        <sz val="8"/>
        <rFont val="Arial"/>
        <family val="2"/>
      </rPr>
      <t>para movilización y seguimiento del PTO y de los equipos CREA que lideran</t>
    </r>
  </si>
  <si>
    <r>
      <rPr>
        <b/>
        <sz val="8"/>
        <rFont val="Arial"/>
        <family val="2"/>
      </rPr>
      <t>Diseñar y desarrollar 9 talleres conversacionales y de comunicación</t>
    </r>
    <r>
      <rPr>
        <sz val="8"/>
        <rFont val="Arial"/>
        <family val="2"/>
      </rPr>
      <t xml:space="preserve"> entre los directivos y su equipo primario con 33 equipos CREA de Oficinas, Direcciones y Subdirecciones</t>
    </r>
  </si>
  <si>
    <t>Plan anualizado de caja - PAC</t>
  </si>
  <si>
    <t>Proyectos de inversión</t>
  </si>
  <si>
    <t>Implementación de normas internacionales</t>
  </si>
  <si>
    <t>Clara Inés Marques</t>
  </si>
  <si>
    <t># de acciones ejecutadas / # de acciones planeadas * 100</t>
  </si>
  <si>
    <t>Difinicr las PAA por dependencias</t>
  </si>
  <si>
    <t>Consolidar PAA MEN</t>
  </si>
  <si>
    <t>Efectuar seguimiento al cumplimineto del PAA</t>
  </si>
  <si>
    <t>Ejecutar el 100% del PAA del Ministerio</t>
  </si>
  <si>
    <t>PAA Consolidado</t>
  </si>
  <si>
    <t>Seguimientos PAA</t>
  </si>
  <si>
    <t xml:space="preserve"> PAA actualizado</t>
  </si>
  <si>
    <t>Actualizar al menos una vez el PAA</t>
  </si>
  <si>
    <t>Reducir de 15 a 12 días el tiempo de respuesta a las solicitudes de trámite de cesantías</t>
  </si>
  <si>
    <t>Días empleados en la respuesta a las solicitudes de trámite de cesantías</t>
  </si>
  <si>
    <t>número</t>
  </si>
  <si>
    <t xml:space="preserve">Reforzar el equipo de trabajo para reducir en un (1) día el plazo de respuesta para trámite de cesantías </t>
  </si>
  <si>
    <t>Informe de tiempos de respuesta de solicitudes de trámite de cesantías</t>
  </si>
  <si>
    <t>Grupo de Administración del Vínculo Laboral
Subdirección de Desarrollo  organizacional
Unidad de Atención al Ciudadano</t>
  </si>
  <si>
    <t>Publicar a través de los medios institucionales los requisitos para retiro parcial de cesantías.</t>
  </si>
  <si>
    <t>Publicaciones en medios internos del MEN
Informe de tiempos de respuesta de solicitudes de trámite de cesantías</t>
  </si>
  <si>
    <t xml:space="preserve">Reforzar el equipo de trabajo para reducir en dos (2) días más  el plazo de respuesta para trámite de cesantías </t>
  </si>
  <si>
    <t>Ajustar e implementar en articulación con  la Subdirección de Desarrollo Organizacional y la UAC el acuerdo de nivel de servicio para trámite de cesantías a 12 días hábiles</t>
  </si>
  <si>
    <t>Documento ANS ajustado</t>
  </si>
  <si>
    <t>Reducir de 15 a 12 días el tiempo de respuesta a las solicitudes de certificados laborales de servidores y ex-servidores</t>
  </si>
  <si>
    <t>Días empleados en la respuesta a las solicitudes de certificados laborales de servidores y ex-servidores</t>
  </si>
  <si>
    <t>Gestionar recursos financieros y humanos para el proceso de digitalización de la información  de resoluciones y  nóminas de exservidores y priorizar años a digitalizar, digitalizar y elaborar indices.</t>
  </si>
  <si>
    <t>Certificado de disponibilidad presupuestal
Documentos digitalizados e Indices</t>
  </si>
  <si>
    <t>Grupo de Administración del Vínculo Laboral
Profesional  de Subdirección de  desarrollo  organizacional y profesional de la Unidad de Atención al Ciudadano</t>
  </si>
  <si>
    <t>Reforzar el equipo de trabajo del Grupo de Certificaciones para reducir los términos de respuesta  de los trámites coorespondientes a certificados laborales de servidores y ex-servidores</t>
  </si>
  <si>
    <t>Informe de tiempos de respuesta de solicitudes de trámites asignados al Grupo de Certificaciones</t>
  </si>
  <si>
    <t>Establecer línea base en términos de respuesta de la UAC al Grupo de Certificaciones en lo correspondiente a nóminas, resoluciones e historias laborales y por tanto a partir de ello la reducción de términos de respuesta entre la UAC y el Grupo de Certificaciones</t>
  </si>
  <si>
    <t>Informe en el que se establezca la línea base y la reducción de terminos de respuesta</t>
  </si>
  <si>
    <t xml:space="preserve"> Llevar a cabo control de tiempos de los trámites asignados al Grupo de Certificaciones a través del Sistema de Gestión Documental</t>
  </si>
  <si>
    <t>Reporte  semanal de seguimiento de los trámites próximos a su vencimiento (STH)</t>
  </si>
  <si>
    <t>Disminuir de 5 a 2 dias en tramites internos para notificaciones</t>
  </si>
  <si>
    <t>Días empleados en tramites internos para notificaciones</t>
  </si>
  <si>
    <t>Fichas ajustadas</t>
  </si>
  <si>
    <t>Profesional de Desarrollo Orgnaizacional  y Profesional Oficina  de Tecnologia, oficina asesora de comunicaciones y unidad de atencion al ciudadano
Profesional de Unidad de Atención al Ciudadano.</t>
  </si>
  <si>
    <t>Piezas comunicativas</t>
  </si>
  <si>
    <t>informe de evaluacion</t>
  </si>
  <si>
    <t>40/052017</t>
  </si>
  <si>
    <t xml:space="preserve">Elaborar el documento de requerimientos funcionales  y de  descripción de  alto nivel para la  fase II.
Elaboración del Catálogo de requerimientos Fase II.
Gestionar  recursos para fases II.
</t>
  </si>
  <si>
    <t>documentos de requerimientos funcionales
Cotización  fase II y  solicitud presupuesto 2018.</t>
  </si>
  <si>
    <t>Formular, ejecutar y evaluar el Plan Anticorrupción y de Atención al Ciudadano</t>
  </si>
  <si>
    <t>Evaluar la funcionalidad de la fase I</t>
  </si>
  <si>
    <t>Efectuar de los  cambios  del proceso de notificación y realizar las pruebas funcionales</t>
  </si>
  <si>
    <t>Implementar  y  Divulgar el sistema SIGAA  fase I a servidores  del Ministerio.</t>
  </si>
  <si>
    <t>Ajustar e implementar en articulación con  la SDO y UAC el acuerdo de nivel de servicio para trámite de certificados laborales de servidores y ex-servidores a 12 días hábiles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</si>
</sst>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quot;$&quot;\ * #,##0.00_);_(&quot;$&quot;\ * \(#,##0.00\);_(&quot;$&quot;\ * &quot;-&quot;??_);_(@_)"/>
    <numFmt numFmtId="165" formatCode="_(* #,##0.00_);_(* \(#,##0.00\);_(* &quot;-&quot;??_);_(@_)"/>
    <numFmt numFmtId="166" formatCode="_-&quot;$&quot;* #,##0_-;\-&quot;$&quot;* #,##0_-;_-&quot;$&quot;* &quot;-&quot;_-;_-@_-"/>
    <numFmt numFmtId="167" formatCode="_-* #,##0_-;\-* #,##0_-;_-* &quot;-&quot;_-;_-@_-"/>
    <numFmt numFmtId="168" formatCode="[$$-240A]\ #,##0.00"/>
    <numFmt numFmtId="169" formatCode="0.0%"/>
    <numFmt numFmtId="170" formatCode="[$$-240A]\ #,##0"/>
    <numFmt numFmtId="171" formatCode="_(* #,##0_);_(* \(#,##0\);_(* &quot;-&quot;??_);_(@_)"/>
    <numFmt numFmtId="172" formatCode="_ * #,##0_ ;_ * \-#,##0_ ;_ * &quot;-&quot;??_ ;_ @_ "/>
    <numFmt numFmtId="173" formatCode="_-* #,##0_-;\-* #,##0_-;_-* &quot;-&quot;??_-;_-@_-"/>
    <numFmt numFmtId="174" formatCode="_([$$-240A]\ * #,##0.00_);_([$$-240A]\ * \(#,##0.00\);_([$$-240A]\ * &quot;-&quot;??_);_(@_)"/>
  </numFmts>
  <fonts count="24" x14ac:knownFonts="1">
    <font>
      <sz val="10"/>
      <color rgb="FF000000"/>
      <name val="Arial"/>
      <family val="2"/>
    </font>
    <font>
      <sz val="12"/>
      <color theme="1"/>
      <name val="Arial"/>
      <family val="2"/>
    </font>
    <font>
      <sz val="10"/>
      <color rgb="FF000000"/>
      <name val="Arial"/>
      <family val="2"/>
    </font>
    <font>
      <b/>
      <sz val="14"/>
      <color rgb="FF000000"/>
      <name val="Arial"/>
      <family val="2"/>
    </font>
    <font>
      <sz val="10"/>
      <name val="Arial"/>
      <family val="2"/>
    </font>
    <font>
      <b/>
      <sz val="8"/>
      <name val="Arial"/>
      <family val="2"/>
    </font>
    <font>
      <sz val="8"/>
      <name val="Arial"/>
      <family val="2"/>
    </font>
    <font>
      <sz val="8"/>
      <color rgb="FF000000"/>
      <name val="Arial"/>
      <family val="2"/>
    </font>
    <font>
      <b/>
      <sz val="20"/>
      <name val="Arial"/>
      <family val="2"/>
    </font>
    <font>
      <b/>
      <sz val="8"/>
      <color theme="0" tint="-0.249977111117893"/>
      <name val="Arial"/>
      <family val="2"/>
    </font>
    <font>
      <b/>
      <sz val="20"/>
      <color indexed="8"/>
      <name val="Arial"/>
      <family val="2"/>
    </font>
    <font>
      <b/>
      <sz val="8"/>
      <color theme="0"/>
      <name val="Arial"/>
      <family val="2"/>
    </font>
    <font>
      <b/>
      <sz val="10"/>
      <color theme="0"/>
      <name val="Arial"/>
      <family val="2"/>
    </font>
    <font>
      <b/>
      <sz val="10"/>
      <name val="Arial"/>
      <family val="2"/>
    </font>
    <font>
      <sz val="9"/>
      <name val="Arial"/>
      <family val="2"/>
    </font>
    <font>
      <sz val="11"/>
      <color theme="1"/>
      <name val="Calibri"/>
      <family val="2"/>
      <scheme val="minor"/>
    </font>
    <font>
      <b/>
      <sz val="14"/>
      <color indexed="81"/>
      <name val="Tahoma"/>
      <family val="2"/>
    </font>
    <font>
      <b/>
      <sz val="9"/>
      <color indexed="81"/>
      <name val="Tahoma"/>
      <family val="2"/>
    </font>
    <font>
      <sz val="9"/>
      <color indexed="81"/>
      <name val="Tahoma"/>
      <family val="2"/>
    </font>
    <font>
      <sz val="8"/>
      <color theme="1"/>
      <name val="Arial"/>
      <family val="2"/>
    </font>
    <font>
      <strike/>
      <sz val="8"/>
      <name val="Arial"/>
      <family val="2"/>
    </font>
    <font>
      <b/>
      <sz val="8"/>
      <color theme="3"/>
      <name val="Arial"/>
      <family val="2"/>
    </font>
    <font>
      <sz val="8"/>
      <color theme="3"/>
      <name val="Arial"/>
      <family val="2"/>
    </font>
    <font>
      <b/>
      <sz val="9"/>
      <name val="Arial"/>
      <family val="2"/>
    </font>
  </fonts>
  <fills count="9">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rgb="FFBFBFBF"/>
        <bgColor rgb="FFBFBFBF"/>
      </patternFill>
    </fill>
    <fill>
      <patternFill patternType="solid">
        <fgColor rgb="FF66FF99"/>
        <bgColor indexed="64"/>
      </patternFill>
    </fill>
    <fill>
      <patternFill patternType="solid">
        <fgColor rgb="FF003300"/>
        <bgColor indexed="64"/>
      </patternFill>
    </fill>
    <fill>
      <patternFill patternType="solid">
        <fgColor theme="0"/>
        <bgColor indexed="64"/>
      </patternFill>
    </fill>
    <fill>
      <patternFill patternType="solid">
        <fgColor theme="4" tint="0.79998168889431442"/>
        <bgColor indexed="64"/>
      </patternFill>
    </fill>
  </fills>
  <borders count="47">
    <border>
      <left/>
      <right/>
      <top/>
      <bottom/>
      <diagonal/>
    </border>
    <border>
      <left style="medium">
        <color rgb="FF000000"/>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style="thin">
        <color rgb="FF000000"/>
      </left>
      <right/>
      <top/>
      <bottom/>
      <diagonal/>
    </border>
    <border>
      <left/>
      <right style="thin">
        <color rgb="FF000000"/>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10">
    <xf numFmtId="0" fontId="0" fillId="0" borderId="0"/>
    <xf numFmtId="165" fontId="1"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4" fillId="0" borderId="0"/>
    <xf numFmtId="0" fontId="4" fillId="0" borderId="0"/>
    <xf numFmtId="0" fontId="15" fillId="0" borderId="0"/>
    <xf numFmtId="0" fontId="4" fillId="0" borderId="0"/>
  </cellStyleXfs>
  <cellXfs count="463">
    <xf numFmtId="0" fontId="0" fillId="0" borderId="0" xfId="0"/>
    <xf numFmtId="0" fontId="4" fillId="0" borderId="0" xfId="0" applyFont="1"/>
    <xf numFmtId="0" fontId="0" fillId="0" borderId="0" xfId="0" applyFont="1" applyAlignment="1"/>
    <xf numFmtId="0" fontId="4" fillId="2" borderId="1" xfId="0" applyFont="1" applyFill="1" applyBorder="1"/>
    <xf numFmtId="0" fontId="4" fillId="2" borderId="0" xfId="0" applyFont="1" applyFill="1" applyBorder="1"/>
    <xf numFmtId="0" fontId="5" fillId="2" borderId="1" xfId="0" applyFont="1" applyFill="1" applyBorder="1" applyAlignment="1">
      <alignment horizontal="left" vertical="center" wrapText="1"/>
    </xf>
    <xf numFmtId="0" fontId="5" fillId="2"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5" fillId="2" borderId="1" xfId="0" applyFont="1" applyFill="1" applyBorder="1"/>
    <xf numFmtId="0" fontId="5" fillId="2" borderId="0" xfId="0" applyFont="1" applyFill="1" applyBorder="1"/>
    <xf numFmtId="0" fontId="6" fillId="2" borderId="0" xfId="0" applyFont="1" applyFill="1" applyBorder="1" applyAlignment="1">
      <alignment vertical="center"/>
    </xf>
    <xf numFmtId="0" fontId="6" fillId="2" borderId="0" xfId="0" applyFont="1" applyFill="1" applyBorder="1"/>
    <xf numFmtId="9" fontId="6" fillId="2" borderId="0" xfId="0" applyNumberFormat="1" applyFont="1" applyFill="1" applyBorder="1"/>
    <xf numFmtId="0" fontId="6" fillId="0" borderId="0" xfId="0" applyFont="1"/>
    <xf numFmtId="0" fontId="5" fillId="3" borderId="10" xfId="0" applyFont="1" applyFill="1" applyBorder="1" applyAlignment="1">
      <alignment horizontal="center" vertical="center" wrapText="1"/>
    </xf>
    <xf numFmtId="3" fontId="5" fillId="3" borderId="10" xfId="0" applyNumberFormat="1" applyFont="1" applyFill="1" applyBorder="1" applyAlignment="1">
      <alignment horizontal="center" vertical="center" wrapText="1"/>
    </xf>
    <xf numFmtId="0" fontId="5" fillId="4" borderId="0" xfId="0" applyFont="1" applyFill="1" applyBorder="1" applyAlignment="1">
      <alignment horizontal="center" vertical="center" wrapText="1"/>
    </xf>
    <xf numFmtId="0" fontId="4" fillId="0" borderId="0" xfId="0" applyFont="1" applyBorder="1"/>
    <xf numFmtId="0" fontId="6" fillId="2" borderId="0" xfId="0" applyFont="1" applyFill="1" applyBorder="1" applyAlignment="1">
      <alignment horizontal="left" vertical="center" wrapText="1"/>
    </xf>
    <xf numFmtId="9" fontId="6"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14" fontId="6" fillId="0" borderId="10" xfId="0" applyNumberFormat="1" applyFont="1" applyFill="1" applyBorder="1" applyAlignment="1">
      <alignment horizontal="center" vertical="center"/>
    </xf>
    <xf numFmtId="168" fontId="6" fillId="0" borderId="10" xfId="0" applyNumberFormat="1" applyFont="1" applyFill="1" applyBorder="1" applyAlignment="1">
      <alignment horizontal="center" vertical="center" wrapText="1"/>
    </xf>
    <xf numFmtId="0" fontId="6" fillId="0" borderId="0" xfId="0" applyFont="1" applyFill="1"/>
    <xf numFmtId="0" fontId="6" fillId="0" borderId="0" xfId="0" applyFont="1" applyFill="1" applyAlignment="1"/>
    <xf numFmtId="9" fontId="6" fillId="0" borderId="10" xfId="0" applyNumberFormat="1" applyFont="1" applyFill="1" applyBorder="1" applyAlignment="1">
      <alignment horizontal="center" vertical="center" wrapText="1"/>
    </xf>
    <xf numFmtId="168" fontId="7" fillId="0" borderId="0" xfId="0" applyNumberFormat="1" applyFont="1" applyFill="1" applyAlignment="1">
      <alignment horizontal="center" vertical="center"/>
    </xf>
    <xf numFmtId="9" fontId="6" fillId="0" borderId="0" xfId="0" applyNumberFormat="1" applyFont="1" applyFill="1"/>
    <xf numFmtId="10" fontId="6" fillId="0" borderId="0" xfId="0" applyNumberFormat="1" applyFont="1" applyFill="1"/>
    <xf numFmtId="0" fontId="4" fillId="0" borderId="0" xfId="0" applyFont="1" applyFill="1" applyBorder="1"/>
    <xf numFmtId="0" fontId="0" fillId="0" borderId="0" xfId="0" applyFont="1" applyFill="1" applyBorder="1" applyAlignment="1"/>
    <xf numFmtId="0" fontId="5" fillId="2" borderId="0" xfId="0" applyFont="1" applyFill="1" applyBorder="1" applyAlignment="1">
      <alignment horizontal="right" vertical="center" wrapText="1"/>
    </xf>
    <xf numFmtId="0" fontId="4" fillId="0" borderId="0" xfId="0" applyFont="1" applyBorder="1" applyAlignment="1">
      <alignment horizontal="right"/>
    </xf>
    <xf numFmtId="14" fontId="9" fillId="0"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5" fillId="2" borderId="1" xfId="0" applyFont="1" applyFill="1" applyBorder="1" applyAlignment="1">
      <alignment horizontal="right" vertical="center" wrapText="1"/>
    </xf>
    <xf numFmtId="0" fontId="7" fillId="0" borderId="0" xfId="0" applyFont="1" applyFill="1" applyAlignment="1">
      <alignment horizontal="center" vertical="center" wrapText="1"/>
    </xf>
    <xf numFmtId="0" fontId="0" fillId="0" borderId="0" xfId="0" applyFont="1" applyFill="1" applyAlignment="1"/>
    <xf numFmtId="0" fontId="5" fillId="3" borderId="6" xfId="0" applyFont="1" applyFill="1" applyBorder="1" applyAlignment="1">
      <alignment horizontal="center" vertical="center" wrapText="1"/>
    </xf>
    <xf numFmtId="0" fontId="5" fillId="2" borderId="0" xfId="0" applyFont="1" applyFill="1" applyBorder="1" applyAlignment="1">
      <alignment horizontal="right" vertical="center" wrapText="1"/>
    </xf>
    <xf numFmtId="0" fontId="4" fillId="0" borderId="0" xfId="0" applyFont="1" applyBorder="1" applyAlignment="1">
      <alignment horizontal="right"/>
    </xf>
    <xf numFmtId="0" fontId="6" fillId="2" borderId="0" xfId="0" applyFont="1" applyFill="1" applyBorder="1" applyAlignment="1">
      <alignment horizontal="left" vertical="center" wrapText="1"/>
    </xf>
    <xf numFmtId="0" fontId="4" fillId="0" borderId="0" xfId="0" applyFont="1" applyBorder="1"/>
    <xf numFmtId="0" fontId="5" fillId="2" borderId="0" xfId="0" applyFont="1" applyFill="1" applyBorder="1" applyAlignment="1">
      <alignment horizontal="left" vertical="center" wrapText="1"/>
    </xf>
    <xf numFmtId="0" fontId="10" fillId="0" borderId="0" xfId="0" applyFont="1" applyAlignment="1"/>
    <xf numFmtId="0" fontId="10" fillId="0" borderId="0" xfId="0" applyFont="1" applyAlignment="1">
      <alignment vertical="center"/>
    </xf>
    <xf numFmtId="0" fontId="10" fillId="0" borderId="0" xfId="0" applyFont="1" applyAlignment="1">
      <alignment horizontal="center"/>
    </xf>
    <xf numFmtId="0" fontId="0" fillId="0" borderId="0" xfId="0" applyAlignment="1">
      <alignment horizontal="left"/>
    </xf>
    <xf numFmtId="0" fontId="5"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8" fillId="0" borderId="0" xfId="0" applyFont="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xf numFmtId="0" fontId="0" fillId="0" borderId="0" xfId="0" applyFont="1" applyBorder="1" applyAlignment="1"/>
    <xf numFmtId="0" fontId="11" fillId="6" borderId="14" xfId="6" applyFont="1" applyFill="1" applyBorder="1" applyAlignment="1">
      <alignment vertical="center" wrapText="1"/>
    </xf>
    <xf numFmtId="0" fontId="11" fillId="0" borderId="0" xfId="6" applyFont="1" applyFill="1" applyBorder="1" applyAlignment="1">
      <alignment vertical="center" wrapText="1"/>
    </xf>
    <xf numFmtId="0" fontId="12" fillId="0" borderId="0" xfId="6" applyFont="1" applyFill="1" applyBorder="1" applyAlignment="1">
      <alignment horizontal="left" vertical="center" wrapText="1"/>
    </xf>
    <xf numFmtId="0" fontId="4" fillId="0" borderId="0" xfId="0" applyFont="1" applyFill="1"/>
    <xf numFmtId="0" fontId="11" fillId="6" borderId="14" xfId="6" applyFont="1" applyFill="1" applyBorder="1" applyAlignment="1">
      <alignment horizontal="justify" vertical="center" wrapText="1"/>
    </xf>
    <xf numFmtId="0" fontId="5" fillId="5" borderId="14" xfId="6" applyFont="1" applyFill="1" applyBorder="1" applyAlignment="1">
      <alignment vertical="center" wrapText="1"/>
    </xf>
    <xf numFmtId="14" fontId="14" fillId="7" borderId="14" xfId="0" applyNumberFormat="1" applyFont="1" applyFill="1" applyBorder="1" applyAlignment="1">
      <alignment horizontal="center" vertical="center"/>
    </xf>
    <xf numFmtId="0" fontId="14" fillId="7" borderId="14" xfId="0" applyFont="1" applyFill="1" applyBorder="1" applyAlignment="1">
      <alignment horizontal="center" vertical="center" wrapText="1"/>
    </xf>
    <xf numFmtId="9" fontId="14" fillId="7" borderId="14" xfId="0" applyNumberFormat="1" applyFont="1" applyFill="1" applyBorder="1" applyAlignment="1">
      <alignment horizontal="center" vertical="center" wrapText="1"/>
    </xf>
    <xf numFmtId="0" fontId="14" fillId="0" borderId="17" xfId="0" applyFont="1" applyFill="1" applyBorder="1" applyAlignment="1">
      <alignment horizontal="center" vertical="center" wrapText="1"/>
    </xf>
    <xf numFmtId="14" fontId="14" fillId="0" borderId="14" xfId="0" applyNumberFormat="1" applyFont="1" applyFill="1" applyBorder="1" applyAlignment="1">
      <alignment horizontal="center" vertical="center"/>
    </xf>
    <xf numFmtId="164" fontId="14" fillId="7" borderId="14" xfId="4" applyFont="1" applyFill="1" applyBorder="1" applyAlignment="1">
      <alignment horizontal="center" vertical="center" wrapText="1"/>
    </xf>
    <xf numFmtId="168" fontId="14" fillId="7" borderId="14" xfId="0" applyNumberFormat="1" applyFont="1" applyFill="1" applyBorder="1" applyAlignment="1">
      <alignment horizontal="center" vertical="center" wrapText="1"/>
    </xf>
    <xf numFmtId="0" fontId="6" fillId="0" borderId="14" xfId="0" applyFont="1" applyFill="1" applyBorder="1" applyAlignment="1">
      <alignment vertical="center" wrapText="1"/>
    </xf>
    <xf numFmtId="0" fontId="14" fillId="0" borderId="14" xfId="0"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0" fontId="6" fillId="0" borderId="14" xfId="0" applyFont="1" applyBorder="1"/>
    <xf numFmtId="1" fontId="14" fillId="7" borderId="14" xfId="5"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9" fontId="14" fillId="0" borderId="14" xfId="0" applyNumberFormat="1" applyFont="1" applyFill="1" applyBorder="1" applyAlignment="1">
      <alignment horizontal="center" vertical="center" wrapText="1"/>
    </xf>
    <xf numFmtId="14" fontId="14" fillId="0" borderId="14" xfId="0" applyNumberFormat="1"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31" xfId="0" applyFont="1" applyFill="1" applyBorder="1" applyAlignment="1">
      <alignment vertical="center" wrapText="1"/>
    </xf>
    <xf numFmtId="9" fontId="14" fillId="0" borderId="18" xfId="0" applyNumberFormat="1" applyFont="1" applyFill="1" applyBorder="1" applyAlignment="1">
      <alignment horizontal="center" vertical="center" wrapText="1"/>
    </xf>
    <xf numFmtId="0" fontId="6" fillId="7" borderId="14" xfId="0" applyFont="1" applyFill="1" applyBorder="1" applyAlignment="1">
      <alignment horizontal="center" vertical="center" wrapText="1"/>
    </xf>
    <xf numFmtId="14" fontId="6" fillId="7" borderId="14" xfId="0" applyNumberFormat="1" applyFont="1" applyFill="1" applyBorder="1" applyAlignment="1">
      <alignment horizontal="center" vertical="center" wrapText="1"/>
    </xf>
    <xf numFmtId="9" fontId="6" fillId="0" borderId="1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14" fontId="6" fillId="0" borderId="9" xfId="0" applyNumberFormat="1" applyFont="1" applyFill="1" applyBorder="1" applyAlignment="1">
      <alignment horizontal="center" vertical="center"/>
    </xf>
    <xf numFmtId="168" fontId="6" fillId="0" borderId="9" xfId="0" applyNumberFormat="1" applyFont="1" applyFill="1" applyBorder="1" applyAlignment="1">
      <alignment horizontal="center" vertical="center" wrapText="1"/>
    </xf>
    <xf numFmtId="0" fontId="6" fillId="0" borderId="14" xfId="0" applyFont="1" applyFill="1" applyBorder="1" applyAlignment="1">
      <alignment horizontal="justify" vertical="center" wrapText="1"/>
    </xf>
    <xf numFmtId="9" fontId="6" fillId="0" borderId="14" xfId="0" applyNumberFormat="1" applyFont="1" applyFill="1" applyBorder="1" applyAlignment="1">
      <alignment horizontal="center" vertical="center" wrapText="1"/>
    </xf>
    <xf numFmtId="168" fontId="6" fillId="0" borderId="14" xfId="0" applyNumberFormat="1" applyFont="1" applyFill="1" applyBorder="1" applyAlignment="1">
      <alignment horizontal="center" vertical="center" wrapText="1"/>
    </xf>
    <xf numFmtId="0" fontId="5" fillId="0" borderId="14" xfId="0" applyFont="1" applyFill="1" applyBorder="1" applyAlignment="1">
      <alignment horizontal="center" vertical="center" wrapText="1"/>
    </xf>
    <xf numFmtId="14" fontId="6" fillId="7" borderId="14"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0" fontId="6" fillId="0" borderId="14" xfId="3" applyNumberFormat="1" applyFont="1" applyFill="1" applyBorder="1" applyAlignment="1">
      <alignment horizontal="center" vertical="center" wrapText="1"/>
    </xf>
    <xf numFmtId="9" fontId="6" fillId="0" borderId="14" xfId="2" applyNumberFormat="1" applyFont="1" applyFill="1" applyBorder="1" applyAlignment="1">
      <alignment horizontal="center" vertical="center" wrapText="1"/>
    </xf>
    <xf numFmtId="9" fontId="6" fillId="0" borderId="14" xfId="0" applyNumberFormat="1" applyFont="1" applyFill="1" applyBorder="1" applyAlignment="1">
      <alignment horizontal="center" vertical="center"/>
    </xf>
    <xf numFmtId="14" fontId="6" fillId="0" borderId="14" xfId="0" applyNumberFormat="1" applyFont="1" applyFill="1" applyBorder="1" applyAlignment="1">
      <alignment horizontal="center" vertical="center"/>
    </xf>
    <xf numFmtId="170" fontId="6" fillId="0" borderId="14"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169" fontId="6" fillId="0" borderId="14" xfId="0" applyNumberFormat="1" applyFont="1" applyFill="1" applyBorder="1" applyAlignment="1">
      <alignment horizontal="center" vertical="center" wrapText="1"/>
    </xf>
    <xf numFmtId="9" fontId="6" fillId="0" borderId="14" xfId="5" applyFont="1" applyFill="1" applyBorder="1" applyAlignment="1">
      <alignment horizontal="center" vertical="center" wrapText="1"/>
    </xf>
    <xf numFmtId="168" fontId="6" fillId="7" borderId="14" xfId="0" applyNumberFormat="1" applyFont="1" applyFill="1" applyBorder="1" applyAlignment="1">
      <alignment horizontal="center" vertical="center" wrapText="1"/>
    </xf>
    <xf numFmtId="169" fontId="6" fillId="0" borderId="14" xfId="0" applyNumberFormat="1" applyFont="1" applyFill="1" applyBorder="1" applyAlignment="1">
      <alignment vertical="center" wrapText="1"/>
    </xf>
    <xf numFmtId="9" fontId="7" fillId="0" borderId="14" xfId="0" applyNumberFormat="1" applyFont="1" applyFill="1" applyBorder="1" applyAlignment="1">
      <alignment horizontal="center" vertical="center"/>
    </xf>
    <xf numFmtId="0" fontId="6" fillId="0" borderId="14" xfId="0" applyFont="1" applyFill="1" applyBorder="1"/>
    <xf numFmtId="0" fontId="6" fillId="0" borderId="0" xfId="0" applyFont="1" applyFill="1" applyBorder="1" applyAlignment="1">
      <alignment horizontal="center" vertical="center" wrapText="1"/>
    </xf>
    <xf numFmtId="167" fontId="6" fillId="0" borderId="0" xfId="2" applyFont="1" applyFill="1" applyBorder="1" applyAlignment="1">
      <alignment horizontal="center" vertical="center" wrapText="1"/>
    </xf>
    <xf numFmtId="0" fontId="6" fillId="0" borderId="0" xfId="2" applyNumberFormat="1" applyFont="1" applyFill="1" applyBorder="1" applyAlignment="1">
      <alignment horizontal="center" vertical="center" wrapText="1"/>
    </xf>
    <xf numFmtId="0" fontId="6" fillId="0" borderId="0" xfId="0" applyFont="1" applyFill="1" applyBorder="1" applyAlignment="1">
      <alignment horizontal="justify" vertical="center" wrapText="1"/>
    </xf>
    <xf numFmtId="9" fontId="6" fillId="0" borderId="0" xfId="0" applyNumberFormat="1" applyFont="1" applyFill="1" applyBorder="1" applyAlignment="1">
      <alignment horizontal="center" vertical="center" wrapText="1"/>
    </xf>
    <xf numFmtId="14" fontId="6" fillId="7" borderId="0" xfId="0" applyNumberFormat="1" applyFont="1" applyFill="1" applyBorder="1" applyAlignment="1">
      <alignment horizontal="center" vertical="center"/>
    </xf>
    <xf numFmtId="0" fontId="6" fillId="0" borderId="0" xfId="0" applyFont="1" applyBorder="1"/>
    <xf numFmtId="0" fontId="6" fillId="0" borderId="14" xfId="0" applyFont="1" applyFill="1" applyBorder="1" applyAlignment="1">
      <alignment horizontal="left" vertical="center" wrapText="1"/>
    </xf>
    <xf numFmtId="14" fontId="6" fillId="0" borderId="14" xfId="0" applyNumberFormat="1" applyFont="1" applyFill="1" applyBorder="1" applyAlignment="1">
      <alignment vertical="center"/>
    </xf>
    <xf numFmtId="14" fontId="6" fillId="0" borderId="14" xfId="0" applyNumberFormat="1" applyFont="1" applyFill="1" applyBorder="1" applyAlignment="1">
      <alignment horizontal="right" vertical="center"/>
    </xf>
    <xf numFmtId="9" fontId="6" fillId="0" borderId="17"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14" fontId="6" fillId="0" borderId="17" xfId="0" applyNumberFormat="1" applyFont="1" applyFill="1" applyBorder="1" applyAlignment="1">
      <alignment horizontal="center" vertical="center" wrapText="1"/>
    </xf>
    <xf numFmtId="0" fontId="6" fillId="7" borderId="15" xfId="0" applyFont="1" applyFill="1" applyBorder="1" applyAlignment="1">
      <alignment vertical="center" wrapText="1"/>
    </xf>
    <xf numFmtId="0" fontId="6" fillId="7" borderId="15" xfId="0" applyFont="1" applyFill="1" applyBorder="1" applyAlignment="1">
      <alignment vertical="center"/>
    </xf>
    <xf numFmtId="0" fontId="6" fillId="0" borderId="14" xfId="0" applyFont="1" applyBorder="1" applyAlignment="1">
      <alignment horizontal="center" vertical="center"/>
    </xf>
    <xf numFmtId="0" fontId="6" fillId="0" borderId="14" xfId="0" applyFont="1" applyFill="1" applyBorder="1" applyAlignment="1">
      <alignment horizontal="center" vertical="center"/>
    </xf>
    <xf numFmtId="0" fontId="6" fillId="0" borderId="14" xfId="0" applyFont="1" applyBorder="1" applyAlignment="1">
      <alignment horizontal="center" vertical="center" wrapText="1"/>
    </xf>
    <xf numFmtId="0" fontId="6" fillId="0" borderId="18" xfId="0" applyFont="1" applyBorder="1" applyAlignment="1">
      <alignment horizontal="center" vertical="center"/>
    </xf>
    <xf numFmtId="0" fontId="6" fillId="0" borderId="37" xfId="0" applyFont="1" applyFill="1" applyBorder="1" applyAlignment="1">
      <alignment horizontal="center" vertical="center" wrapText="1"/>
    </xf>
    <xf numFmtId="14" fontId="6" fillId="0" borderId="37" xfId="0" applyNumberFormat="1" applyFont="1" applyFill="1" applyBorder="1" applyAlignment="1">
      <alignment horizontal="center" vertical="center" wrapText="1"/>
    </xf>
    <xf numFmtId="0" fontId="6" fillId="0" borderId="14" xfId="9" applyFont="1" applyFill="1" applyBorder="1" applyAlignment="1">
      <alignment horizontal="center" vertical="center" wrapText="1"/>
    </xf>
    <xf numFmtId="0" fontId="6" fillId="7" borderId="29" xfId="0" applyFont="1" applyFill="1" applyBorder="1" applyAlignment="1">
      <alignment horizontal="center" vertical="center" wrapText="1"/>
    </xf>
    <xf numFmtId="9" fontId="6" fillId="0" borderId="15" xfId="5"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7" borderId="14" xfId="0" applyFont="1" applyFill="1" applyBorder="1" applyAlignment="1">
      <alignment vertical="center" wrapText="1"/>
    </xf>
    <xf numFmtId="0" fontId="6" fillId="7" borderId="14" xfId="0" applyFont="1" applyFill="1" applyBorder="1" applyAlignment="1">
      <alignment vertical="center"/>
    </xf>
    <xf numFmtId="0" fontId="7" fillId="0" borderId="0" xfId="0" applyFont="1" applyAlignment="1"/>
    <xf numFmtId="0" fontId="7" fillId="0" borderId="0" xfId="0" applyFont="1" applyFill="1" applyAlignment="1"/>
    <xf numFmtId="0" fontId="19" fillId="0" borderId="14" xfId="0" applyFont="1" applyFill="1" applyBorder="1" applyAlignment="1">
      <alignment horizontal="justify" vertical="center" wrapText="1"/>
    </xf>
    <xf numFmtId="14" fontId="19" fillId="0" borderId="14" xfId="0" applyNumberFormat="1" applyFont="1" applyFill="1" applyBorder="1" applyAlignment="1">
      <alignment horizontal="center" vertical="center"/>
    </xf>
    <xf numFmtId="9" fontId="6" fillId="0" borderId="14" xfId="0" applyNumberFormat="1" applyFont="1" applyFill="1" applyBorder="1" applyAlignment="1">
      <alignment horizontal="justify" vertical="center" wrapText="1"/>
    </xf>
    <xf numFmtId="14" fontId="6" fillId="0" borderId="14" xfId="0" applyNumberFormat="1" applyFont="1" applyFill="1" applyBorder="1" applyAlignment="1">
      <alignment horizontal="center" vertical="center" wrapText="1"/>
    </xf>
    <xf numFmtId="9" fontId="6" fillId="0" borderId="14" xfId="5" applyFont="1" applyFill="1" applyBorder="1" applyAlignment="1">
      <alignment horizontal="center" vertical="center"/>
    </xf>
    <xf numFmtId="14" fontId="6" fillId="0" borderId="14" xfId="0" applyNumberFormat="1" applyFont="1" applyFill="1" applyBorder="1"/>
    <xf numFmtId="169" fontId="19" fillId="0" borderId="14" xfId="0" applyNumberFormat="1" applyFont="1" applyFill="1" applyBorder="1" applyAlignment="1">
      <alignment horizontal="center" vertical="center" wrapText="1"/>
    </xf>
    <xf numFmtId="168" fontId="6" fillId="0" borderId="6" xfId="0" applyNumberFormat="1" applyFont="1" applyFill="1" applyBorder="1" applyAlignment="1">
      <alignment horizontal="center" vertical="center" wrapText="1"/>
    </xf>
    <xf numFmtId="168" fontId="6" fillId="0" borderId="15" xfId="0" applyNumberFormat="1" applyFont="1" applyFill="1" applyBorder="1" applyAlignment="1">
      <alignment horizontal="center" vertical="center" wrapText="1"/>
    </xf>
    <xf numFmtId="168" fontId="6" fillId="0" borderId="18" xfId="0" applyNumberFormat="1" applyFont="1" applyFill="1" applyBorder="1" applyAlignment="1">
      <alignment horizontal="center" vertical="center" wrapText="1"/>
    </xf>
    <xf numFmtId="3" fontId="6" fillId="0" borderId="14" xfId="0" applyNumberFormat="1" applyFont="1" applyFill="1" applyBorder="1" applyAlignment="1">
      <alignment horizontal="center" vertical="center" wrapText="1"/>
    </xf>
    <xf numFmtId="9" fontId="6" fillId="0" borderId="0" xfId="0" applyNumberFormat="1" applyFont="1"/>
    <xf numFmtId="169" fontId="14" fillId="7" borderId="14" xfId="0" applyNumberFormat="1" applyFont="1" applyFill="1" applyBorder="1" applyAlignment="1">
      <alignment horizontal="center" vertical="center"/>
    </xf>
    <xf numFmtId="10" fontId="6" fillId="0" borderId="0" xfId="0" applyNumberFormat="1" applyFont="1"/>
    <xf numFmtId="0" fontId="11" fillId="0" borderId="0" xfId="6" applyFont="1" applyFill="1" applyBorder="1" applyAlignment="1">
      <alignment horizontal="left" vertical="center" wrapText="1"/>
    </xf>
    <xf numFmtId="9" fontId="6" fillId="0" borderId="17" xfId="5" applyFont="1" applyFill="1" applyBorder="1" applyAlignment="1">
      <alignment horizontal="center" vertical="center" wrapText="1"/>
    </xf>
    <xf numFmtId="0" fontId="19" fillId="0" borderId="14" xfId="0" applyFont="1" applyFill="1" applyBorder="1" applyAlignment="1">
      <alignment horizontal="center" vertical="center" wrapText="1" readingOrder="1"/>
    </xf>
    <xf numFmtId="9" fontId="6" fillId="7" borderId="14" xfId="5" applyFont="1" applyFill="1" applyBorder="1" applyAlignment="1">
      <alignment horizontal="center" vertical="center" wrapText="1"/>
    </xf>
    <xf numFmtId="0" fontId="7" fillId="0" borderId="14" xfId="0" applyFont="1" applyFill="1" applyBorder="1" applyAlignment="1">
      <alignment vertical="center" wrapText="1" readingOrder="1"/>
    </xf>
    <xf numFmtId="0" fontId="6" fillId="7" borderId="37" xfId="0" applyFont="1" applyFill="1" applyBorder="1" applyAlignment="1">
      <alignment horizontal="center" vertical="center" wrapText="1"/>
    </xf>
    <xf numFmtId="169" fontId="6" fillId="7" borderId="14" xfId="5" applyNumberFormat="1" applyFont="1" applyFill="1" applyBorder="1" applyAlignment="1">
      <alignment horizontal="center" vertical="center"/>
    </xf>
    <xf numFmtId="169" fontId="6" fillId="0" borderId="18" xfId="0" applyNumberFormat="1" applyFont="1" applyFill="1" applyBorder="1" applyAlignment="1">
      <alignment horizontal="center" vertical="center" wrapText="1"/>
    </xf>
    <xf numFmtId="14" fontId="6" fillId="0" borderId="18" xfId="0" applyNumberFormat="1" applyFont="1" applyFill="1" applyBorder="1" applyAlignment="1">
      <alignment horizontal="center" vertical="center"/>
    </xf>
    <xf numFmtId="173" fontId="19" fillId="0" borderId="18" xfId="1" applyNumberFormat="1" applyFont="1" applyFill="1" applyBorder="1" applyAlignment="1">
      <alignment vertical="center" wrapText="1"/>
    </xf>
    <xf numFmtId="14" fontId="6" fillId="0" borderId="29" xfId="0" applyNumberFormat="1" applyFont="1" applyFill="1" applyBorder="1" applyAlignment="1">
      <alignment horizontal="center" vertical="center" wrapText="1"/>
    </xf>
    <xf numFmtId="14" fontId="5" fillId="0" borderId="14" xfId="0" applyNumberFormat="1" applyFont="1" applyFill="1" applyBorder="1" applyAlignment="1">
      <alignment horizontal="center" vertical="center" wrapText="1"/>
    </xf>
    <xf numFmtId="14" fontId="6" fillId="0" borderId="14" xfId="0" applyNumberFormat="1" applyFont="1" applyBorder="1" applyAlignment="1">
      <alignment wrapText="1"/>
    </xf>
    <xf numFmtId="0" fontId="6" fillId="0" borderId="14" xfId="0" applyFont="1" applyFill="1" applyBorder="1" applyAlignment="1"/>
    <xf numFmtId="0" fontId="6" fillId="0" borderId="0" xfId="0" applyFont="1" applyFill="1" applyBorder="1"/>
    <xf numFmtId="0" fontId="6" fillId="0" borderId="0" xfId="3" applyNumberFormat="1" applyFont="1" applyFill="1" applyBorder="1" applyAlignment="1">
      <alignment horizontal="center" vertical="center"/>
    </xf>
    <xf numFmtId="0" fontId="6" fillId="0" borderId="0" xfId="0" applyFont="1" applyFill="1" applyBorder="1" applyAlignment="1">
      <alignment horizontal="justify" vertical="center"/>
    </xf>
    <xf numFmtId="9" fontId="6" fillId="0" borderId="14" xfId="0" applyNumberFormat="1" applyFont="1" applyBorder="1" applyAlignment="1">
      <alignment horizontal="center" vertical="center" wrapText="1"/>
    </xf>
    <xf numFmtId="0" fontId="6" fillId="0" borderId="14" xfId="0" applyFont="1" applyBorder="1" applyAlignment="1">
      <alignment wrapText="1"/>
    </xf>
    <xf numFmtId="9" fontId="7" fillId="0" borderId="14" xfId="0" applyNumberFormat="1" applyFont="1" applyBorder="1" applyAlignment="1">
      <alignment horizontal="center" vertical="center"/>
    </xf>
    <xf numFmtId="0" fontId="21" fillId="8" borderId="14" xfId="0" applyFont="1" applyFill="1" applyBorder="1" applyAlignment="1">
      <alignment horizontal="center" vertical="center" wrapText="1"/>
    </xf>
    <xf numFmtId="0" fontId="7" fillId="0" borderId="0" xfId="0" applyFont="1"/>
    <xf numFmtId="0" fontId="19" fillId="0" borderId="14" xfId="0" applyFont="1" applyFill="1" applyBorder="1" applyAlignment="1">
      <alignment horizontal="center" vertical="center" wrapText="1"/>
    </xf>
    <xf numFmtId="0" fontId="19" fillId="0" borderId="14" xfId="0" applyFont="1" applyFill="1" applyBorder="1" applyAlignment="1">
      <alignment vertical="center" wrapText="1"/>
    </xf>
    <xf numFmtId="0" fontId="19" fillId="0" borderId="0" xfId="0" applyFont="1" applyFill="1" applyBorder="1" applyAlignment="1">
      <alignment vertical="center" wrapText="1"/>
    </xf>
    <xf numFmtId="0" fontId="23" fillId="5" borderId="14" xfId="6" applyFont="1" applyFill="1" applyBorder="1" applyAlignment="1">
      <alignment vertical="center" wrapText="1"/>
    </xf>
    <xf numFmtId="0" fontId="10" fillId="0" borderId="0" xfId="0" applyFont="1" applyAlignment="1">
      <alignment horizontal="center" vertical="center"/>
    </xf>
    <xf numFmtId="0" fontId="12" fillId="6" borderId="14" xfId="6" applyFont="1" applyFill="1" applyBorder="1" applyAlignment="1">
      <alignment horizontal="left" vertical="center" wrapText="1"/>
    </xf>
    <xf numFmtId="0" fontId="5" fillId="5" borderId="14" xfId="6" applyFont="1" applyFill="1" applyBorder="1" applyAlignment="1">
      <alignment horizontal="left" vertical="center" wrapText="1"/>
    </xf>
    <xf numFmtId="0" fontId="8" fillId="0" borderId="14" xfId="0" applyFont="1" applyBorder="1" applyAlignment="1">
      <alignment horizontal="center" vertical="center" wrapText="1"/>
    </xf>
    <xf numFmtId="0" fontId="6" fillId="2" borderId="0" xfId="0" applyFont="1" applyFill="1" applyBorder="1" applyAlignment="1">
      <alignment horizontal="left" vertical="center" wrapText="1"/>
    </xf>
    <xf numFmtId="0" fontId="4" fillId="0" borderId="0" xfId="0" applyFont="1" applyBorder="1"/>
    <xf numFmtId="0" fontId="5" fillId="2" borderId="0" xfId="0" applyFont="1" applyFill="1" applyBorder="1" applyAlignment="1">
      <alignment horizontal="left" vertical="center" wrapText="1"/>
    </xf>
    <xf numFmtId="0" fontId="5" fillId="2" borderId="0" xfId="0" applyFont="1" applyFill="1" applyBorder="1" applyAlignment="1">
      <alignment horizontal="right" vertical="center" wrapText="1"/>
    </xf>
    <xf numFmtId="0" fontId="4" fillId="0" borderId="0" xfId="0" applyFont="1" applyBorder="1" applyAlignment="1">
      <alignment horizontal="right"/>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5" xfId="0" applyFont="1" applyBorder="1"/>
    <xf numFmtId="0" fontId="4" fillId="0" borderId="4" xfId="0" applyFont="1" applyBorder="1"/>
    <xf numFmtId="0" fontId="19" fillId="0" borderId="14" xfId="0" applyFont="1" applyFill="1" applyBorder="1" applyAlignment="1">
      <alignment horizontal="center" vertical="center" wrapText="1"/>
    </xf>
    <xf numFmtId="0" fontId="21" fillId="8" borderId="14" xfId="0" applyFont="1" applyFill="1" applyBorder="1" applyAlignment="1">
      <alignment horizontal="center" vertical="center" wrapText="1"/>
    </xf>
    <xf numFmtId="0" fontId="19" fillId="0" borderId="14" xfId="0" quotePrefix="1" applyFont="1" applyFill="1" applyBorder="1" applyAlignment="1">
      <alignment horizontal="center" vertical="center" wrapText="1"/>
    </xf>
    <xf numFmtId="0" fontId="19" fillId="0" borderId="14" xfId="7" applyFont="1" applyFill="1" applyBorder="1" applyAlignment="1">
      <alignment horizontal="center" vertical="center" wrapText="1"/>
    </xf>
    <xf numFmtId="0" fontId="19" fillId="0" borderId="14" xfId="8" applyFont="1" applyFill="1" applyBorder="1" applyAlignment="1">
      <alignment horizontal="center" vertical="center" wrapText="1"/>
    </xf>
    <xf numFmtId="171" fontId="19" fillId="0" borderId="14" xfId="1" applyNumberFormat="1" applyFont="1" applyFill="1" applyBorder="1" applyAlignment="1">
      <alignment horizontal="center" vertical="center" wrapText="1"/>
    </xf>
    <xf numFmtId="167" fontId="22" fillId="8" borderId="14" xfId="2" applyFont="1" applyFill="1" applyBorder="1" applyAlignment="1">
      <alignment horizontal="center" vertical="center" wrapText="1"/>
    </xf>
    <xf numFmtId="9" fontId="19" fillId="0" borderId="14" xfId="5"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36"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30" xfId="0" applyFont="1" applyFill="1" applyBorder="1" applyAlignment="1">
      <alignment horizontal="center" vertical="center" wrapText="1"/>
    </xf>
    <xf numFmtId="0" fontId="19" fillId="0" borderId="32"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6" fillId="0" borderId="4" xfId="0" applyFont="1" applyBorder="1"/>
    <xf numFmtId="0" fontId="6" fillId="0" borderId="5" xfId="0" applyFont="1" applyBorder="1"/>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8" xfId="0" applyFont="1" applyBorder="1"/>
    <xf numFmtId="0" fontId="6" fillId="0" borderId="11" xfId="0" applyFont="1" applyBorder="1"/>
    <xf numFmtId="0" fontId="6" fillId="0" borderId="12" xfId="0" applyFont="1" applyBorder="1"/>
    <xf numFmtId="0" fontId="11" fillId="6" borderId="14" xfId="6" applyFont="1" applyFill="1" applyBorder="1" applyAlignment="1">
      <alignment horizontal="left" vertical="center" wrapText="1"/>
    </xf>
    <xf numFmtId="0" fontId="19" fillId="0" borderId="14" xfId="0" applyFont="1" applyFill="1" applyBorder="1" applyAlignment="1">
      <alignment horizontal="left" vertical="center" wrapText="1"/>
    </xf>
    <xf numFmtId="168" fontId="6" fillId="0" borderId="6" xfId="0" applyNumberFormat="1" applyFont="1" applyFill="1" applyBorder="1" applyAlignment="1">
      <alignment horizontal="center" vertical="center" wrapText="1"/>
    </xf>
    <xf numFmtId="168" fontId="6" fillId="0" borderId="13" xfId="0" applyNumberFormat="1" applyFont="1" applyFill="1" applyBorder="1" applyAlignment="1">
      <alignment horizontal="center" vertical="center" wrapText="1"/>
    </xf>
    <xf numFmtId="168" fontId="6" fillId="0" borderId="9"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xf>
    <xf numFmtId="10" fontId="6" fillId="0" borderId="13" xfId="0" applyNumberFormat="1" applyFont="1" applyFill="1" applyBorder="1" applyAlignment="1">
      <alignment horizontal="center" vertical="center"/>
    </xf>
    <xf numFmtId="10" fontId="6" fillId="0" borderId="9" xfId="0" applyNumberFormat="1"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xf numFmtId="0" fontId="6" fillId="0" borderId="4" xfId="0" applyFont="1" applyFill="1" applyBorder="1" applyAlignment="1">
      <alignment horizontal="center" vertical="center" wrapText="1"/>
    </xf>
    <xf numFmtId="0" fontId="6" fillId="0" borderId="14" xfId="0" applyFont="1" applyFill="1" applyBorder="1" applyAlignment="1">
      <alignment horizontal="center" vertical="center"/>
    </xf>
    <xf numFmtId="0" fontId="6" fillId="0" borderId="15"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18" xfId="0" applyFont="1" applyFill="1" applyBorder="1" applyAlignment="1">
      <alignment horizontal="left" vertical="center" wrapText="1"/>
    </xf>
    <xf numFmtId="9" fontId="6" fillId="0" borderId="14" xfId="5" applyFont="1" applyFill="1" applyBorder="1" applyAlignment="1">
      <alignment horizontal="center" vertical="center"/>
    </xf>
    <xf numFmtId="0" fontId="6" fillId="0" borderId="14" xfId="0" applyFont="1" applyFill="1" applyBorder="1" applyAlignment="1">
      <alignment horizontal="left" vertical="center" wrapText="1"/>
    </xf>
    <xf numFmtId="10" fontId="6" fillId="0" borderId="15" xfId="0" applyNumberFormat="1" applyFont="1" applyFill="1" applyBorder="1" applyAlignment="1">
      <alignment horizontal="center" vertical="center"/>
    </xf>
    <xf numFmtId="10" fontId="6" fillId="0" borderId="16" xfId="0" applyNumberFormat="1" applyFont="1" applyFill="1" applyBorder="1" applyAlignment="1">
      <alignment horizontal="center" vertical="center"/>
    </xf>
    <xf numFmtId="10" fontId="6" fillId="0" borderId="18" xfId="0" applyNumberFormat="1" applyFont="1" applyFill="1" applyBorder="1" applyAlignment="1">
      <alignment horizontal="center" vertical="center"/>
    </xf>
    <xf numFmtId="9" fontId="6" fillId="0" borderId="14" xfId="0" applyNumberFormat="1"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5" xfId="0" applyFont="1" applyFill="1" applyBorder="1" applyAlignment="1">
      <alignment horizontal="center" vertical="center"/>
    </xf>
    <xf numFmtId="0" fontId="6" fillId="0" borderId="18" xfId="0" applyFont="1" applyFill="1" applyBorder="1" applyAlignment="1">
      <alignment horizontal="center" vertical="center"/>
    </xf>
    <xf numFmtId="9" fontId="6" fillId="0" borderId="15" xfId="5" applyFont="1" applyFill="1" applyBorder="1" applyAlignment="1">
      <alignment horizontal="center" vertical="center"/>
    </xf>
    <xf numFmtId="9" fontId="6" fillId="0" borderId="18" xfId="5" applyFont="1" applyFill="1" applyBorder="1" applyAlignment="1">
      <alignment horizontal="center" vertical="center"/>
    </xf>
    <xf numFmtId="0" fontId="6" fillId="0" borderId="16" xfId="0" applyFont="1" applyFill="1" applyBorder="1" applyAlignment="1">
      <alignment horizontal="center" vertical="center" wrapText="1"/>
    </xf>
    <xf numFmtId="168" fontId="6" fillId="0" borderId="15" xfId="0" applyNumberFormat="1" applyFont="1" applyFill="1" applyBorder="1" applyAlignment="1">
      <alignment horizontal="center" vertical="center" wrapText="1"/>
    </xf>
    <xf numFmtId="168" fontId="6" fillId="0" borderId="18" xfId="0" applyNumberFormat="1"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17" xfId="0" applyFont="1" applyFill="1" applyBorder="1" applyAlignment="1">
      <alignment horizontal="center" vertical="center" wrapText="1"/>
    </xf>
    <xf numFmtId="169" fontId="6" fillId="0" borderId="15" xfId="0" applyNumberFormat="1" applyFont="1" applyFill="1" applyBorder="1" applyAlignment="1">
      <alignment horizontal="center" vertical="center"/>
    </xf>
    <xf numFmtId="169" fontId="6" fillId="0" borderId="18" xfId="0" applyNumberFormat="1" applyFont="1" applyFill="1" applyBorder="1" applyAlignment="1">
      <alignment horizontal="center" vertical="center"/>
    </xf>
    <xf numFmtId="9" fontId="6" fillId="0" borderId="15" xfId="0" applyNumberFormat="1" applyFont="1" applyFill="1" applyBorder="1" applyAlignment="1">
      <alignment horizontal="center" vertical="center"/>
    </xf>
    <xf numFmtId="169" fontId="6" fillId="0" borderId="15" xfId="0" applyNumberFormat="1" applyFont="1" applyFill="1" applyBorder="1" applyAlignment="1">
      <alignment horizontal="center" vertical="center" wrapText="1"/>
    </xf>
    <xf numFmtId="169" fontId="6" fillId="0" borderId="18" xfId="0" applyNumberFormat="1"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19" fillId="0" borderId="15" xfId="0" applyFont="1" applyFill="1" applyBorder="1" applyAlignment="1">
      <alignment horizontal="center" vertical="center" wrapText="1" readingOrder="1"/>
    </xf>
    <xf numFmtId="0" fontId="19" fillId="0" borderId="16" xfId="0" applyFont="1" applyFill="1" applyBorder="1" applyAlignment="1">
      <alignment horizontal="center" vertical="center" wrapText="1" readingOrder="1"/>
    </xf>
    <xf numFmtId="0" fontId="19" fillId="0" borderId="18" xfId="0" applyFont="1" applyFill="1" applyBorder="1" applyAlignment="1">
      <alignment horizontal="center" vertical="center" wrapText="1" readingOrder="1"/>
    </xf>
    <xf numFmtId="9" fontId="6" fillId="0" borderId="15" xfId="5" applyFont="1" applyFill="1" applyBorder="1" applyAlignment="1">
      <alignment horizontal="center" vertical="center" wrapText="1"/>
    </xf>
    <xf numFmtId="9" fontId="6" fillId="0" borderId="16" xfId="5" applyFont="1" applyFill="1" applyBorder="1" applyAlignment="1">
      <alignment horizontal="center" vertical="center" wrapText="1"/>
    </xf>
    <xf numFmtId="9" fontId="6" fillId="0" borderId="18" xfId="5"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6" fillId="0" borderId="16" xfId="0" applyNumberFormat="1" applyFont="1" applyFill="1" applyBorder="1" applyAlignment="1">
      <alignment horizontal="center" vertical="center" wrapText="1"/>
    </xf>
    <xf numFmtId="0" fontId="6" fillId="0" borderId="18" xfId="0" applyNumberFormat="1" applyFont="1" applyFill="1" applyBorder="1" applyAlignment="1">
      <alignment horizontal="center" vertical="center" wrapText="1"/>
    </xf>
    <xf numFmtId="14" fontId="6" fillId="0" borderId="15" xfId="0" applyNumberFormat="1" applyFont="1" applyFill="1" applyBorder="1" applyAlignment="1">
      <alignment horizontal="center" vertical="center"/>
    </xf>
    <xf numFmtId="14" fontId="6" fillId="0" borderId="18" xfId="0" applyNumberFormat="1" applyFont="1" applyFill="1" applyBorder="1" applyAlignment="1">
      <alignment horizontal="center" vertical="center"/>
    </xf>
    <xf numFmtId="168" fontId="6" fillId="0" borderId="16" xfId="0" applyNumberFormat="1" applyFont="1" applyFill="1" applyBorder="1" applyAlignment="1">
      <alignment horizontal="center" vertical="center" wrapText="1"/>
    </xf>
    <xf numFmtId="9" fontId="6" fillId="0" borderId="15" xfId="0" applyNumberFormat="1" applyFont="1" applyFill="1" applyBorder="1" applyAlignment="1">
      <alignment horizontal="center" vertical="center" wrapText="1"/>
    </xf>
    <xf numFmtId="9" fontId="6" fillId="0" borderId="16" xfId="0" applyNumberFormat="1" applyFont="1" applyFill="1" applyBorder="1" applyAlignment="1">
      <alignment horizontal="center" vertical="center" wrapText="1"/>
    </xf>
    <xf numFmtId="9" fontId="6" fillId="0" borderId="18" xfId="0" applyNumberFormat="1" applyFont="1" applyFill="1" applyBorder="1" applyAlignment="1">
      <alignment horizontal="center" vertical="center" wrapText="1"/>
    </xf>
    <xf numFmtId="169" fontId="6" fillId="0" borderId="16"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1" fontId="6" fillId="0" borderId="15" xfId="0" applyNumberFormat="1" applyFont="1" applyFill="1" applyBorder="1" applyAlignment="1">
      <alignment horizontal="center" vertical="center" wrapText="1"/>
    </xf>
    <xf numFmtId="1" fontId="6" fillId="0" borderId="16" xfId="0" applyNumberFormat="1" applyFont="1" applyFill="1" applyBorder="1" applyAlignment="1">
      <alignment horizontal="center" vertical="center" wrapText="1"/>
    </xf>
    <xf numFmtId="1" fontId="6" fillId="0" borderId="18" xfId="0" applyNumberFormat="1" applyFont="1" applyFill="1" applyBorder="1" applyAlignment="1">
      <alignment horizontal="center" vertical="center" wrapText="1"/>
    </xf>
    <xf numFmtId="164" fontId="6" fillId="0" borderId="14" xfId="4" applyFont="1" applyFill="1" applyBorder="1" applyAlignment="1">
      <alignment horizontal="center" vertical="center" wrapText="1"/>
    </xf>
    <xf numFmtId="0" fontId="6" fillId="0" borderId="25" xfId="0" applyFont="1" applyFill="1" applyBorder="1" applyAlignment="1">
      <alignment horizontal="center" vertical="center" wrapText="1"/>
    </xf>
    <xf numFmtId="9" fontId="6" fillId="0" borderId="6" xfId="2" applyNumberFormat="1" applyFont="1" applyFill="1" applyBorder="1" applyAlignment="1">
      <alignment horizontal="center" vertical="center" wrapText="1"/>
    </xf>
    <xf numFmtId="9" fontId="6" fillId="0" borderId="13" xfId="2" applyNumberFormat="1" applyFont="1" applyFill="1" applyBorder="1" applyAlignment="1">
      <alignment horizontal="center" vertical="center" wrapText="1"/>
    </xf>
    <xf numFmtId="9" fontId="6" fillId="0" borderId="9" xfId="2" applyNumberFormat="1" applyFont="1" applyFill="1" applyBorder="1" applyAlignment="1">
      <alignment horizontal="center" vertical="center" wrapText="1"/>
    </xf>
    <xf numFmtId="9" fontId="6" fillId="0" borderId="6" xfId="3" applyNumberFormat="1" applyFont="1" applyFill="1" applyBorder="1" applyAlignment="1">
      <alignment horizontal="center" vertical="center" wrapText="1"/>
    </xf>
    <xf numFmtId="9" fontId="6" fillId="0" borderId="13" xfId="3" applyNumberFormat="1" applyFont="1" applyFill="1" applyBorder="1" applyAlignment="1">
      <alignment horizontal="center" vertical="center" wrapText="1"/>
    </xf>
    <xf numFmtId="9" fontId="6" fillId="0" borderId="9" xfId="3" applyNumberFormat="1"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13" fillId="5" borderId="14" xfId="6" applyFont="1" applyFill="1" applyBorder="1" applyAlignment="1">
      <alignment horizontal="left" vertical="center" wrapText="1"/>
    </xf>
    <xf numFmtId="0" fontId="4" fillId="0" borderId="9" xfId="0" applyFont="1" applyBorder="1"/>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4" fillId="0" borderId="20" xfId="0" applyFont="1" applyFill="1" applyBorder="1" applyAlignment="1">
      <alignment horizontal="justify" vertical="center" wrapText="1"/>
    </xf>
    <xf numFmtId="0" fontId="14" fillId="0" borderId="21" xfId="0" applyFont="1" applyFill="1" applyBorder="1" applyAlignment="1">
      <alignment horizontal="justify" vertical="center" wrapText="1"/>
    </xf>
    <xf numFmtId="0" fontId="14" fillId="7" borderId="15" xfId="0" applyFont="1" applyFill="1" applyBorder="1" applyAlignment="1">
      <alignment horizontal="center" vertical="center" wrapText="1"/>
    </xf>
    <xf numFmtId="0" fontId="14" fillId="7" borderId="16" xfId="0" applyFont="1" applyFill="1" applyBorder="1" applyAlignment="1">
      <alignment horizontal="center" vertical="center" wrapText="1"/>
    </xf>
    <xf numFmtId="0" fontId="14" fillId="7" borderId="19" xfId="0" applyFont="1" applyFill="1" applyBorder="1" applyAlignment="1">
      <alignment horizontal="center" vertical="center" wrapText="1"/>
    </xf>
    <xf numFmtId="9" fontId="14" fillId="7" borderId="15" xfId="5" applyFont="1" applyFill="1" applyBorder="1" applyAlignment="1">
      <alignment horizontal="center" vertical="center" wrapText="1"/>
    </xf>
    <xf numFmtId="9" fontId="14" fillId="7" borderId="16" xfId="5" applyFont="1" applyFill="1" applyBorder="1" applyAlignment="1">
      <alignment horizontal="center" vertical="center" wrapText="1"/>
    </xf>
    <xf numFmtId="9" fontId="14" fillId="7" borderId="19" xfId="5" applyFont="1" applyFill="1" applyBorder="1" applyAlignment="1">
      <alignment horizontal="center" vertical="center" wrapText="1"/>
    </xf>
    <xf numFmtId="0" fontId="4" fillId="0" borderId="13" xfId="0" applyFont="1" applyFill="1" applyBorder="1"/>
    <xf numFmtId="0" fontId="4" fillId="0" borderId="9" xfId="0" applyFont="1" applyFill="1" applyBorder="1"/>
    <xf numFmtId="164" fontId="14" fillId="7" borderId="14" xfId="4" applyFont="1" applyFill="1" applyBorder="1" applyAlignment="1">
      <alignment horizontal="center" vertical="center" wrapText="1"/>
    </xf>
    <xf numFmtId="168" fontId="14" fillId="7" borderId="14" xfId="0" applyNumberFormat="1" applyFont="1" applyFill="1" applyBorder="1" applyAlignment="1">
      <alignment horizontal="center" vertical="center" wrapText="1"/>
    </xf>
    <xf numFmtId="0" fontId="4" fillId="0" borderId="8" xfId="0" applyFont="1" applyBorder="1"/>
    <xf numFmtId="0" fontId="4" fillId="0" borderId="11" xfId="0" applyFont="1" applyBorder="1"/>
    <xf numFmtId="0" fontId="4" fillId="0" borderId="12" xfId="0" applyFont="1" applyBorder="1"/>
    <xf numFmtId="165" fontId="6" fillId="0" borderId="6" xfId="1" applyFont="1" applyFill="1" applyBorder="1" applyAlignment="1">
      <alignment horizontal="center" vertical="center" wrapText="1"/>
    </xf>
    <xf numFmtId="165" fontId="4" fillId="0" borderId="13" xfId="1" applyFont="1" applyFill="1" applyBorder="1"/>
    <xf numFmtId="165" fontId="4" fillId="0" borderId="9" xfId="1" applyFont="1" applyFill="1" applyBorder="1"/>
    <xf numFmtId="0" fontId="4" fillId="0" borderId="4" xfId="0" applyFont="1" applyFill="1" applyBorder="1"/>
    <xf numFmtId="0" fontId="7" fillId="0" borderId="0" xfId="0" applyFont="1" applyFill="1" applyAlignment="1">
      <alignment horizontal="center" vertical="center" wrapText="1"/>
    </xf>
    <xf numFmtId="0" fontId="0" fillId="0" borderId="0" xfId="0" applyFont="1" applyFill="1" applyAlignment="1"/>
    <xf numFmtId="9" fontId="6" fillId="0" borderId="6" xfId="0" applyNumberFormat="1" applyFont="1" applyFill="1" applyBorder="1" applyAlignment="1">
      <alignment horizontal="center" vertical="center" wrapText="1"/>
    </xf>
    <xf numFmtId="0" fontId="4" fillId="0" borderId="13" xfId="0" applyFont="1" applyBorder="1"/>
    <xf numFmtId="0" fontId="14" fillId="0" borderId="14" xfId="0" applyFont="1" applyFill="1" applyBorder="1" applyAlignment="1">
      <alignment horizontal="center" vertical="center" wrapText="1"/>
    </xf>
    <xf numFmtId="169" fontId="14" fillId="0" borderId="14" xfId="0" applyNumberFormat="1" applyFont="1" applyBorder="1" applyAlignment="1">
      <alignment horizontal="center" vertical="center"/>
    </xf>
    <xf numFmtId="0" fontId="4" fillId="0" borderId="26" xfId="0" applyFont="1" applyBorder="1"/>
    <xf numFmtId="0" fontId="4" fillId="0" borderId="27" xfId="0" applyFont="1" applyBorder="1"/>
    <xf numFmtId="1" fontId="14" fillId="0" borderId="14" xfId="0" applyNumberFormat="1" applyFont="1" applyFill="1" applyBorder="1" applyAlignment="1">
      <alignment horizontal="center" vertical="center" wrapText="1"/>
    </xf>
    <xf numFmtId="169" fontId="14" fillId="0" borderId="14" xfId="0" applyNumberFormat="1" applyFont="1" applyFill="1" applyBorder="1" applyAlignment="1">
      <alignment horizontal="center" vertical="center" wrapText="1"/>
    </xf>
    <xf numFmtId="9" fontId="14" fillId="0" borderId="14" xfId="0" applyNumberFormat="1" applyFont="1" applyBorder="1" applyAlignment="1">
      <alignment horizontal="center" vertical="center"/>
    </xf>
    <xf numFmtId="164" fontId="14" fillId="7" borderId="15" xfId="4" applyFont="1" applyFill="1" applyBorder="1" applyAlignment="1">
      <alignment horizontal="center" vertical="center" wrapText="1"/>
    </xf>
    <xf numFmtId="164" fontId="14" fillId="7" borderId="16" xfId="4" applyFont="1" applyFill="1" applyBorder="1" applyAlignment="1">
      <alignment horizontal="center" vertical="center" wrapText="1"/>
    </xf>
    <xf numFmtId="164" fontId="14" fillId="7" borderId="18" xfId="4" applyFont="1" applyFill="1" applyBorder="1" applyAlignment="1">
      <alignment horizontal="center" vertical="center" wrapText="1"/>
    </xf>
    <xf numFmtId="14" fontId="14" fillId="0" borderId="15" xfId="0" applyNumberFormat="1" applyFont="1" applyFill="1" applyBorder="1" applyAlignment="1">
      <alignment horizontal="center" vertical="center"/>
    </xf>
    <xf numFmtId="14" fontId="14" fillId="0" borderId="16" xfId="0" applyNumberFormat="1" applyFont="1" applyFill="1" applyBorder="1" applyAlignment="1">
      <alignment horizontal="center" vertical="center"/>
    </xf>
    <xf numFmtId="14" fontId="14" fillId="0" borderId="18" xfId="0" applyNumberFormat="1" applyFont="1" applyFill="1" applyBorder="1" applyAlignment="1">
      <alignment horizontal="center" vertical="center"/>
    </xf>
    <xf numFmtId="14" fontId="14" fillId="7" borderId="15" xfId="0" applyNumberFormat="1" applyFont="1" applyFill="1" applyBorder="1" applyAlignment="1">
      <alignment horizontal="center" vertical="center"/>
    </xf>
    <xf numFmtId="14" fontId="14" fillId="7" borderId="16" xfId="0" applyNumberFormat="1" applyFont="1" applyFill="1" applyBorder="1" applyAlignment="1">
      <alignment horizontal="center" vertical="center"/>
    </xf>
    <xf numFmtId="14" fontId="14" fillId="7" borderId="18" xfId="0" applyNumberFormat="1" applyFont="1" applyFill="1" applyBorder="1" applyAlignment="1">
      <alignment horizontal="center" vertical="center"/>
    </xf>
    <xf numFmtId="1" fontId="14" fillId="7" borderId="14" xfId="5" applyNumberFormat="1" applyFont="1" applyFill="1" applyBorder="1" applyAlignment="1">
      <alignment horizontal="center" vertical="center" wrapText="1"/>
    </xf>
    <xf numFmtId="169" fontId="14" fillId="7" borderId="14" xfId="0" applyNumberFormat="1" applyFont="1" applyFill="1" applyBorder="1" applyAlignment="1">
      <alignment horizontal="center" vertical="center"/>
    </xf>
    <xf numFmtId="0" fontId="14" fillId="7" borderId="14" xfId="0" applyFont="1" applyFill="1" applyBorder="1" applyAlignment="1">
      <alignment horizontal="center" vertical="center" wrapText="1"/>
    </xf>
    <xf numFmtId="9" fontId="14" fillId="0" borderId="14" xfId="0" applyNumberFormat="1" applyFont="1" applyFill="1" applyBorder="1" applyAlignment="1">
      <alignment horizontal="center" vertical="center"/>
    </xf>
    <xf numFmtId="1" fontId="14" fillId="0" borderId="14" xfId="5" applyNumberFormat="1" applyFont="1" applyFill="1" applyBorder="1" applyAlignment="1">
      <alignment horizontal="center" vertical="center" wrapText="1"/>
    </xf>
    <xf numFmtId="164" fontId="14" fillId="0" borderId="14" xfId="4" applyFont="1" applyFill="1" applyBorder="1" applyAlignment="1">
      <alignment horizontal="center" vertical="center" wrapText="1"/>
    </xf>
    <xf numFmtId="168" fontId="14" fillId="0" borderId="14" xfId="0" applyNumberFormat="1" applyFont="1" applyFill="1" applyBorder="1" applyAlignment="1">
      <alignment horizontal="center" vertical="center" wrapText="1"/>
    </xf>
    <xf numFmtId="9" fontId="14" fillId="0" borderId="15" xfId="0" applyNumberFormat="1" applyFont="1" applyFill="1" applyBorder="1" applyAlignment="1">
      <alignment horizontal="center" vertical="center" wrapText="1"/>
    </xf>
    <xf numFmtId="9" fontId="14" fillId="0" borderId="16" xfId="0" applyNumberFormat="1" applyFont="1" applyFill="1" applyBorder="1" applyAlignment="1">
      <alignment horizontal="center" vertical="center" wrapText="1"/>
    </xf>
    <xf numFmtId="9" fontId="14" fillId="0" borderId="18" xfId="0" applyNumberFormat="1"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8" xfId="0" applyFont="1" applyFill="1" applyBorder="1" applyAlignment="1">
      <alignment horizontal="center" vertical="center" wrapText="1"/>
    </xf>
    <xf numFmtId="9" fontId="14" fillId="7" borderId="14" xfId="0" applyNumberFormat="1" applyFont="1" applyFill="1" applyBorder="1" applyAlignment="1">
      <alignment horizontal="center" vertical="center"/>
    </xf>
    <xf numFmtId="9" fontId="14" fillId="7" borderId="15" xfId="0" applyNumberFormat="1" applyFont="1" applyFill="1" applyBorder="1" applyAlignment="1">
      <alignment horizontal="center" vertical="center"/>
    </xf>
    <xf numFmtId="1" fontId="14" fillId="0" borderId="15" xfId="0" applyNumberFormat="1" applyFont="1" applyFill="1" applyBorder="1" applyAlignment="1">
      <alignment horizontal="center" vertical="center" wrapText="1"/>
    </xf>
    <xf numFmtId="1" fontId="14" fillId="0" borderId="16" xfId="0" applyNumberFormat="1" applyFont="1" applyFill="1" applyBorder="1" applyAlignment="1">
      <alignment horizontal="center" vertical="center" wrapText="1"/>
    </xf>
    <xf numFmtId="1" fontId="14" fillId="7" borderId="15" xfId="5" applyNumberFormat="1" applyFont="1" applyFill="1" applyBorder="1" applyAlignment="1">
      <alignment horizontal="center" vertical="center" wrapText="1"/>
    </xf>
    <xf numFmtId="1" fontId="14" fillId="7" borderId="15" xfId="0" applyNumberFormat="1" applyFont="1" applyFill="1" applyBorder="1" applyAlignment="1">
      <alignment horizontal="center" vertical="center" wrapText="1"/>
    </xf>
    <xf numFmtId="1" fontId="14" fillId="7" borderId="18" xfId="0" applyNumberFormat="1" applyFont="1" applyFill="1" applyBorder="1" applyAlignment="1">
      <alignment horizontal="center" vertical="center" wrapText="1"/>
    </xf>
    <xf numFmtId="0" fontId="14" fillId="7" borderId="18" xfId="0" applyFont="1" applyFill="1" applyBorder="1" applyAlignment="1">
      <alignment horizontal="center" vertical="center" wrapText="1"/>
    </xf>
    <xf numFmtId="164" fontId="14" fillId="0" borderId="33" xfId="4" applyFont="1" applyFill="1" applyBorder="1" applyAlignment="1">
      <alignment horizontal="center" vertical="center" wrapText="1"/>
    </xf>
    <xf numFmtId="164" fontId="14" fillId="0" borderId="16" xfId="4" applyFont="1" applyFill="1" applyBorder="1" applyAlignment="1">
      <alignment horizontal="center" vertical="center" wrapText="1"/>
    </xf>
    <xf numFmtId="164" fontId="14" fillId="0" borderId="18" xfId="4" applyFont="1" applyFill="1" applyBorder="1" applyAlignment="1">
      <alignment horizontal="center" vertical="center" wrapText="1"/>
    </xf>
    <xf numFmtId="168" fontId="14" fillId="0" borderId="33" xfId="0" applyNumberFormat="1" applyFont="1" applyFill="1" applyBorder="1" applyAlignment="1">
      <alignment horizontal="center" vertical="center" wrapText="1"/>
    </xf>
    <xf numFmtId="168" fontId="14" fillId="0" borderId="16" xfId="0" applyNumberFormat="1" applyFont="1" applyFill="1" applyBorder="1" applyAlignment="1">
      <alignment horizontal="center" vertical="center" wrapText="1"/>
    </xf>
    <xf numFmtId="168" fontId="14" fillId="0" borderId="18" xfId="0" applyNumberFormat="1" applyFont="1" applyFill="1" applyBorder="1" applyAlignment="1">
      <alignment horizontal="center" vertical="center" wrapText="1"/>
    </xf>
    <xf numFmtId="1" fontId="14" fillId="0" borderId="15" xfId="5" applyNumberFormat="1" applyFont="1" applyFill="1" applyBorder="1" applyAlignment="1">
      <alignment horizontal="center" vertical="center" wrapText="1"/>
    </xf>
    <xf numFmtId="1" fontId="14" fillId="0" borderId="16" xfId="5" applyNumberFormat="1" applyFont="1" applyFill="1" applyBorder="1" applyAlignment="1">
      <alignment horizontal="center" vertical="center" wrapText="1"/>
    </xf>
    <xf numFmtId="1" fontId="14" fillId="0" borderId="18" xfId="5" applyNumberFormat="1" applyFont="1" applyFill="1" applyBorder="1" applyAlignment="1">
      <alignment horizontal="center" vertical="center" wrapText="1"/>
    </xf>
    <xf numFmtId="9" fontId="14" fillId="7" borderId="14" xfId="0" applyNumberFormat="1" applyFont="1" applyFill="1" applyBorder="1" applyAlignment="1">
      <alignment horizontal="center" vertical="center" wrapText="1"/>
    </xf>
    <xf numFmtId="0" fontId="14" fillId="0" borderId="14" xfId="0" applyFont="1" applyFill="1" applyBorder="1" applyAlignment="1">
      <alignment horizontal="justify" vertical="center" wrapText="1"/>
    </xf>
    <xf numFmtId="169" fontId="6" fillId="0" borderId="14" xfId="0" applyNumberFormat="1" applyFont="1" applyFill="1" applyBorder="1" applyAlignment="1">
      <alignment horizontal="center" vertical="center"/>
    </xf>
    <xf numFmtId="0" fontId="6" fillId="0" borderId="19" xfId="0" applyFont="1" applyFill="1" applyBorder="1" applyAlignment="1">
      <alignment horizontal="center" vertical="center" wrapText="1"/>
    </xf>
    <xf numFmtId="0" fontId="6" fillId="0" borderId="13" xfId="0" applyFont="1" applyFill="1" applyBorder="1"/>
    <xf numFmtId="0" fontId="6" fillId="0" borderId="9" xfId="0" applyFont="1" applyFill="1" applyBorder="1"/>
    <xf numFmtId="0" fontId="6" fillId="0" borderId="34" xfId="0" applyFont="1" applyFill="1" applyBorder="1" applyAlignment="1">
      <alignment horizontal="center" vertical="center" wrapText="1"/>
    </xf>
    <xf numFmtId="0" fontId="6" fillId="0" borderId="35" xfId="0" applyFont="1" applyFill="1" applyBorder="1" applyAlignment="1">
      <alignment horizontal="center" vertical="center" wrapText="1"/>
    </xf>
    <xf numFmtId="165" fontId="6" fillId="0" borderId="13" xfId="1" applyFont="1" applyFill="1" applyBorder="1"/>
    <xf numFmtId="165" fontId="6" fillId="0" borderId="9" xfId="1" applyFont="1" applyFill="1" applyBorder="1"/>
    <xf numFmtId="0" fontId="6" fillId="0" borderId="11" xfId="0" applyFont="1" applyFill="1" applyBorder="1" applyAlignment="1">
      <alignment horizontal="center" vertical="center" wrapText="1"/>
    </xf>
    <xf numFmtId="0" fontId="6" fillId="0" borderId="12" xfId="0" applyFont="1" applyFill="1" applyBorder="1"/>
    <xf numFmtId="0" fontId="7" fillId="0" borderId="0" xfId="0" applyFont="1" applyFill="1" applyAlignment="1"/>
    <xf numFmtId="0" fontId="6" fillId="0" borderId="13" xfId="0" applyFont="1" applyBorder="1"/>
    <xf numFmtId="0" fontId="5" fillId="0" borderId="14" xfId="0" applyFont="1" applyFill="1" applyBorder="1" applyAlignment="1">
      <alignment horizontal="center" vertical="center" wrapText="1"/>
    </xf>
    <xf numFmtId="0" fontId="6" fillId="0" borderId="26" xfId="0" applyFont="1" applyBorder="1"/>
    <xf numFmtId="0" fontId="6" fillId="0" borderId="27" xfId="0" applyFont="1" applyBorder="1"/>
    <xf numFmtId="169" fontId="6" fillId="0" borderId="14" xfId="5" applyNumberFormat="1" applyFont="1" applyFill="1" applyBorder="1" applyAlignment="1">
      <alignment horizontal="center" vertical="center"/>
    </xf>
    <xf numFmtId="1" fontId="6" fillId="0" borderId="14" xfId="5" applyNumberFormat="1" applyFont="1" applyFill="1" applyBorder="1" applyAlignment="1">
      <alignment horizontal="center" vertical="center" wrapText="1"/>
    </xf>
    <xf numFmtId="1" fontId="6" fillId="0" borderId="14" xfId="0" applyNumberFormat="1" applyFont="1" applyFill="1" applyBorder="1" applyAlignment="1">
      <alignment horizontal="center" vertical="center" wrapText="1"/>
    </xf>
    <xf numFmtId="168" fontId="6" fillId="7" borderId="15" xfId="0" applyNumberFormat="1" applyFont="1" applyFill="1" applyBorder="1" applyAlignment="1">
      <alignment horizontal="center" vertical="center" wrapText="1"/>
    </xf>
    <xf numFmtId="168" fontId="6" fillId="7" borderId="16" xfId="0" applyNumberFormat="1" applyFont="1" applyFill="1" applyBorder="1" applyAlignment="1">
      <alignment horizontal="center" vertical="center" wrapText="1"/>
    </xf>
    <xf numFmtId="168" fontId="6" fillId="7" borderId="18" xfId="0" applyNumberFormat="1"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40" xfId="0" applyFont="1" applyFill="1" applyBorder="1" applyAlignment="1">
      <alignment horizontal="center" vertical="center" wrapText="1"/>
    </xf>
    <xf numFmtId="168" fontId="6" fillId="7" borderId="14" xfId="0" applyNumberFormat="1" applyFont="1" applyFill="1" applyBorder="1" applyAlignment="1">
      <alignment horizontal="center" vertical="center" wrapText="1"/>
    </xf>
    <xf numFmtId="9" fontId="6" fillId="0" borderId="17" xfId="0" applyNumberFormat="1" applyFont="1" applyFill="1" applyBorder="1" applyAlignment="1">
      <alignment horizontal="center" vertical="center" wrapText="1"/>
    </xf>
    <xf numFmtId="9" fontId="6" fillId="0" borderId="14" xfId="0" applyNumberFormat="1" applyFont="1" applyFill="1" applyBorder="1" applyAlignment="1">
      <alignment horizontal="center" vertical="center" wrapText="1"/>
    </xf>
    <xf numFmtId="37" fontId="6" fillId="0" borderId="15" xfId="1" applyNumberFormat="1" applyFont="1" applyFill="1" applyBorder="1" applyAlignment="1">
      <alignment horizontal="center" vertical="center" wrapText="1"/>
    </xf>
    <xf numFmtId="37" fontId="6" fillId="0" borderId="16" xfId="1" applyNumberFormat="1" applyFont="1" applyFill="1" applyBorder="1" applyAlignment="1">
      <alignment horizontal="center" vertical="center" wrapText="1"/>
    </xf>
    <xf numFmtId="37" fontId="6" fillId="0" borderId="18" xfId="1" applyNumberFormat="1" applyFont="1" applyFill="1" applyBorder="1" applyAlignment="1">
      <alignment horizontal="center" vertical="center" wrapText="1"/>
    </xf>
    <xf numFmtId="0" fontId="7" fillId="0" borderId="17" xfId="9" quotePrefix="1" applyFont="1" applyFill="1" applyBorder="1" applyAlignment="1">
      <alignment horizontal="center" vertical="center" wrapText="1"/>
    </xf>
    <xf numFmtId="9" fontId="6" fillId="0" borderId="14" xfId="0" applyNumberFormat="1" applyFont="1" applyBorder="1" applyAlignment="1">
      <alignment horizontal="center" vertical="center"/>
    </xf>
    <xf numFmtId="10" fontId="6" fillId="0" borderId="14" xfId="0" applyNumberFormat="1" applyFont="1" applyFill="1" applyBorder="1" applyAlignment="1">
      <alignment horizontal="center" vertical="center"/>
    </xf>
    <xf numFmtId="169" fontId="6" fillId="0" borderId="14" xfId="0" applyNumberFormat="1" applyFont="1" applyFill="1" applyBorder="1" applyAlignment="1">
      <alignment horizontal="center" vertical="center" wrapText="1"/>
    </xf>
    <xf numFmtId="0" fontId="6" fillId="0" borderId="37" xfId="0" applyFont="1" applyFill="1" applyBorder="1" applyAlignment="1">
      <alignment horizontal="justify" vertical="center" wrapText="1"/>
    </xf>
    <xf numFmtId="0" fontId="6" fillId="0" borderId="17" xfId="0" applyFont="1" applyFill="1" applyBorder="1" applyAlignment="1">
      <alignment horizontal="justify" vertical="center" wrapText="1"/>
    </xf>
    <xf numFmtId="170" fontId="6" fillId="0" borderId="15" xfId="0" applyNumberFormat="1" applyFont="1" applyFill="1" applyBorder="1" applyAlignment="1">
      <alignment horizontal="center" vertical="center" wrapText="1"/>
    </xf>
    <xf numFmtId="170" fontId="6" fillId="0" borderId="16" xfId="0" applyNumberFormat="1" applyFont="1" applyFill="1" applyBorder="1" applyAlignment="1">
      <alignment horizontal="center" vertical="center" wrapText="1"/>
    </xf>
    <xf numFmtId="170" fontId="6" fillId="0" borderId="18" xfId="0" applyNumberFormat="1" applyFont="1" applyFill="1" applyBorder="1" applyAlignment="1">
      <alignment horizontal="center" vertical="center" wrapText="1"/>
    </xf>
    <xf numFmtId="0" fontId="23" fillId="5" borderId="14" xfId="6" applyFont="1" applyFill="1" applyBorder="1" applyAlignment="1">
      <alignment horizontal="left" vertical="center" wrapText="1"/>
    </xf>
    <xf numFmtId="9" fontId="6" fillId="2" borderId="15" xfId="0" applyNumberFormat="1" applyFont="1" applyFill="1" applyBorder="1" applyAlignment="1">
      <alignment horizontal="center" vertical="center"/>
    </xf>
    <xf numFmtId="0" fontId="6" fillId="2" borderId="16"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5" xfId="0" applyFont="1" applyFill="1" applyBorder="1" applyAlignment="1">
      <alignment horizontal="center" vertical="center"/>
    </xf>
    <xf numFmtId="9" fontId="6" fillId="0" borderId="15" xfId="5" applyNumberFormat="1" applyFont="1" applyFill="1" applyBorder="1" applyAlignment="1">
      <alignment horizontal="center" vertical="center"/>
    </xf>
    <xf numFmtId="9" fontId="6" fillId="0" borderId="16" xfId="5" applyNumberFormat="1" applyFont="1" applyFill="1" applyBorder="1" applyAlignment="1">
      <alignment horizontal="center" vertical="center"/>
    </xf>
    <xf numFmtId="9" fontId="6" fillId="0" borderId="16" xfId="0" applyNumberFormat="1" applyFont="1" applyFill="1" applyBorder="1" applyAlignment="1">
      <alignment horizontal="center" vertical="center"/>
    </xf>
    <xf numFmtId="9" fontId="6" fillId="7" borderId="15" xfId="5" applyFont="1" applyFill="1" applyBorder="1" applyAlignment="1">
      <alignment horizontal="center" vertical="center"/>
    </xf>
    <xf numFmtId="9" fontId="6" fillId="7" borderId="16" xfId="5" applyFont="1" applyFill="1" applyBorder="1" applyAlignment="1">
      <alignment horizontal="center" vertical="center"/>
    </xf>
    <xf numFmtId="0" fontId="6" fillId="7" borderId="29" xfId="0" applyFont="1" applyFill="1" applyBorder="1" applyAlignment="1">
      <alignment horizontal="center" vertical="center" wrapText="1"/>
    </xf>
    <xf numFmtId="0" fontId="6" fillId="7" borderId="28" xfId="0" applyFont="1" applyFill="1" applyBorder="1" applyAlignment="1">
      <alignment horizontal="center" vertical="center" wrapText="1"/>
    </xf>
    <xf numFmtId="0" fontId="6" fillId="7" borderId="37" xfId="0" applyFont="1" applyFill="1" applyBorder="1" applyAlignment="1">
      <alignment horizontal="center" vertical="center" wrapText="1"/>
    </xf>
    <xf numFmtId="0" fontId="6" fillId="7" borderId="17" xfId="0" applyFont="1" applyFill="1" applyBorder="1" applyAlignment="1">
      <alignment horizontal="center" vertical="center" wrapText="1"/>
    </xf>
    <xf numFmtId="9" fontId="6" fillId="0" borderId="14" xfId="5"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19" fillId="0" borderId="14" xfId="0" applyFont="1" applyFill="1" applyBorder="1" applyAlignment="1">
      <alignment horizontal="center" vertical="center" wrapText="1" readingOrder="1"/>
    </xf>
    <xf numFmtId="0" fontId="6" fillId="0" borderId="30" xfId="0" applyNumberFormat="1" applyFont="1" applyFill="1" applyBorder="1" applyAlignment="1">
      <alignment horizontal="center" vertical="center" wrapText="1"/>
    </xf>
    <xf numFmtId="0" fontId="6" fillId="0" borderId="37" xfId="0" applyNumberFormat="1" applyFont="1" applyFill="1" applyBorder="1" applyAlignment="1">
      <alignment horizontal="center" vertical="center" wrapText="1"/>
    </xf>
    <xf numFmtId="0" fontId="19" fillId="0" borderId="17" xfId="0" applyFont="1" applyFill="1" applyBorder="1" applyAlignment="1">
      <alignment horizontal="center" vertical="center" wrapText="1" readingOrder="1"/>
    </xf>
    <xf numFmtId="168" fontId="6" fillId="0" borderId="14" xfId="0" applyNumberFormat="1" applyFont="1" applyFill="1" applyBorder="1" applyAlignment="1">
      <alignment horizontal="center" vertical="center" wrapText="1"/>
    </xf>
    <xf numFmtId="174" fontId="6" fillId="0" borderId="14" xfId="0" applyNumberFormat="1"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45" xfId="0" applyNumberFormat="1" applyFont="1" applyFill="1" applyBorder="1" applyAlignment="1">
      <alignment horizontal="center" vertical="center" wrapText="1"/>
    </xf>
    <xf numFmtId="0" fontId="6" fillId="0" borderId="46" xfId="0" applyNumberFormat="1" applyFont="1" applyFill="1" applyBorder="1" applyAlignment="1">
      <alignment horizontal="center" vertical="center" wrapText="1"/>
    </xf>
    <xf numFmtId="0" fontId="19" fillId="0" borderId="28" xfId="0" applyFont="1" applyFill="1" applyBorder="1" applyAlignment="1">
      <alignment horizontal="center" vertical="center" wrapText="1" readingOrder="1"/>
    </xf>
    <xf numFmtId="0" fontId="19" fillId="0" borderId="40" xfId="0" applyFont="1" applyFill="1" applyBorder="1" applyAlignment="1">
      <alignment horizontal="center" vertical="center" wrapText="1" readingOrder="1"/>
    </xf>
    <xf numFmtId="0" fontId="19" fillId="0" borderId="32" xfId="0" applyFont="1" applyFill="1" applyBorder="1" applyAlignment="1">
      <alignment horizontal="center" vertical="center" wrapText="1" readingOrder="1"/>
    </xf>
    <xf numFmtId="9" fontId="6" fillId="0" borderId="14" xfId="2" applyNumberFormat="1" applyFont="1" applyFill="1" applyBorder="1" applyAlignment="1">
      <alignment horizontal="center" vertical="center" wrapText="1"/>
    </xf>
    <xf numFmtId="0" fontId="6" fillId="0" borderId="14" xfId="2" applyNumberFormat="1" applyFont="1" applyFill="1" applyBorder="1"/>
    <xf numFmtId="0" fontId="6" fillId="0" borderId="14" xfId="0" applyFont="1" applyFill="1" applyBorder="1" applyAlignment="1">
      <alignment horizontal="justify" vertical="center" wrapText="1"/>
    </xf>
    <xf numFmtId="0" fontId="6" fillId="0" borderId="14" xfId="0" applyFont="1" applyFill="1" applyBorder="1" applyAlignment="1">
      <alignment horizontal="justify" vertical="center"/>
    </xf>
    <xf numFmtId="0" fontId="6" fillId="0" borderId="14" xfId="0" applyFont="1" applyFill="1" applyBorder="1"/>
    <xf numFmtId="9" fontId="6" fillId="0" borderId="14" xfId="0" applyNumberFormat="1" applyFont="1" applyFill="1" applyBorder="1"/>
    <xf numFmtId="0" fontId="6" fillId="0" borderId="14" xfId="3" applyNumberFormat="1" applyFont="1" applyFill="1" applyBorder="1" applyAlignment="1">
      <alignment horizontal="center" vertical="center" wrapText="1"/>
    </xf>
    <xf numFmtId="0" fontId="6" fillId="0" borderId="14" xfId="3" applyNumberFormat="1" applyFont="1" applyFill="1" applyBorder="1" applyAlignment="1">
      <alignment horizontal="center" vertical="center"/>
    </xf>
    <xf numFmtId="167" fontId="6" fillId="0" borderId="14" xfId="2" applyFont="1" applyFill="1" applyBorder="1"/>
    <xf numFmtId="0" fontId="4" fillId="0" borderId="12" xfId="0" applyFont="1" applyFill="1" applyBorder="1"/>
    <xf numFmtId="9" fontId="6" fillId="0" borderId="13" xfId="0" applyNumberFormat="1" applyFont="1" applyFill="1" applyBorder="1" applyAlignment="1">
      <alignment horizontal="center" vertical="center" wrapText="1"/>
    </xf>
    <xf numFmtId="165" fontId="6" fillId="0" borderId="13" xfId="1" applyFont="1" applyFill="1" applyBorder="1" applyAlignment="1">
      <alignment horizontal="center" vertical="center" wrapText="1"/>
    </xf>
    <xf numFmtId="167" fontId="6" fillId="0" borderId="14" xfId="2"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14" xfId="2" applyNumberFormat="1" applyFont="1" applyFill="1" applyBorder="1" applyAlignment="1">
      <alignment horizontal="center" vertical="center" wrapText="1"/>
    </xf>
    <xf numFmtId="0" fontId="6" fillId="0" borderId="29" xfId="0" applyFont="1" applyFill="1" applyBorder="1" applyAlignment="1">
      <alignment horizontal="justify" vertical="center" wrapText="1"/>
    </xf>
    <xf numFmtId="0" fontId="6" fillId="0" borderId="28" xfId="0" applyFont="1" applyFill="1" applyBorder="1" applyAlignment="1">
      <alignment horizontal="justify" vertical="center" wrapText="1"/>
    </xf>
    <xf numFmtId="0" fontId="6" fillId="0" borderId="30" xfId="0" applyFont="1" applyFill="1" applyBorder="1" applyAlignment="1">
      <alignment horizontal="justify" vertical="center" wrapText="1"/>
    </xf>
    <xf numFmtId="0" fontId="6" fillId="0" borderId="32" xfId="0" applyFont="1" applyFill="1" applyBorder="1" applyAlignment="1">
      <alignment horizontal="justify" vertical="center" wrapText="1"/>
    </xf>
    <xf numFmtId="0" fontId="6" fillId="0" borderId="16" xfId="0" applyFont="1" applyFill="1" applyBorder="1" applyAlignment="1">
      <alignment horizontal="center" vertical="center"/>
    </xf>
    <xf numFmtId="0" fontId="5" fillId="3" borderId="14" xfId="0" applyFont="1" applyFill="1" applyBorder="1" applyAlignment="1">
      <alignment horizontal="center" vertical="center"/>
    </xf>
    <xf numFmtId="0" fontId="6" fillId="0" borderId="14" xfId="0" applyFont="1" applyBorder="1"/>
    <xf numFmtId="0" fontId="5" fillId="3" borderId="8" xfId="0" applyFont="1" applyFill="1" applyBorder="1" applyAlignment="1">
      <alignment horizontal="center" vertical="center"/>
    </xf>
    <xf numFmtId="9" fontId="6" fillId="0" borderId="15" xfId="0" applyNumberFormat="1" applyFont="1" applyFill="1" applyBorder="1" applyAlignment="1">
      <alignment horizontal="left" vertical="center" wrapText="1"/>
    </xf>
    <xf numFmtId="9" fontId="6" fillId="0" borderId="16" xfId="0" applyNumberFormat="1" applyFont="1" applyFill="1" applyBorder="1" applyAlignment="1">
      <alignment horizontal="left" vertical="center" wrapText="1"/>
    </xf>
    <xf numFmtId="9" fontId="6" fillId="0" borderId="18" xfId="0" applyNumberFormat="1" applyFont="1" applyFill="1" applyBorder="1" applyAlignment="1">
      <alignment horizontal="left" vertical="center" wrapText="1"/>
    </xf>
    <xf numFmtId="172" fontId="6" fillId="0" borderId="14" xfId="1" applyNumberFormat="1" applyFont="1" applyFill="1" applyBorder="1" applyAlignment="1">
      <alignment horizontal="center" vertical="center" wrapText="1"/>
    </xf>
    <xf numFmtId="0" fontId="6" fillId="0" borderId="14" xfId="0" applyFont="1" applyBorder="1" applyAlignment="1">
      <alignment horizontal="center" vertical="center" wrapText="1"/>
    </xf>
    <xf numFmtId="9" fontId="6" fillId="0" borderId="14" xfId="0" applyNumberFormat="1" applyFont="1" applyBorder="1" applyAlignment="1">
      <alignment horizontal="center" vertical="center" wrapText="1"/>
    </xf>
    <xf numFmtId="0" fontId="7" fillId="0" borderId="14" xfId="0" applyFont="1" applyBorder="1" applyAlignment="1">
      <alignment horizontal="center" vertical="center" wrapText="1"/>
    </xf>
  </cellXfs>
  <cellStyles count="10">
    <cellStyle name="Millares" xfId="1" builtinId="3"/>
    <cellStyle name="Millares [0]" xfId="2" builtinId="6"/>
    <cellStyle name="Moneda" xfId="4" builtinId="4"/>
    <cellStyle name="Moneda [0]" xfId="3" builtinId="7"/>
    <cellStyle name="Normal" xfId="0" builtinId="0"/>
    <cellStyle name="Normal 2" xfId="6"/>
    <cellStyle name="Normal 2 10" xfId="7"/>
    <cellStyle name="Normal 3" xfId="9"/>
    <cellStyle name="Normal 5" xfId="8"/>
    <cellStyle name="Porcentaje" xfId="5" builtinId="5"/>
  </cellStyles>
  <dxfs count="0"/>
  <tableStyles count="0" defaultTableStyle="TableStyleMedium2" defaultPivotStyle="PivotStyleLight16"/>
  <colors>
    <mruColors>
      <color rgb="FF66FF9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hyperlink" Target="#'Gesti&#243;n del Talento Humano'!A1"/><Relationship Id="rId7" Type="http://schemas.openxmlformats.org/officeDocument/2006/relationships/image" Target="../media/image3.jpeg"/><Relationship Id="rId2" Type="http://schemas.openxmlformats.org/officeDocument/2006/relationships/hyperlink" Target="#'Transparencia,Participaci&#243;n, SC'!A1"/><Relationship Id="rId1" Type="http://schemas.openxmlformats.org/officeDocument/2006/relationships/hyperlink" Target="#'Gesti&#243;n Misional'!A1"/><Relationship Id="rId6" Type="http://schemas.openxmlformats.org/officeDocument/2006/relationships/image" Target="../media/image2.jpeg"/><Relationship Id="rId5" Type="http://schemas.openxmlformats.org/officeDocument/2006/relationships/hyperlink" Target="#'Gesti&#243;n Financiera'!A1"/><Relationship Id="rId4" Type="http://schemas.openxmlformats.org/officeDocument/2006/relationships/hyperlink" Target="#'Eficiencia Administativa'!A1"/></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493059</xdr:colOff>
      <xdr:row>43</xdr:row>
      <xdr:rowOff>9525</xdr:rowOff>
    </xdr:to>
    <xdr:pic>
      <xdr:nvPicPr>
        <xdr:cNvPr id="8" name="Imagen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875059" cy="6972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xdr:row>
      <xdr:rowOff>95250</xdr:rowOff>
    </xdr:from>
    <xdr:to>
      <xdr:col>11</xdr:col>
      <xdr:colOff>95250</xdr:colOff>
      <xdr:row>47</xdr:row>
      <xdr:rowOff>133350</xdr:rowOff>
    </xdr:to>
    <xdr:grpSp>
      <xdr:nvGrpSpPr>
        <xdr:cNvPr id="13" name="24 Grupo"/>
        <xdr:cNvGrpSpPr>
          <a:grpSpLocks/>
        </xdr:cNvGrpSpPr>
      </xdr:nvGrpSpPr>
      <xdr:grpSpPr bwMode="auto">
        <a:xfrm>
          <a:off x="142875" y="1085850"/>
          <a:ext cx="8077200" cy="7000875"/>
          <a:chOff x="314874" y="970537"/>
          <a:chExt cx="7634056" cy="8227891"/>
        </a:xfrm>
      </xdr:grpSpPr>
      <xdr:sp macro="" textlink="">
        <xdr:nvSpPr>
          <xdr:cNvPr id="14" name="11 Rectángulo"/>
          <xdr:cNvSpPr/>
        </xdr:nvSpPr>
        <xdr:spPr>
          <a:xfrm>
            <a:off x="1333266" y="1853340"/>
            <a:ext cx="6615664" cy="6532793"/>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sp macro="" textlink="">
        <xdr:nvSpPr>
          <xdr:cNvPr id="15" name="16 Rectángulo redondeado"/>
          <xdr:cNvSpPr/>
        </xdr:nvSpPr>
        <xdr:spPr>
          <a:xfrm>
            <a:off x="314874" y="1741902"/>
            <a:ext cx="686351" cy="6475655"/>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nchorCtr="1"/>
          <a:lstStyle/>
          <a:p>
            <a:pPr algn="ctr"/>
            <a:r>
              <a:rPr lang="es-ES" sz="1400" b="1">
                <a:latin typeface="Arial Narrow" pitchFamily="34" charset="0"/>
              </a:rPr>
              <a:t>MODELO INTEGRADO DE </a:t>
            </a:r>
            <a:r>
              <a:rPr lang="es-ES" sz="1400" b="1" baseline="0">
                <a:latin typeface="Arial Narrow" pitchFamily="34" charset="0"/>
              </a:rPr>
              <a:t> PLANEACIÓN Y GESTIÓN</a:t>
            </a:r>
          </a:p>
          <a:p>
            <a:pPr algn="ctr"/>
            <a:r>
              <a:rPr lang="es-ES" sz="1400" b="1" baseline="0">
                <a:latin typeface="Arial Narrow" pitchFamily="34" charset="0"/>
              </a:rPr>
              <a:t>DECRETO 2482 DE 2012</a:t>
            </a:r>
            <a:endParaRPr lang="es-ES" sz="1400" b="1">
              <a:latin typeface="Arial Narrow" pitchFamily="34" charset="0"/>
            </a:endParaRPr>
          </a:p>
        </xdr:txBody>
      </xdr:sp>
      <xdr:sp macro="" textlink="">
        <xdr:nvSpPr>
          <xdr:cNvPr id="16" name="10 Rectángulo redondeado"/>
          <xdr:cNvSpPr/>
        </xdr:nvSpPr>
        <xdr:spPr>
          <a:xfrm>
            <a:off x="1220476" y="970537"/>
            <a:ext cx="2802601" cy="685658"/>
          </a:xfrm>
          <a:prstGeom prst="roundRect">
            <a:avLst/>
          </a:prstGeom>
          <a:solidFill>
            <a:schemeClr val="tx2">
              <a:lumMod val="50000"/>
            </a:schemeClr>
          </a:solidFill>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lang="es-ES" sz="1400" b="1"/>
              <a:t>POLÍTICAS</a:t>
            </a:r>
            <a:r>
              <a:rPr lang="es-ES" sz="1400" b="1" baseline="0"/>
              <a:t> DE DESARROLLO ADMINISTRATIVO</a:t>
            </a:r>
            <a:endParaRPr lang="es-ES" sz="1400" b="1"/>
          </a:p>
        </xdr:txBody>
      </xdr:sp>
      <xdr:sp macro="" textlink="">
        <xdr:nvSpPr>
          <xdr:cNvPr id="17" name="17 Rectángulo redondeado"/>
          <xdr:cNvSpPr/>
        </xdr:nvSpPr>
        <xdr:spPr>
          <a:xfrm>
            <a:off x="4423449" y="989583"/>
            <a:ext cx="3317365" cy="685658"/>
          </a:xfrm>
          <a:prstGeom prst="roundRect">
            <a:avLst/>
          </a:prstGeom>
          <a:solidFill>
            <a:schemeClr val="tx2">
              <a:lumMod val="50000"/>
            </a:schemeClr>
          </a:solidFill>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lang="es-ES" sz="1400" b="1"/>
              <a:t>COMPONENTES</a:t>
            </a:r>
          </a:p>
        </xdr:txBody>
      </xdr:sp>
      <xdr:sp macro="" textlink="">
        <xdr:nvSpPr>
          <xdr:cNvPr id="18" name="18 Rectángulo redondeado"/>
          <xdr:cNvSpPr/>
        </xdr:nvSpPr>
        <xdr:spPr>
          <a:xfrm>
            <a:off x="4461580" y="1960931"/>
            <a:ext cx="3145777" cy="657089"/>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Indicadores</a:t>
            </a:r>
            <a:r>
              <a:rPr lang="es-ES" sz="1200" b="1" baseline="0">
                <a:solidFill>
                  <a:sysClr val="windowText" lastClr="000000"/>
                </a:solidFill>
                <a:latin typeface="Arial Narrow" pitchFamily="34" charset="0"/>
              </a:rPr>
              <a:t> y metas de Gobierno</a:t>
            </a:r>
            <a:endParaRPr lang="es-ES" sz="1200" b="1">
              <a:solidFill>
                <a:sysClr val="windowText" lastClr="000000"/>
              </a:solidFill>
              <a:latin typeface="Arial Narrow" pitchFamily="34" charset="0"/>
            </a:endParaRPr>
          </a:p>
        </xdr:txBody>
      </xdr:sp>
      <xdr:sp macro="" textlink="">
        <xdr:nvSpPr>
          <xdr:cNvPr id="19" name="19 Rectángulo redondeado"/>
          <xdr:cNvSpPr/>
        </xdr:nvSpPr>
        <xdr:spPr>
          <a:xfrm>
            <a:off x="4442514" y="2732296"/>
            <a:ext cx="3126711" cy="1542729"/>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lang="es-ES" sz="1200" b="1">
                <a:solidFill>
                  <a:sysClr val="windowText" lastClr="000000"/>
                </a:solidFill>
                <a:latin typeface="Arial Narrow" pitchFamily="34" charset="0"/>
              </a:rPr>
              <a:t>Plan anticorrupción</a:t>
            </a:r>
            <a:r>
              <a:rPr lang="es-ES" sz="1200" b="1" baseline="0">
                <a:solidFill>
                  <a:sysClr val="windowText" lastClr="000000"/>
                </a:solidFill>
                <a:latin typeface="Arial Narrow" pitchFamily="34" charset="0"/>
              </a:rPr>
              <a:t> y de Atención al ciudadano</a:t>
            </a:r>
          </a:p>
          <a:p>
            <a:pPr algn="l">
              <a:lnSpc>
                <a:spcPts val="1100"/>
              </a:lnSpc>
            </a:pPr>
            <a:r>
              <a:rPr lang="es-ES" sz="1200" b="1" baseline="0">
                <a:solidFill>
                  <a:sysClr val="windowText" lastClr="000000"/>
                </a:solidFill>
                <a:latin typeface="Arial Narrow" pitchFamily="34" charset="0"/>
              </a:rPr>
              <a:t>Transparencia y acceso a la información pública</a:t>
            </a:r>
          </a:p>
          <a:p>
            <a:pPr algn="l">
              <a:lnSpc>
                <a:spcPts val="1200"/>
              </a:lnSpc>
            </a:pPr>
            <a:r>
              <a:rPr lang="es-ES" sz="1200" b="1" baseline="0">
                <a:solidFill>
                  <a:sysClr val="windowText" lastClr="000000"/>
                </a:solidFill>
                <a:latin typeface="Arial Narrow" pitchFamily="34" charset="0"/>
              </a:rPr>
              <a:t>Participación ciudadana</a:t>
            </a:r>
          </a:p>
          <a:p>
            <a:pPr algn="l">
              <a:lnSpc>
                <a:spcPts val="1100"/>
              </a:lnSpc>
            </a:pPr>
            <a:r>
              <a:rPr lang="es-ES" sz="1200" b="1" baseline="0">
                <a:solidFill>
                  <a:sysClr val="windowText" lastClr="000000"/>
                </a:solidFill>
                <a:latin typeface="Arial Narrow" pitchFamily="34" charset="0"/>
              </a:rPr>
              <a:t>Rendición de cuentas</a:t>
            </a:r>
          </a:p>
          <a:p>
            <a:pPr algn="l">
              <a:lnSpc>
                <a:spcPts val="1100"/>
              </a:lnSpc>
            </a:pPr>
            <a:r>
              <a:rPr lang="es-ES" sz="1200" b="1" baseline="0">
                <a:solidFill>
                  <a:sysClr val="windowText" lastClr="000000"/>
                </a:solidFill>
                <a:latin typeface="Arial Narrow" pitchFamily="34" charset="0"/>
              </a:rPr>
              <a:t>Servicio al Ciudadano</a:t>
            </a:r>
            <a:endParaRPr lang="es-ES" sz="1200" b="1">
              <a:solidFill>
                <a:sysClr val="windowText" lastClr="000000"/>
              </a:solidFill>
              <a:latin typeface="Arial Narrow" pitchFamily="34" charset="0"/>
            </a:endParaRPr>
          </a:p>
        </xdr:txBody>
      </xdr:sp>
      <xdr:sp macro="" textlink="">
        <xdr:nvSpPr>
          <xdr:cNvPr id="20" name="20 Rectángulo redondeado"/>
          <xdr:cNvSpPr/>
        </xdr:nvSpPr>
        <xdr:spPr>
          <a:xfrm>
            <a:off x="4432982" y="4455963"/>
            <a:ext cx="3126711" cy="1070699"/>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Plan Estratégico</a:t>
            </a:r>
            <a:r>
              <a:rPr lang="es-ES" sz="1200" b="1" baseline="0">
                <a:solidFill>
                  <a:sysClr val="windowText" lastClr="000000"/>
                </a:solidFill>
                <a:latin typeface="Arial Narrow" pitchFamily="34" charset="0"/>
              </a:rPr>
              <a:t> de Talento Humano</a:t>
            </a:r>
          </a:p>
          <a:p>
            <a:pPr algn="l"/>
            <a:r>
              <a:rPr lang="es-ES" sz="1200" b="1" baseline="0">
                <a:solidFill>
                  <a:sysClr val="windowText" lastClr="000000"/>
                </a:solidFill>
                <a:latin typeface="Arial Narrow" pitchFamily="34" charset="0"/>
              </a:rPr>
              <a:t>Plan Anual de vancantes</a:t>
            </a:r>
          </a:p>
          <a:p>
            <a:pPr algn="l"/>
            <a:r>
              <a:rPr lang="es-ES" sz="1200" b="1" baseline="0">
                <a:solidFill>
                  <a:sysClr val="windowText" lastClr="000000"/>
                </a:solidFill>
                <a:latin typeface="Arial Narrow" pitchFamily="34" charset="0"/>
              </a:rPr>
              <a:t>Capacitación</a:t>
            </a:r>
          </a:p>
          <a:p>
            <a:pPr algn="l"/>
            <a:r>
              <a:rPr lang="es-ES" sz="1200" b="1" baseline="0">
                <a:solidFill>
                  <a:sysClr val="windowText" lastClr="000000"/>
                </a:solidFill>
                <a:latin typeface="Arial Narrow" pitchFamily="34" charset="0"/>
              </a:rPr>
              <a:t>Bienestar e incentivos</a:t>
            </a:r>
            <a:endParaRPr lang="es-ES" sz="1200" b="1">
              <a:solidFill>
                <a:sysClr val="windowText" lastClr="000000"/>
              </a:solidFill>
              <a:latin typeface="Arial Narrow" pitchFamily="34" charset="0"/>
            </a:endParaRPr>
          </a:p>
        </xdr:txBody>
      </xdr:sp>
      <xdr:sp macro="" textlink="">
        <xdr:nvSpPr>
          <xdr:cNvPr id="21" name="21 Rectángulo redondeado"/>
          <xdr:cNvSpPr/>
        </xdr:nvSpPr>
        <xdr:spPr>
          <a:xfrm>
            <a:off x="4413916" y="5589202"/>
            <a:ext cx="3126711" cy="1504676"/>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Gestión</a:t>
            </a:r>
            <a:r>
              <a:rPr lang="es-ES" sz="1200" b="1" baseline="0">
                <a:solidFill>
                  <a:sysClr val="windowText" lastClr="000000"/>
                </a:solidFill>
                <a:latin typeface="Arial Narrow" pitchFamily="34" charset="0"/>
              </a:rPr>
              <a:t> de la Calidad</a:t>
            </a:r>
          </a:p>
          <a:p>
            <a:pPr algn="l"/>
            <a:r>
              <a:rPr lang="es-ES" sz="1200" b="1" baseline="0">
                <a:solidFill>
                  <a:sysClr val="windowText" lastClr="000000"/>
                </a:solidFill>
                <a:latin typeface="Arial Narrow" pitchFamily="34" charset="0"/>
              </a:rPr>
              <a:t>Efienciencia Administrativa y Cero Papel</a:t>
            </a:r>
          </a:p>
          <a:p>
            <a:pPr algn="l"/>
            <a:r>
              <a:rPr lang="es-ES" sz="1200" b="1" baseline="0">
                <a:solidFill>
                  <a:sysClr val="windowText" lastClr="000000"/>
                </a:solidFill>
                <a:latin typeface="Arial Narrow" pitchFamily="34" charset="0"/>
              </a:rPr>
              <a:t>Racionalización de trámites</a:t>
            </a:r>
          </a:p>
          <a:p>
            <a:pPr algn="l"/>
            <a:r>
              <a:rPr lang="es-ES" sz="1200" b="1" baseline="0">
                <a:solidFill>
                  <a:sysClr val="windowText" lastClr="000000"/>
                </a:solidFill>
                <a:latin typeface="Arial Narrow" pitchFamily="34" charset="0"/>
              </a:rPr>
              <a:t>Modernización institucional</a:t>
            </a:r>
          </a:p>
          <a:p>
            <a:pPr algn="l"/>
            <a:r>
              <a:rPr lang="es-ES" sz="1200" b="1" baseline="0">
                <a:solidFill>
                  <a:sysClr val="windowText" lastClr="000000"/>
                </a:solidFill>
                <a:latin typeface="Arial Narrow" pitchFamily="34" charset="0"/>
              </a:rPr>
              <a:t>Gestión de Tecnologías de información</a:t>
            </a:r>
          </a:p>
          <a:p>
            <a:pPr algn="l"/>
            <a:r>
              <a:rPr lang="es-ES" sz="1200" b="1">
                <a:solidFill>
                  <a:sysClr val="windowText" lastClr="000000"/>
                </a:solidFill>
                <a:latin typeface="Arial Narrow" pitchFamily="34" charset="0"/>
              </a:rPr>
              <a:t>Gestión</a:t>
            </a:r>
            <a:r>
              <a:rPr lang="es-ES" sz="1200" b="1" baseline="0">
                <a:solidFill>
                  <a:sysClr val="windowText" lastClr="000000"/>
                </a:solidFill>
                <a:latin typeface="Arial Narrow" pitchFamily="34" charset="0"/>
              </a:rPr>
              <a:t> Documental</a:t>
            </a:r>
            <a:endParaRPr lang="es-ES" sz="1200" b="1">
              <a:solidFill>
                <a:sysClr val="windowText" lastClr="000000"/>
              </a:solidFill>
              <a:latin typeface="Arial Narrow" pitchFamily="34" charset="0"/>
            </a:endParaRPr>
          </a:p>
        </xdr:txBody>
      </xdr:sp>
      <xdr:sp macro="" textlink="">
        <xdr:nvSpPr>
          <xdr:cNvPr id="22" name="22 Rectángulo redondeado"/>
          <xdr:cNvSpPr/>
        </xdr:nvSpPr>
        <xdr:spPr>
          <a:xfrm>
            <a:off x="4413916" y="7131932"/>
            <a:ext cx="3126711" cy="1092583"/>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Programación y Ejecución</a:t>
            </a:r>
            <a:r>
              <a:rPr lang="es-ES" sz="1200" b="1" baseline="0">
                <a:solidFill>
                  <a:sysClr val="windowText" lastClr="000000"/>
                </a:solidFill>
                <a:latin typeface="Arial Narrow" pitchFamily="34" charset="0"/>
              </a:rPr>
              <a:t> presupuestal</a:t>
            </a:r>
          </a:p>
          <a:p>
            <a:pPr algn="l"/>
            <a:r>
              <a:rPr lang="es-ES" sz="1200" b="1" baseline="0">
                <a:solidFill>
                  <a:sysClr val="windowText" lastClr="000000"/>
                </a:solidFill>
                <a:latin typeface="Arial Narrow" pitchFamily="34" charset="0"/>
              </a:rPr>
              <a:t>PAC</a:t>
            </a:r>
          </a:p>
          <a:p>
            <a:pPr algn="l"/>
            <a:r>
              <a:rPr lang="es-ES" sz="1200" b="1" baseline="0">
                <a:solidFill>
                  <a:sysClr val="windowText" lastClr="000000"/>
                </a:solidFill>
                <a:latin typeface="Arial Narrow" pitchFamily="34" charset="0"/>
              </a:rPr>
              <a:t>Proyectos de Inversión</a:t>
            </a:r>
          </a:p>
          <a:p>
            <a:pPr algn="l"/>
            <a:r>
              <a:rPr lang="es-ES" sz="1200" b="1" baseline="0">
                <a:solidFill>
                  <a:sysClr val="windowText" lastClr="000000"/>
                </a:solidFill>
                <a:latin typeface="Arial Narrow" pitchFamily="34" charset="0"/>
              </a:rPr>
              <a:t>Plan anual de adquisiciones</a:t>
            </a:r>
            <a:endParaRPr lang="es-ES" sz="1200" b="1">
              <a:solidFill>
                <a:sysClr val="windowText" lastClr="000000"/>
              </a:solidFill>
              <a:latin typeface="Arial Narrow" pitchFamily="34" charset="0"/>
            </a:endParaRPr>
          </a:p>
        </xdr:txBody>
      </xdr:sp>
      <xdr:sp macro="" textlink="">
        <xdr:nvSpPr>
          <xdr:cNvPr id="23" name="23 Llamada de flecha hacia arriba"/>
          <xdr:cNvSpPr/>
        </xdr:nvSpPr>
        <xdr:spPr>
          <a:xfrm>
            <a:off x="1249074" y="8350879"/>
            <a:ext cx="2850264" cy="847549"/>
          </a:xfrm>
          <a:prstGeom prst="upArrowCallout">
            <a:avLst/>
          </a:prstGeom>
          <a:solidFill>
            <a:srgbClr val="0033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400" b="1">
                <a:latin typeface="Arial Narrow" pitchFamily="34" charset="0"/>
              </a:rPr>
              <a:t>GOBIERNO EN LÍNEA</a:t>
            </a:r>
          </a:p>
        </xdr:txBody>
      </xdr:sp>
    </xdr:grpSp>
    <xdr:clientData/>
  </xdr:twoCellAnchor>
  <xdr:twoCellAnchor>
    <xdr:from>
      <xdr:col>2</xdr:col>
      <xdr:colOff>123063</xdr:colOff>
      <xdr:row>9</xdr:row>
      <xdr:rowOff>132948</xdr:rowOff>
    </xdr:from>
    <xdr:to>
      <xdr:col>5</xdr:col>
      <xdr:colOff>316530</xdr:colOff>
      <xdr:row>13</xdr:row>
      <xdr:rowOff>33176</xdr:rowOff>
    </xdr:to>
    <xdr:sp macro="" textlink="">
      <xdr:nvSpPr>
        <xdr:cNvPr id="24" name="1 Rectángulo redondeado">
          <a:hlinkClick xmlns:r="http://schemas.openxmlformats.org/officeDocument/2006/relationships" r:id="rId1"/>
        </xdr:cNvPr>
        <xdr:cNvSpPr/>
      </xdr:nvSpPr>
      <xdr:spPr>
        <a:xfrm>
          <a:off x="1313688" y="1942698"/>
          <a:ext cx="2479467" cy="662228"/>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200" b="1">
              <a:latin typeface="Arial Narrow" pitchFamily="34" charset="0"/>
            </a:rPr>
            <a:t>Gestión Misional y </a:t>
          </a:r>
        </a:p>
        <a:p>
          <a:pPr algn="ctr"/>
          <a:r>
            <a:rPr lang="es-ES" sz="1200" b="1">
              <a:latin typeface="Arial Narrow" pitchFamily="34" charset="0"/>
            </a:rPr>
            <a:t>de Gobierno</a:t>
          </a:r>
        </a:p>
      </xdr:txBody>
    </xdr:sp>
    <xdr:clientData/>
  </xdr:twoCellAnchor>
  <xdr:twoCellAnchor>
    <xdr:from>
      <xdr:col>2</xdr:col>
      <xdr:colOff>134110</xdr:colOff>
      <xdr:row>13</xdr:row>
      <xdr:rowOff>177235</xdr:rowOff>
    </xdr:from>
    <xdr:to>
      <xdr:col>5</xdr:col>
      <xdr:colOff>327577</xdr:colOff>
      <xdr:row>21</xdr:row>
      <xdr:rowOff>177210</xdr:rowOff>
    </xdr:to>
    <xdr:sp macro="" textlink="">
      <xdr:nvSpPr>
        <xdr:cNvPr id="25" name="12 Rectángulo redondeado">
          <a:hlinkClick xmlns:r="http://schemas.openxmlformats.org/officeDocument/2006/relationships" r:id="rId2"/>
        </xdr:cNvPr>
        <xdr:cNvSpPr/>
      </xdr:nvSpPr>
      <xdr:spPr>
        <a:xfrm>
          <a:off x="1324735" y="2748985"/>
          <a:ext cx="2479467" cy="1523975"/>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Transparencia, </a:t>
          </a:r>
        </a:p>
        <a:p>
          <a:pPr algn="ctr"/>
          <a:r>
            <a:rPr lang="es-ES" sz="1400" b="1">
              <a:latin typeface="Arial Narrow" pitchFamily="34" charset="0"/>
            </a:rPr>
            <a:t>participación</a:t>
          </a:r>
          <a:r>
            <a:rPr lang="es-ES" sz="1400" b="1" baseline="0">
              <a:latin typeface="Arial Narrow" pitchFamily="34" charset="0"/>
            </a:rPr>
            <a:t> y Servicio al Ciudadano</a:t>
          </a:r>
          <a:endParaRPr lang="es-ES" sz="1400" b="1">
            <a:latin typeface="Arial Narrow" pitchFamily="34" charset="0"/>
          </a:endParaRPr>
        </a:p>
      </xdr:txBody>
    </xdr:sp>
    <xdr:clientData/>
  </xdr:twoCellAnchor>
  <xdr:twoCellAnchor>
    <xdr:from>
      <xdr:col>2</xdr:col>
      <xdr:colOff>153611</xdr:colOff>
      <xdr:row>22</xdr:row>
      <xdr:rowOff>174650</xdr:rowOff>
    </xdr:from>
    <xdr:to>
      <xdr:col>5</xdr:col>
      <xdr:colOff>347078</xdr:colOff>
      <xdr:row>27</xdr:row>
      <xdr:rowOff>188284</xdr:rowOff>
    </xdr:to>
    <xdr:sp macro="" textlink="">
      <xdr:nvSpPr>
        <xdr:cNvPr id="26" name="13 Rectángulo redondeado">
          <a:hlinkClick xmlns:r="http://schemas.openxmlformats.org/officeDocument/2006/relationships" r:id="rId3"/>
        </xdr:cNvPr>
        <xdr:cNvSpPr/>
      </xdr:nvSpPr>
      <xdr:spPr>
        <a:xfrm>
          <a:off x="1344236" y="4460900"/>
          <a:ext cx="2479467" cy="966134"/>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Gestión del Talento </a:t>
          </a:r>
        </a:p>
        <a:p>
          <a:pPr algn="ctr"/>
          <a:r>
            <a:rPr lang="es-ES" sz="1400" b="1">
              <a:latin typeface="Arial Narrow" pitchFamily="34" charset="0"/>
            </a:rPr>
            <a:t>Humano</a:t>
          </a:r>
        </a:p>
      </xdr:txBody>
    </xdr:sp>
    <xdr:clientData/>
  </xdr:twoCellAnchor>
  <xdr:twoCellAnchor>
    <xdr:from>
      <xdr:col>2</xdr:col>
      <xdr:colOff>145234</xdr:colOff>
      <xdr:row>29</xdr:row>
      <xdr:rowOff>69</xdr:rowOff>
    </xdr:from>
    <xdr:to>
      <xdr:col>5</xdr:col>
      <xdr:colOff>338701</xdr:colOff>
      <xdr:row>35</xdr:row>
      <xdr:rowOff>166134</xdr:rowOff>
    </xdr:to>
    <xdr:sp macro="" textlink="">
      <xdr:nvSpPr>
        <xdr:cNvPr id="27" name="14 Rectángulo redondeado">
          <a:hlinkClick xmlns:r="http://schemas.openxmlformats.org/officeDocument/2006/relationships" r:id="rId4"/>
        </xdr:cNvPr>
        <xdr:cNvSpPr/>
      </xdr:nvSpPr>
      <xdr:spPr>
        <a:xfrm>
          <a:off x="1335859" y="5619819"/>
          <a:ext cx="2479467" cy="1309065"/>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Eficiencia </a:t>
          </a:r>
        </a:p>
        <a:p>
          <a:pPr algn="ctr"/>
          <a:r>
            <a:rPr lang="es-ES" sz="1400" b="1">
              <a:latin typeface="Arial Narrow" pitchFamily="34" charset="0"/>
            </a:rPr>
            <a:t>Administrativa</a:t>
          </a:r>
        </a:p>
      </xdr:txBody>
    </xdr:sp>
    <xdr:clientData/>
  </xdr:twoCellAnchor>
  <xdr:twoCellAnchor>
    <xdr:from>
      <xdr:col>2</xdr:col>
      <xdr:colOff>180972</xdr:colOff>
      <xdr:row>37</xdr:row>
      <xdr:rowOff>66531</xdr:rowOff>
    </xdr:from>
    <xdr:to>
      <xdr:col>5</xdr:col>
      <xdr:colOff>374439</xdr:colOff>
      <xdr:row>41</xdr:row>
      <xdr:rowOff>132901</xdr:rowOff>
    </xdr:to>
    <xdr:sp macro="" textlink="">
      <xdr:nvSpPr>
        <xdr:cNvPr id="28" name="15 Rectángulo redondeado">
          <a:hlinkClick xmlns:r="http://schemas.openxmlformats.org/officeDocument/2006/relationships" r:id="rId5"/>
        </xdr:cNvPr>
        <xdr:cNvSpPr/>
      </xdr:nvSpPr>
      <xdr:spPr>
        <a:xfrm>
          <a:off x="1371597" y="7210281"/>
          <a:ext cx="2479467" cy="828370"/>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Gestión Financiera</a:t>
          </a:r>
        </a:p>
      </xdr:txBody>
    </xdr:sp>
    <xdr:clientData/>
  </xdr:twoCellAnchor>
  <xdr:twoCellAnchor>
    <xdr:from>
      <xdr:col>0</xdr:col>
      <xdr:colOff>114300</xdr:colOff>
      <xdr:row>0</xdr:row>
      <xdr:rowOff>123826</xdr:rowOff>
    </xdr:from>
    <xdr:to>
      <xdr:col>2</xdr:col>
      <xdr:colOff>676275</xdr:colOff>
      <xdr:row>2</xdr:row>
      <xdr:rowOff>180975</xdr:rowOff>
    </xdr:to>
    <xdr:grpSp>
      <xdr:nvGrpSpPr>
        <xdr:cNvPr id="29" name="42 Grupo"/>
        <xdr:cNvGrpSpPr>
          <a:grpSpLocks/>
        </xdr:cNvGrpSpPr>
      </xdr:nvGrpSpPr>
      <xdr:grpSpPr bwMode="auto">
        <a:xfrm>
          <a:off x="114300" y="123826"/>
          <a:ext cx="1752600" cy="552449"/>
          <a:chOff x="6189257" y="6093296"/>
          <a:chExt cx="2919247" cy="757382"/>
        </a:xfrm>
      </xdr:grpSpPr>
      <xdr:pic>
        <xdr:nvPicPr>
          <xdr:cNvPr id="30" name="39 Imagen"/>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80014" t="81187" r="3384" b="5008"/>
          <a:stretch>
            <a:fillRect/>
          </a:stretch>
        </xdr:blipFill>
        <xdr:spPr bwMode="auto">
          <a:xfrm>
            <a:off x="7590492" y="6093296"/>
            <a:ext cx="1518012" cy="757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41 Imagen"/>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8611" t="34023" r="7437" b="38391"/>
          <a:stretch>
            <a:fillRect/>
          </a:stretch>
        </xdr:blipFill>
        <xdr:spPr bwMode="auto">
          <a:xfrm>
            <a:off x="6189257" y="6294092"/>
            <a:ext cx="1401235" cy="35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638176</xdr:colOff>
      <xdr:row>2</xdr:row>
      <xdr:rowOff>85725</xdr:rowOff>
    </xdr:to>
    <xdr:pic>
      <xdr:nvPicPr>
        <xdr:cNvPr id="2" name="image00.png">
          <a:extLst/>
        </xdr:cNvPr>
        <xdr:cNvPicPr preferRelativeResize="0"/>
      </xdr:nvPicPr>
      <xdr:blipFill>
        <a:blip xmlns:r="http://schemas.openxmlformats.org/officeDocument/2006/relationships" r:embed="rId1" cstate="print"/>
        <a:stretch>
          <a:fillRect/>
        </a:stretch>
      </xdr:blipFill>
      <xdr:spPr>
        <a:xfrm>
          <a:off x="1" y="0"/>
          <a:ext cx="2114550" cy="638175"/>
        </a:xfrm>
        <a:prstGeom prst="rect">
          <a:avLst/>
        </a:prstGeom>
        <a:solidFill>
          <a:schemeClr val="bg1"/>
        </a:solid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638176</xdr:colOff>
      <xdr:row>2</xdr:row>
      <xdr:rowOff>85725</xdr:rowOff>
    </xdr:to>
    <xdr:pic>
      <xdr:nvPicPr>
        <xdr:cNvPr id="3" name="image00.png">
          <a:extLst>
            <a:ext uri="{FF2B5EF4-FFF2-40B4-BE49-F238E27FC236}">
              <a16:creationId xmlns:a16="http://schemas.microsoft.com/office/drawing/2014/main" id="{9CDD223B-EAE7-4DAC-9237-3CEDB073B2F6}"/>
            </a:ext>
          </a:extLst>
        </xdr:cNvPr>
        <xdr:cNvPicPr preferRelativeResize="0"/>
      </xdr:nvPicPr>
      <xdr:blipFill>
        <a:blip xmlns:r="http://schemas.openxmlformats.org/officeDocument/2006/relationships" r:embed="rId1" cstate="print"/>
        <a:stretch>
          <a:fillRect/>
        </a:stretch>
      </xdr:blipFill>
      <xdr:spPr>
        <a:xfrm>
          <a:off x="1" y="0"/>
          <a:ext cx="2114550" cy="638175"/>
        </a:xfrm>
        <a:prstGeom prst="rect">
          <a:avLst/>
        </a:prstGeom>
        <a:solidFill>
          <a:schemeClr val="bg1"/>
        </a:solid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0</xdr:row>
      <xdr:rowOff>47625</xdr:rowOff>
    </xdr:from>
    <xdr:to>
      <xdr:col>1</xdr:col>
      <xdr:colOff>933450</xdr:colOff>
      <xdr:row>2</xdr:row>
      <xdr:rowOff>114300</xdr:rowOff>
    </xdr:to>
    <xdr:pic>
      <xdr:nvPicPr>
        <xdr:cNvPr id="2" name="image00.png">
          <a:extLst/>
        </xdr:cNvPr>
        <xdr:cNvPicPr preferRelativeResize="0"/>
      </xdr:nvPicPr>
      <xdr:blipFill>
        <a:blip xmlns:r="http://schemas.openxmlformats.org/officeDocument/2006/relationships" r:embed="rId1" cstate="print"/>
        <a:stretch>
          <a:fillRect/>
        </a:stretch>
      </xdr:blipFill>
      <xdr:spPr>
        <a:xfrm>
          <a:off x="38100" y="47625"/>
          <a:ext cx="2000250" cy="628650"/>
        </a:xfrm>
        <a:prstGeom prst="rect">
          <a:avLst/>
        </a:prstGeom>
        <a:solidFill>
          <a:schemeClr val="bg1"/>
        </a:solid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895350</xdr:colOff>
      <xdr:row>2</xdr:row>
      <xdr:rowOff>104776</xdr:rowOff>
    </xdr:to>
    <xdr:pic>
      <xdr:nvPicPr>
        <xdr:cNvPr id="2" name="image00.png">
          <a:extLst/>
        </xdr:cNvPr>
        <xdr:cNvPicPr preferRelativeResize="0"/>
      </xdr:nvPicPr>
      <xdr:blipFill>
        <a:blip xmlns:r="http://schemas.openxmlformats.org/officeDocument/2006/relationships" r:embed="rId1" cstate="print"/>
        <a:stretch>
          <a:fillRect/>
        </a:stretch>
      </xdr:blipFill>
      <xdr:spPr>
        <a:xfrm>
          <a:off x="0" y="1"/>
          <a:ext cx="2038350" cy="704850"/>
        </a:xfrm>
        <a:prstGeom prst="rect">
          <a:avLst/>
        </a:prstGeom>
        <a:solidFill>
          <a:schemeClr val="bg1"/>
        </a:solid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895350</xdr:colOff>
      <xdr:row>2</xdr:row>
      <xdr:rowOff>161926</xdr:rowOff>
    </xdr:to>
    <xdr:pic>
      <xdr:nvPicPr>
        <xdr:cNvPr id="2" name="image00.png">
          <a:extLst/>
        </xdr:cNvPr>
        <xdr:cNvPicPr preferRelativeResize="0"/>
      </xdr:nvPicPr>
      <xdr:blipFill>
        <a:blip xmlns:r="http://schemas.openxmlformats.org/officeDocument/2006/relationships" r:embed="rId1" cstate="print"/>
        <a:stretch>
          <a:fillRect/>
        </a:stretch>
      </xdr:blipFill>
      <xdr:spPr>
        <a:xfrm>
          <a:off x="0" y="1"/>
          <a:ext cx="2038350" cy="800100"/>
        </a:xfrm>
        <a:prstGeom prst="rect">
          <a:avLst/>
        </a:prstGeom>
        <a:solidFill>
          <a:schemeClr val="bg1"/>
        </a:solid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N14" sqref="N14"/>
    </sheetView>
  </sheetViews>
  <sheetFormatPr baseColWidth="10"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26"/>
  <sheetViews>
    <sheetView workbookViewId="0">
      <selection activeCell="L31" sqref="L31"/>
    </sheetView>
  </sheetViews>
  <sheetFormatPr baseColWidth="10" defaultRowHeight="12.75" x14ac:dyDescent="0.2"/>
  <cols>
    <col min="1" max="1" width="6.42578125" customWidth="1"/>
    <col min="3" max="3" width="18" customWidth="1"/>
    <col min="11" max="11" width="6" customWidth="1"/>
  </cols>
  <sheetData>
    <row r="2" spans="3:12" ht="26.25" x14ac:dyDescent="0.4">
      <c r="D2" s="45"/>
      <c r="E2" s="45"/>
      <c r="F2" s="45"/>
      <c r="G2" s="45"/>
      <c r="H2" s="45"/>
      <c r="I2" s="45"/>
      <c r="J2" s="45"/>
      <c r="K2" s="45"/>
      <c r="L2" s="44"/>
    </row>
    <row r="3" spans="3:12" ht="26.25" x14ac:dyDescent="0.4">
      <c r="C3" s="173" t="s">
        <v>32</v>
      </c>
      <c r="D3" s="173"/>
      <c r="E3" s="173"/>
      <c r="F3" s="173"/>
      <c r="G3" s="173"/>
      <c r="H3" s="173"/>
      <c r="I3" s="173"/>
      <c r="J3" s="173"/>
      <c r="K3" s="45"/>
      <c r="L3" s="46"/>
    </row>
    <row r="4" spans="3:12" ht="12.75" customHeight="1" x14ac:dyDescent="0.2">
      <c r="C4" s="45"/>
      <c r="D4" s="45"/>
      <c r="E4" s="45"/>
      <c r="F4" s="45"/>
      <c r="G4" s="45"/>
      <c r="H4" s="45"/>
      <c r="I4" s="45"/>
      <c r="J4" s="45"/>
      <c r="K4" s="45"/>
    </row>
    <row r="26" spans="15:15" x14ac:dyDescent="0.2">
      <c r="O26" s="47"/>
    </row>
  </sheetData>
  <mergeCells count="1">
    <mergeCell ref="C3:J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Z73"/>
  <sheetViews>
    <sheetView zoomScale="80" zoomScaleNormal="80" workbookViewId="0">
      <selection activeCell="Y72" sqref="A72:XFD73"/>
    </sheetView>
  </sheetViews>
  <sheetFormatPr baseColWidth="10" defaultRowHeight="12.75" x14ac:dyDescent="0.2"/>
  <cols>
    <col min="1" max="1" width="18.42578125" customWidth="1"/>
    <col min="6" max="6" width="13.5703125" bestFit="1" customWidth="1"/>
  </cols>
  <sheetData>
    <row r="2" spans="1:26" s="2" customFormat="1" ht="28.5" customHeight="1" x14ac:dyDescent="0.2">
      <c r="A2" s="52"/>
      <c r="B2" s="52"/>
      <c r="C2" s="176" t="s">
        <v>32</v>
      </c>
      <c r="D2" s="176"/>
      <c r="E2" s="176"/>
      <c r="F2" s="176"/>
      <c r="G2" s="176"/>
      <c r="H2" s="176"/>
      <c r="I2" s="176"/>
      <c r="J2" s="176"/>
      <c r="K2" s="176"/>
      <c r="L2" s="176"/>
      <c r="M2" s="176"/>
      <c r="N2" s="176"/>
      <c r="O2" s="176"/>
      <c r="P2" s="176"/>
      <c r="Q2" s="176"/>
      <c r="R2" s="176"/>
      <c r="S2" s="176"/>
      <c r="T2" s="176"/>
      <c r="U2" s="176"/>
      <c r="V2" s="176"/>
      <c r="W2" s="176"/>
      <c r="X2" s="176"/>
      <c r="Y2" s="1"/>
      <c r="Z2" s="1"/>
    </row>
    <row r="3" spans="1:26" s="2" customFormat="1" ht="16.5" customHeight="1" x14ac:dyDescent="0.2">
      <c r="A3" s="52"/>
      <c r="B3" s="52"/>
      <c r="C3" s="52"/>
      <c r="D3" s="52"/>
      <c r="E3" s="52"/>
      <c r="F3" s="52"/>
      <c r="G3" s="52"/>
      <c r="H3" s="52"/>
      <c r="I3" s="52"/>
      <c r="J3" s="52"/>
      <c r="K3" s="52"/>
      <c r="L3" s="52"/>
      <c r="M3" s="52"/>
      <c r="N3" s="52"/>
      <c r="O3" s="52"/>
      <c r="P3" s="52"/>
      <c r="Q3" s="52"/>
      <c r="R3" s="52"/>
      <c r="S3" s="52"/>
      <c r="T3" s="52"/>
      <c r="U3" s="52"/>
      <c r="V3" s="52"/>
      <c r="W3" s="52"/>
      <c r="X3" s="52"/>
      <c r="Y3" s="1"/>
      <c r="Z3" s="1"/>
    </row>
    <row r="4" spans="1:26" s="2" customFormat="1" ht="12.75" customHeight="1" x14ac:dyDescent="0.2">
      <c r="A4" s="3"/>
      <c r="B4" s="4"/>
      <c r="C4" s="4"/>
      <c r="D4" s="4"/>
      <c r="E4" s="4"/>
      <c r="F4" s="4"/>
      <c r="G4" s="4"/>
      <c r="H4" s="4"/>
      <c r="I4" s="4"/>
      <c r="J4" s="4"/>
      <c r="K4" s="4"/>
      <c r="L4" s="4"/>
      <c r="M4" s="4"/>
      <c r="N4" s="4"/>
      <c r="O4" s="4"/>
      <c r="P4" s="4"/>
      <c r="Q4" s="4"/>
      <c r="R4" s="4"/>
      <c r="S4" s="4"/>
      <c r="T4" s="4"/>
      <c r="U4" s="4"/>
      <c r="V4" s="4"/>
      <c r="W4" s="4"/>
      <c r="X4" s="4"/>
      <c r="Y4" s="1"/>
      <c r="Z4" s="1"/>
    </row>
    <row r="5" spans="1:26" s="2" customFormat="1" ht="16.5" customHeight="1" x14ac:dyDescent="0.2">
      <c r="A5" s="5"/>
      <c r="B5" s="43"/>
      <c r="C5" s="43"/>
      <c r="D5" s="43"/>
      <c r="E5" s="43"/>
      <c r="F5" s="43"/>
      <c r="G5" s="177"/>
      <c r="H5" s="178"/>
      <c r="I5" s="178"/>
      <c r="J5" s="178"/>
      <c r="K5" s="178"/>
      <c r="L5" s="43"/>
      <c r="M5" s="179"/>
      <c r="N5" s="178"/>
      <c r="O5" s="177"/>
      <c r="P5" s="178"/>
      <c r="Q5" s="178"/>
      <c r="R5" s="178"/>
      <c r="S5" s="178"/>
      <c r="T5" s="41"/>
      <c r="U5" s="41"/>
      <c r="V5" s="180" t="s">
        <v>0</v>
      </c>
      <c r="W5" s="181"/>
      <c r="X5" s="33" t="s">
        <v>30</v>
      </c>
      <c r="Y5" s="1"/>
      <c r="Z5" s="1"/>
    </row>
    <row r="6" spans="1:26" s="2" customFormat="1" ht="30" customHeight="1" x14ac:dyDescent="0.2">
      <c r="A6" s="35" t="s">
        <v>1</v>
      </c>
      <c r="B6" s="182"/>
      <c r="C6" s="183"/>
      <c r="D6" s="184"/>
      <c r="E6" s="41"/>
      <c r="F6" s="41"/>
      <c r="G6" s="41"/>
      <c r="H6" s="29"/>
      <c r="I6" s="29"/>
      <c r="J6" s="29"/>
      <c r="K6" s="29"/>
      <c r="L6" s="41"/>
      <c r="M6" s="180" t="s">
        <v>2</v>
      </c>
      <c r="N6" s="181"/>
      <c r="O6" s="185"/>
      <c r="P6" s="186"/>
      <c r="Q6" s="186"/>
      <c r="R6" s="186"/>
      <c r="S6" s="186"/>
      <c r="T6" s="187"/>
      <c r="U6" s="41"/>
      <c r="V6" s="180" t="s">
        <v>3</v>
      </c>
      <c r="W6" s="181"/>
      <c r="X6" s="34" t="s">
        <v>31</v>
      </c>
      <c r="Y6" s="1"/>
      <c r="Z6" s="1"/>
    </row>
    <row r="7" spans="1:26" s="2" customFormat="1" ht="15.75" customHeight="1" x14ac:dyDescent="0.2">
      <c r="A7" s="35"/>
      <c r="B7" s="48"/>
      <c r="C7" s="48"/>
      <c r="D7" s="48"/>
      <c r="E7" s="41"/>
      <c r="F7" s="41"/>
      <c r="G7" s="41"/>
      <c r="H7" s="29"/>
      <c r="I7" s="29"/>
      <c r="J7" s="29"/>
      <c r="K7" s="29"/>
      <c r="L7" s="41"/>
      <c r="M7" s="39"/>
      <c r="N7" s="40"/>
      <c r="O7" s="49"/>
      <c r="P7" s="42"/>
      <c r="Q7" s="42"/>
      <c r="R7" s="42"/>
      <c r="S7" s="42"/>
      <c r="T7" s="42"/>
      <c r="U7" s="41"/>
      <c r="V7" s="39"/>
      <c r="W7" s="40"/>
      <c r="X7" s="50"/>
      <c r="Y7" s="1"/>
      <c r="Z7" s="1"/>
    </row>
    <row r="8" spans="1:26" s="2" customFormat="1" ht="45.75" customHeight="1" x14ac:dyDescent="0.2">
      <c r="A8" s="55" t="s">
        <v>380</v>
      </c>
      <c r="B8" s="174" t="s">
        <v>382</v>
      </c>
      <c r="C8" s="174"/>
      <c r="D8" s="174"/>
      <c r="E8" s="174"/>
      <c r="F8" s="174"/>
      <c r="G8" s="174"/>
      <c r="H8" s="174"/>
      <c r="I8" s="174"/>
      <c r="J8" s="174"/>
      <c r="K8" s="174"/>
      <c r="L8" s="174"/>
      <c r="M8" s="174"/>
      <c r="N8" s="174"/>
      <c r="O8" s="174"/>
      <c r="P8" s="174"/>
      <c r="Q8" s="174"/>
      <c r="R8" s="174"/>
      <c r="S8" s="174"/>
      <c r="T8" s="174"/>
      <c r="U8" s="174"/>
      <c r="V8" s="174"/>
      <c r="W8" s="174"/>
      <c r="X8" s="174"/>
      <c r="Y8" s="1"/>
      <c r="Z8" s="1"/>
    </row>
    <row r="9" spans="1:26" s="2" customFormat="1" ht="12.75" customHeight="1" x14ac:dyDescent="0.2">
      <c r="A9" s="8"/>
      <c r="B9" s="9"/>
      <c r="C9" s="9"/>
      <c r="D9" s="9"/>
      <c r="E9" s="9"/>
      <c r="F9" s="9"/>
      <c r="G9" s="10"/>
      <c r="H9" s="10"/>
      <c r="I9" s="10"/>
      <c r="J9" s="10"/>
      <c r="K9" s="10"/>
      <c r="L9" s="10"/>
      <c r="M9" s="10"/>
      <c r="N9" s="10"/>
      <c r="O9" s="10"/>
      <c r="P9" s="10"/>
      <c r="Q9" s="10"/>
      <c r="R9" s="11"/>
      <c r="S9" s="11"/>
      <c r="T9" s="11"/>
      <c r="U9" s="11"/>
      <c r="V9" s="11"/>
      <c r="W9" s="11"/>
      <c r="X9" s="12"/>
      <c r="Y9" s="1"/>
      <c r="Z9" s="1"/>
    </row>
    <row r="10" spans="1:26" s="132" customFormat="1" ht="28.5" customHeight="1" x14ac:dyDescent="0.2">
      <c r="A10" s="60" t="s">
        <v>42</v>
      </c>
      <c r="B10" s="175" t="s">
        <v>381</v>
      </c>
      <c r="C10" s="175"/>
      <c r="D10" s="175"/>
      <c r="E10" s="175"/>
      <c r="F10" s="175"/>
      <c r="G10" s="175"/>
      <c r="H10" s="175"/>
      <c r="I10" s="175"/>
      <c r="J10" s="175"/>
      <c r="K10" s="175"/>
      <c r="L10" s="175"/>
      <c r="M10" s="175"/>
      <c r="N10" s="175"/>
      <c r="O10" s="175"/>
      <c r="P10" s="175"/>
      <c r="Q10" s="175"/>
      <c r="R10" s="175"/>
      <c r="S10" s="175"/>
      <c r="T10" s="175"/>
      <c r="U10" s="175"/>
      <c r="V10" s="175"/>
      <c r="W10" s="175"/>
      <c r="X10" s="175"/>
      <c r="Y10" s="23"/>
      <c r="Z10" s="23"/>
    </row>
    <row r="11" spans="1:26" s="131" customFormat="1" ht="12.75" customHeight="1" x14ac:dyDescent="0.2">
      <c r="A11" s="8"/>
      <c r="B11" s="9"/>
      <c r="C11" s="9"/>
      <c r="D11" s="9"/>
      <c r="E11" s="9"/>
      <c r="F11" s="9"/>
      <c r="G11" s="10"/>
      <c r="H11" s="10"/>
      <c r="I11" s="10"/>
      <c r="J11" s="10"/>
      <c r="K11" s="10"/>
      <c r="L11" s="10"/>
      <c r="M11" s="10"/>
      <c r="N11" s="10"/>
      <c r="O11" s="10"/>
      <c r="P11" s="10"/>
      <c r="Q11" s="10"/>
      <c r="R11" s="11"/>
      <c r="S11" s="11"/>
      <c r="T11" s="11"/>
      <c r="U11" s="11"/>
      <c r="V11" s="11"/>
      <c r="W11" s="11"/>
      <c r="X11" s="12"/>
      <c r="Y11" s="13"/>
      <c r="Z11" s="13"/>
    </row>
    <row r="12" spans="1:26" s="168" customFormat="1" ht="76.5" customHeight="1" x14ac:dyDescent="0.2">
      <c r="A12" s="167" t="s">
        <v>482</v>
      </c>
      <c r="B12" s="167" t="s">
        <v>481</v>
      </c>
      <c r="C12" s="189" t="s">
        <v>480</v>
      </c>
      <c r="D12" s="189"/>
      <c r="E12" s="189" t="s">
        <v>479</v>
      </c>
      <c r="F12" s="189"/>
      <c r="G12" s="189"/>
      <c r="H12" s="189"/>
      <c r="I12" s="189" t="s">
        <v>478</v>
      </c>
      <c r="J12" s="189"/>
      <c r="K12" s="194" t="s">
        <v>477</v>
      </c>
      <c r="L12" s="194"/>
      <c r="M12" s="194" t="s">
        <v>476</v>
      </c>
      <c r="N12" s="194"/>
      <c r="O12" s="194" t="s">
        <v>475</v>
      </c>
      <c r="P12" s="194"/>
      <c r="Q12" s="194"/>
      <c r="R12" s="194"/>
      <c r="S12" s="194"/>
      <c r="T12" s="194" t="s">
        <v>474</v>
      </c>
      <c r="U12" s="194"/>
      <c r="V12" s="194"/>
      <c r="W12" s="194"/>
      <c r="X12" s="194"/>
    </row>
    <row r="13" spans="1:26" s="168" customFormat="1" ht="41.25" customHeight="1" x14ac:dyDescent="0.2">
      <c r="A13" s="188" t="s">
        <v>473</v>
      </c>
      <c r="B13" s="188" t="s">
        <v>472</v>
      </c>
      <c r="C13" s="188" t="s">
        <v>471</v>
      </c>
      <c r="D13" s="188"/>
      <c r="E13" s="188" t="s">
        <v>470</v>
      </c>
      <c r="F13" s="188"/>
      <c r="G13" s="188"/>
      <c r="H13" s="188"/>
      <c r="I13" s="188" t="s">
        <v>69</v>
      </c>
      <c r="J13" s="188"/>
      <c r="K13" s="193">
        <f>160*5547245</f>
        <v>887559200</v>
      </c>
      <c r="L13" s="193"/>
      <c r="M13" s="188"/>
      <c r="N13" s="188"/>
      <c r="O13" s="188"/>
      <c r="P13" s="188"/>
      <c r="Q13" s="188"/>
      <c r="R13" s="188"/>
      <c r="S13" s="188"/>
      <c r="T13" s="188"/>
      <c r="U13" s="188"/>
      <c r="V13" s="188"/>
      <c r="W13" s="188"/>
      <c r="X13" s="188"/>
    </row>
    <row r="14" spans="1:26" s="168" customFormat="1" ht="36" customHeight="1" x14ac:dyDescent="0.2">
      <c r="A14" s="188"/>
      <c r="B14" s="188"/>
      <c r="C14" s="188"/>
      <c r="D14" s="188"/>
      <c r="E14" s="188" t="s">
        <v>469</v>
      </c>
      <c r="F14" s="188"/>
      <c r="G14" s="188"/>
      <c r="H14" s="188"/>
      <c r="I14" s="188" t="s">
        <v>69</v>
      </c>
      <c r="J14" s="188"/>
      <c r="K14" s="193">
        <v>95</v>
      </c>
      <c r="L14" s="193"/>
      <c r="M14" s="188"/>
      <c r="N14" s="188"/>
      <c r="O14" s="188"/>
      <c r="P14" s="188"/>
      <c r="Q14" s="188"/>
      <c r="R14" s="188"/>
      <c r="S14" s="188"/>
      <c r="T14" s="188"/>
      <c r="U14" s="188"/>
      <c r="V14" s="188"/>
      <c r="W14" s="188"/>
      <c r="X14" s="188"/>
    </row>
    <row r="15" spans="1:26" s="168" customFormat="1" ht="39" customHeight="1" x14ac:dyDescent="0.2">
      <c r="A15" s="188"/>
      <c r="B15" s="188"/>
      <c r="C15" s="188"/>
      <c r="D15" s="188"/>
      <c r="E15" s="188" t="s">
        <v>468</v>
      </c>
      <c r="F15" s="188"/>
      <c r="G15" s="188"/>
      <c r="H15" s="188"/>
      <c r="I15" s="188" t="s">
        <v>46</v>
      </c>
      <c r="J15" s="188"/>
      <c r="K15" s="195">
        <v>1</v>
      </c>
      <c r="L15" s="195"/>
      <c r="M15" s="188"/>
      <c r="N15" s="188"/>
      <c r="O15" s="188"/>
      <c r="P15" s="188"/>
      <c r="Q15" s="188"/>
      <c r="R15" s="188"/>
      <c r="S15" s="188"/>
      <c r="T15" s="188"/>
      <c r="U15" s="188"/>
      <c r="V15" s="188"/>
      <c r="W15" s="188"/>
      <c r="X15" s="188"/>
    </row>
    <row r="16" spans="1:26" s="168" customFormat="1" ht="51.75" customHeight="1" x14ac:dyDescent="0.2">
      <c r="A16" s="188"/>
      <c r="B16" s="169" t="s">
        <v>467</v>
      </c>
      <c r="C16" s="188" t="s">
        <v>466</v>
      </c>
      <c r="D16" s="188"/>
      <c r="E16" s="188" t="s">
        <v>465</v>
      </c>
      <c r="F16" s="188"/>
      <c r="G16" s="188"/>
      <c r="H16" s="188"/>
      <c r="I16" s="188" t="s">
        <v>69</v>
      </c>
      <c r="J16" s="188"/>
      <c r="K16" s="193">
        <v>95</v>
      </c>
      <c r="L16" s="193"/>
      <c r="M16" s="188"/>
      <c r="N16" s="188"/>
      <c r="O16" s="188"/>
      <c r="P16" s="188"/>
      <c r="Q16" s="188"/>
      <c r="R16" s="188"/>
      <c r="S16" s="188"/>
      <c r="T16" s="188"/>
      <c r="U16" s="188"/>
      <c r="V16" s="188"/>
      <c r="W16" s="188"/>
      <c r="X16" s="188"/>
    </row>
    <row r="17" spans="1:24" s="168" customFormat="1" ht="60.75" customHeight="1" x14ac:dyDescent="0.2">
      <c r="A17" s="188"/>
      <c r="B17" s="188" t="s">
        <v>464</v>
      </c>
      <c r="C17" s="188"/>
      <c r="D17" s="188"/>
      <c r="E17" s="188" t="s">
        <v>463</v>
      </c>
      <c r="F17" s="188"/>
      <c r="G17" s="188"/>
      <c r="H17" s="188"/>
      <c r="I17" s="188" t="s">
        <v>69</v>
      </c>
      <c r="J17" s="188"/>
      <c r="K17" s="193">
        <v>30</v>
      </c>
      <c r="L17" s="193"/>
      <c r="M17" s="188"/>
      <c r="N17" s="188"/>
      <c r="O17" s="188"/>
      <c r="P17" s="188"/>
      <c r="Q17" s="188"/>
      <c r="R17" s="188"/>
      <c r="S17" s="188"/>
      <c r="T17" s="188"/>
      <c r="U17" s="188"/>
      <c r="V17" s="188"/>
      <c r="W17" s="188"/>
      <c r="X17" s="188"/>
    </row>
    <row r="18" spans="1:24" s="168" customFormat="1" ht="53.25" customHeight="1" x14ac:dyDescent="0.2">
      <c r="A18" s="188"/>
      <c r="B18" s="188"/>
      <c r="C18" s="188"/>
      <c r="D18" s="188"/>
      <c r="E18" s="188" t="s">
        <v>462</v>
      </c>
      <c r="F18" s="188"/>
      <c r="G18" s="188"/>
      <c r="H18" s="188"/>
      <c r="I18" s="188" t="s">
        <v>69</v>
      </c>
      <c r="J18" s="188"/>
      <c r="K18" s="193">
        <v>11</v>
      </c>
      <c r="L18" s="193"/>
      <c r="M18" s="188"/>
      <c r="N18" s="188"/>
      <c r="O18" s="188"/>
      <c r="P18" s="188"/>
      <c r="Q18" s="188"/>
      <c r="R18" s="188"/>
      <c r="S18" s="188"/>
      <c r="T18" s="188"/>
      <c r="U18" s="188"/>
      <c r="V18" s="188"/>
      <c r="W18" s="188"/>
      <c r="X18" s="188"/>
    </row>
    <row r="19" spans="1:24" s="168" customFormat="1" ht="38.25" customHeight="1" x14ac:dyDescent="0.2">
      <c r="A19" s="188"/>
      <c r="B19" s="188"/>
      <c r="C19" s="188"/>
      <c r="D19" s="188"/>
      <c r="E19" s="188" t="s">
        <v>461</v>
      </c>
      <c r="F19" s="188"/>
      <c r="G19" s="188"/>
      <c r="H19" s="188"/>
      <c r="I19" s="188" t="s">
        <v>69</v>
      </c>
      <c r="J19" s="188"/>
      <c r="K19" s="193">
        <v>7000</v>
      </c>
      <c r="L19" s="193"/>
      <c r="M19" s="188"/>
      <c r="N19" s="188"/>
      <c r="O19" s="188"/>
      <c r="P19" s="188"/>
      <c r="Q19" s="188"/>
      <c r="R19" s="188"/>
      <c r="S19" s="188"/>
      <c r="T19" s="188"/>
      <c r="U19" s="188"/>
      <c r="V19" s="188"/>
      <c r="W19" s="188"/>
      <c r="X19" s="188"/>
    </row>
    <row r="20" spans="1:24" s="168" customFormat="1" ht="29.25" customHeight="1" x14ac:dyDescent="0.2">
      <c r="A20" s="188"/>
      <c r="B20" s="188"/>
      <c r="C20" s="188"/>
      <c r="D20" s="188"/>
      <c r="E20" s="188" t="s">
        <v>460</v>
      </c>
      <c r="F20" s="188"/>
      <c r="G20" s="188"/>
      <c r="H20" s="188"/>
      <c r="I20" s="188" t="s">
        <v>69</v>
      </c>
      <c r="J20" s="188"/>
      <c r="K20" s="193">
        <v>15000</v>
      </c>
      <c r="L20" s="193"/>
      <c r="M20" s="188"/>
      <c r="N20" s="188"/>
      <c r="O20" s="188"/>
      <c r="P20" s="188"/>
      <c r="Q20" s="188"/>
      <c r="R20" s="188"/>
      <c r="S20" s="188"/>
      <c r="T20" s="188"/>
      <c r="U20" s="188"/>
      <c r="V20" s="188"/>
      <c r="W20" s="188"/>
      <c r="X20" s="188"/>
    </row>
    <row r="21" spans="1:24" s="168" customFormat="1" ht="39" customHeight="1" x14ac:dyDescent="0.2">
      <c r="A21" s="188"/>
      <c r="B21" s="188" t="s">
        <v>459</v>
      </c>
      <c r="C21" s="198" t="s">
        <v>458</v>
      </c>
      <c r="D21" s="199"/>
      <c r="E21" s="188" t="s">
        <v>457</v>
      </c>
      <c r="F21" s="188"/>
      <c r="G21" s="188"/>
      <c r="H21" s="188"/>
      <c r="I21" s="188" t="s">
        <v>69</v>
      </c>
      <c r="J21" s="188"/>
      <c r="K21" s="193">
        <v>160</v>
      </c>
      <c r="L21" s="193"/>
      <c r="M21" s="188"/>
      <c r="N21" s="188"/>
      <c r="O21" s="188"/>
      <c r="P21" s="188"/>
      <c r="Q21" s="188"/>
      <c r="R21" s="188"/>
      <c r="S21" s="188"/>
      <c r="T21" s="188"/>
      <c r="U21" s="188"/>
      <c r="V21" s="188"/>
      <c r="W21" s="188"/>
      <c r="X21" s="188"/>
    </row>
    <row r="22" spans="1:24" s="168" customFormat="1" ht="39" customHeight="1" x14ac:dyDescent="0.2">
      <c r="A22" s="188"/>
      <c r="B22" s="188"/>
      <c r="C22" s="200"/>
      <c r="D22" s="201"/>
      <c r="E22" s="188" t="s">
        <v>456</v>
      </c>
      <c r="F22" s="188"/>
      <c r="G22" s="188"/>
      <c r="H22" s="188"/>
      <c r="I22" s="188" t="s">
        <v>69</v>
      </c>
      <c r="J22" s="188"/>
      <c r="K22" s="193">
        <v>2200</v>
      </c>
      <c r="L22" s="193"/>
      <c r="M22" s="188"/>
      <c r="N22" s="188"/>
      <c r="O22" s="188"/>
      <c r="P22" s="188"/>
      <c r="Q22" s="188"/>
      <c r="R22" s="188"/>
      <c r="S22" s="188"/>
      <c r="T22" s="188"/>
      <c r="U22" s="188"/>
      <c r="V22" s="188"/>
      <c r="W22" s="188"/>
      <c r="X22" s="188"/>
    </row>
    <row r="23" spans="1:24" s="168" customFormat="1" ht="39" customHeight="1" x14ac:dyDescent="0.2">
      <c r="A23" s="188"/>
      <c r="B23" s="188"/>
      <c r="C23" s="202"/>
      <c r="D23" s="203"/>
      <c r="E23" s="188" t="s">
        <v>455</v>
      </c>
      <c r="F23" s="188"/>
      <c r="G23" s="188"/>
      <c r="H23" s="188"/>
      <c r="I23" s="188" t="s">
        <v>69</v>
      </c>
      <c r="J23" s="188"/>
      <c r="K23" s="193">
        <v>1000</v>
      </c>
      <c r="L23" s="193"/>
      <c r="M23" s="188"/>
      <c r="N23" s="188"/>
      <c r="O23" s="188"/>
      <c r="P23" s="188"/>
      <c r="Q23" s="188"/>
      <c r="R23" s="188"/>
      <c r="S23" s="188"/>
      <c r="T23" s="188"/>
      <c r="U23" s="188"/>
      <c r="V23" s="188"/>
      <c r="W23" s="188"/>
      <c r="X23" s="188"/>
    </row>
    <row r="24" spans="1:24" s="168" customFormat="1" ht="48" customHeight="1" x14ac:dyDescent="0.2">
      <c r="A24" s="188"/>
      <c r="B24" s="188" t="s">
        <v>454</v>
      </c>
      <c r="C24" s="198" t="s">
        <v>453</v>
      </c>
      <c r="D24" s="199"/>
      <c r="E24" s="188" t="s">
        <v>452</v>
      </c>
      <c r="F24" s="188"/>
      <c r="G24" s="188"/>
      <c r="H24" s="188"/>
      <c r="I24" s="188" t="s">
        <v>69</v>
      </c>
      <c r="J24" s="188"/>
      <c r="K24" s="193">
        <v>4000</v>
      </c>
      <c r="L24" s="193"/>
      <c r="M24" s="188"/>
      <c r="N24" s="188"/>
      <c r="O24" s="188"/>
      <c r="P24" s="188"/>
      <c r="Q24" s="188"/>
      <c r="R24" s="188"/>
      <c r="S24" s="188"/>
      <c r="T24" s="188"/>
      <c r="U24" s="188"/>
      <c r="V24" s="188"/>
      <c r="W24" s="188"/>
      <c r="X24" s="188"/>
    </row>
    <row r="25" spans="1:24" s="168" customFormat="1" ht="48" customHeight="1" x14ac:dyDescent="0.2">
      <c r="A25" s="188"/>
      <c r="B25" s="188"/>
      <c r="C25" s="200"/>
      <c r="D25" s="201"/>
      <c r="E25" s="190" t="s">
        <v>451</v>
      </c>
      <c r="F25" s="190"/>
      <c r="G25" s="190"/>
      <c r="H25" s="190"/>
      <c r="I25" s="188" t="s">
        <v>69</v>
      </c>
      <c r="J25" s="188"/>
      <c r="K25" s="193">
        <v>90000</v>
      </c>
      <c r="L25" s="193"/>
      <c r="M25" s="188"/>
      <c r="N25" s="188"/>
      <c r="O25" s="188"/>
      <c r="P25" s="188"/>
      <c r="Q25" s="188"/>
      <c r="R25" s="188"/>
      <c r="S25" s="188"/>
      <c r="T25" s="188"/>
      <c r="U25" s="188"/>
      <c r="V25" s="188"/>
      <c r="W25" s="188"/>
      <c r="X25" s="188"/>
    </row>
    <row r="26" spans="1:24" s="168" customFormat="1" ht="48" customHeight="1" x14ac:dyDescent="0.2">
      <c r="A26" s="188"/>
      <c r="B26" s="188"/>
      <c r="C26" s="200"/>
      <c r="D26" s="201"/>
      <c r="E26" s="188" t="s">
        <v>450</v>
      </c>
      <c r="F26" s="188"/>
      <c r="G26" s="188"/>
      <c r="H26" s="188"/>
      <c r="I26" s="188" t="s">
        <v>69</v>
      </c>
      <c r="J26" s="188"/>
      <c r="K26" s="193">
        <v>3864</v>
      </c>
      <c r="L26" s="193"/>
      <c r="M26" s="188"/>
      <c r="N26" s="188"/>
      <c r="O26" s="188"/>
      <c r="P26" s="188"/>
      <c r="Q26" s="188"/>
      <c r="R26" s="188"/>
      <c r="S26" s="188"/>
      <c r="T26" s="188"/>
      <c r="U26" s="188"/>
      <c r="V26" s="188"/>
      <c r="W26" s="188"/>
      <c r="X26" s="188"/>
    </row>
    <row r="27" spans="1:24" s="168" customFormat="1" ht="28.5" customHeight="1" x14ac:dyDescent="0.2">
      <c r="A27" s="188"/>
      <c r="B27" s="188"/>
      <c r="C27" s="200"/>
      <c r="D27" s="201"/>
      <c r="E27" s="190" t="s">
        <v>449</v>
      </c>
      <c r="F27" s="190"/>
      <c r="G27" s="190"/>
      <c r="H27" s="190"/>
      <c r="I27" s="188" t="s">
        <v>69</v>
      </c>
      <c r="J27" s="188"/>
      <c r="K27" s="193">
        <v>3000</v>
      </c>
      <c r="L27" s="193"/>
      <c r="M27" s="188"/>
      <c r="N27" s="188"/>
      <c r="O27" s="188"/>
      <c r="P27" s="188"/>
      <c r="Q27" s="188"/>
      <c r="R27" s="188"/>
      <c r="S27" s="188"/>
      <c r="T27" s="188"/>
      <c r="U27" s="188"/>
      <c r="V27" s="188"/>
      <c r="W27" s="188"/>
      <c r="X27" s="188"/>
    </row>
    <row r="28" spans="1:24" s="168" customFormat="1" ht="28.5" customHeight="1" x14ac:dyDescent="0.2">
      <c r="A28" s="188"/>
      <c r="B28" s="188"/>
      <c r="C28" s="200"/>
      <c r="D28" s="201"/>
      <c r="E28" s="188" t="s">
        <v>448</v>
      </c>
      <c r="F28" s="188"/>
      <c r="G28" s="188"/>
      <c r="H28" s="188"/>
      <c r="I28" s="188" t="s">
        <v>69</v>
      </c>
      <c r="J28" s="188"/>
      <c r="K28" s="193">
        <v>1000000</v>
      </c>
      <c r="L28" s="193"/>
      <c r="M28" s="188"/>
      <c r="N28" s="188"/>
      <c r="O28" s="188"/>
      <c r="P28" s="188"/>
      <c r="Q28" s="188"/>
      <c r="R28" s="188"/>
      <c r="S28" s="188"/>
      <c r="T28" s="188"/>
      <c r="U28" s="188"/>
      <c r="V28" s="188"/>
      <c r="W28" s="188"/>
      <c r="X28" s="188"/>
    </row>
    <row r="29" spans="1:24" s="168" customFormat="1" ht="28.5" customHeight="1" x14ac:dyDescent="0.2">
      <c r="A29" s="188"/>
      <c r="B29" s="188"/>
      <c r="C29" s="200"/>
      <c r="D29" s="201"/>
      <c r="E29" s="190" t="s">
        <v>447</v>
      </c>
      <c r="F29" s="190"/>
      <c r="G29" s="190"/>
      <c r="H29" s="190"/>
      <c r="I29" s="188" t="s">
        <v>69</v>
      </c>
      <c r="J29" s="188"/>
      <c r="K29" s="193">
        <v>1500000</v>
      </c>
      <c r="L29" s="193"/>
      <c r="M29" s="188"/>
      <c r="N29" s="188"/>
      <c r="O29" s="188"/>
      <c r="P29" s="188"/>
      <c r="Q29" s="188"/>
      <c r="R29" s="188"/>
      <c r="S29" s="188"/>
      <c r="T29" s="188"/>
      <c r="U29" s="188"/>
      <c r="V29" s="188"/>
      <c r="W29" s="188"/>
      <c r="X29" s="188"/>
    </row>
    <row r="30" spans="1:24" s="168" customFormat="1" ht="33" customHeight="1" x14ac:dyDescent="0.2">
      <c r="A30" s="188"/>
      <c r="B30" s="188"/>
      <c r="C30" s="200"/>
      <c r="D30" s="201"/>
      <c r="E30" s="190" t="s">
        <v>446</v>
      </c>
      <c r="F30" s="190"/>
      <c r="G30" s="190"/>
      <c r="H30" s="190"/>
      <c r="I30" s="188" t="s">
        <v>69</v>
      </c>
      <c r="J30" s="188"/>
      <c r="K30" s="193">
        <v>5</v>
      </c>
      <c r="L30" s="193"/>
      <c r="M30" s="188"/>
      <c r="N30" s="188"/>
      <c r="O30" s="188"/>
      <c r="P30" s="188"/>
      <c r="Q30" s="188"/>
      <c r="R30" s="188"/>
      <c r="S30" s="188"/>
      <c r="T30" s="188"/>
      <c r="U30" s="188"/>
      <c r="V30" s="188"/>
      <c r="W30" s="188"/>
      <c r="X30" s="188"/>
    </row>
    <row r="31" spans="1:24" s="168" customFormat="1" ht="33" customHeight="1" x14ac:dyDescent="0.2">
      <c r="A31" s="188"/>
      <c r="B31" s="188"/>
      <c r="C31" s="200"/>
      <c r="D31" s="201"/>
      <c r="E31" s="190" t="s">
        <v>445</v>
      </c>
      <c r="F31" s="190"/>
      <c r="G31" s="190"/>
      <c r="H31" s="190"/>
      <c r="I31" s="188" t="s">
        <v>69</v>
      </c>
      <c r="J31" s="188"/>
      <c r="K31" s="193">
        <v>3000</v>
      </c>
      <c r="L31" s="193"/>
      <c r="M31" s="188"/>
      <c r="N31" s="188"/>
      <c r="O31" s="188"/>
      <c r="P31" s="188"/>
      <c r="Q31" s="188"/>
      <c r="R31" s="188"/>
      <c r="S31" s="188"/>
      <c r="T31" s="188"/>
      <c r="U31" s="188"/>
      <c r="V31" s="188"/>
      <c r="W31" s="188"/>
      <c r="X31" s="188"/>
    </row>
    <row r="32" spans="1:24" s="168" customFormat="1" ht="33" customHeight="1" x14ac:dyDescent="0.2">
      <c r="A32" s="188"/>
      <c r="B32" s="188"/>
      <c r="C32" s="200"/>
      <c r="D32" s="201"/>
      <c r="E32" s="190" t="s">
        <v>444</v>
      </c>
      <c r="F32" s="190"/>
      <c r="G32" s="190"/>
      <c r="H32" s="190"/>
      <c r="I32" s="188" t="s">
        <v>69</v>
      </c>
      <c r="J32" s="188"/>
      <c r="K32" s="193">
        <v>1</v>
      </c>
      <c r="L32" s="193"/>
      <c r="M32" s="188"/>
      <c r="N32" s="188"/>
      <c r="O32" s="188"/>
      <c r="P32" s="188"/>
      <c r="Q32" s="188"/>
      <c r="R32" s="188"/>
      <c r="S32" s="188"/>
      <c r="T32" s="188"/>
      <c r="U32" s="188"/>
      <c r="V32" s="188"/>
      <c r="W32" s="188"/>
      <c r="X32" s="188"/>
    </row>
    <row r="33" spans="1:24" s="168" customFormat="1" ht="33" customHeight="1" x14ac:dyDescent="0.2">
      <c r="A33" s="188"/>
      <c r="B33" s="188"/>
      <c r="C33" s="200"/>
      <c r="D33" s="201"/>
      <c r="E33" s="190" t="s">
        <v>443</v>
      </c>
      <c r="F33" s="190"/>
      <c r="G33" s="190"/>
      <c r="H33" s="190"/>
      <c r="I33" s="188" t="s">
        <v>69</v>
      </c>
      <c r="J33" s="188"/>
      <c r="K33" s="193">
        <v>95</v>
      </c>
      <c r="L33" s="193"/>
      <c r="M33" s="188"/>
      <c r="N33" s="188"/>
      <c r="O33" s="188"/>
      <c r="P33" s="188"/>
      <c r="Q33" s="188"/>
      <c r="R33" s="188"/>
      <c r="S33" s="188"/>
      <c r="T33" s="188"/>
      <c r="U33" s="188"/>
      <c r="V33" s="188"/>
      <c r="W33" s="188"/>
      <c r="X33" s="188"/>
    </row>
    <row r="34" spans="1:24" s="168" customFormat="1" ht="39.75" customHeight="1" x14ac:dyDescent="0.2">
      <c r="A34" s="188"/>
      <c r="B34" s="188"/>
      <c r="C34" s="200"/>
      <c r="D34" s="201"/>
      <c r="E34" s="188" t="s">
        <v>442</v>
      </c>
      <c r="F34" s="188"/>
      <c r="G34" s="188"/>
      <c r="H34" s="188"/>
      <c r="I34" s="188" t="s">
        <v>69</v>
      </c>
      <c r="J34" s="188"/>
      <c r="K34" s="193">
        <v>1300</v>
      </c>
      <c r="L34" s="193"/>
      <c r="M34" s="188"/>
      <c r="N34" s="188"/>
      <c r="O34" s="188"/>
      <c r="P34" s="188"/>
      <c r="Q34" s="188"/>
      <c r="R34" s="188"/>
      <c r="S34" s="188"/>
      <c r="T34" s="188"/>
      <c r="U34" s="188"/>
      <c r="V34" s="188"/>
      <c r="W34" s="188"/>
      <c r="X34" s="188"/>
    </row>
    <row r="35" spans="1:24" s="168" customFormat="1" ht="39.75" customHeight="1" x14ac:dyDescent="0.2">
      <c r="A35" s="188"/>
      <c r="B35" s="188"/>
      <c r="C35" s="200"/>
      <c r="D35" s="201"/>
      <c r="E35" s="188" t="s">
        <v>441</v>
      </c>
      <c r="F35" s="188"/>
      <c r="G35" s="188"/>
      <c r="H35" s="188"/>
      <c r="I35" s="188" t="s">
        <v>69</v>
      </c>
      <c r="J35" s="188"/>
      <c r="K35" s="193">
        <v>520</v>
      </c>
      <c r="L35" s="193"/>
      <c r="M35" s="188"/>
      <c r="N35" s="188"/>
      <c r="O35" s="188"/>
      <c r="P35" s="188"/>
      <c r="Q35" s="188"/>
      <c r="R35" s="188"/>
      <c r="S35" s="188"/>
      <c r="T35" s="188"/>
      <c r="U35" s="188"/>
      <c r="V35" s="188"/>
      <c r="W35" s="188"/>
      <c r="X35" s="188"/>
    </row>
    <row r="36" spans="1:24" s="168" customFormat="1" ht="39.75" customHeight="1" x14ac:dyDescent="0.2">
      <c r="A36" s="188"/>
      <c r="B36" s="188"/>
      <c r="C36" s="202"/>
      <c r="D36" s="203"/>
      <c r="E36" s="188" t="s">
        <v>440</v>
      </c>
      <c r="F36" s="188"/>
      <c r="G36" s="188"/>
      <c r="H36" s="188"/>
      <c r="I36" s="188" t="s">
        <v>69</v>
      </c>
      <c r="J36" s="188"/>
      <c r="K36" s="193">
        <v>370</v>
      </c>
      <c r="L36" s="193"/>
      <c r="M36" s="188"/>
      <c r="N36" s="188"/>
      <c r="O36" s="188"/>
      <c r="P36" s="188"/>
      <c r="Q36" s="188"/>
      <c r="R36" s="188"/>
      <c r="S36" s="188"/>
      <c r="T36" s="188"/>
      <c r="U36" s="188"/>
      <c r="V36" s="188"/>
      <c r="W36" s="188"/>
      <c r="X36" s="188"/>
    </row>
    <row r="37" spans="1:24" s="168" customFormat="1" ht="39.75" customHeight="1" x14ac:dyDescent="0.2">
      <c r="A37" s="188"/>
      <c r="B37" s="188" t="s">
        <v>439</v>
      </c>
      <c r="C37" s="198" t="s">
        <v>438</v>
      </c>
      <c r="D37" s="199"/>
      <c r="E37" s="188" t="s">
        <v>437</v>
      </c>
      <c r="F37" s="188"/>
      <c r="G37" s="188"/>
      <c r="H37" s="188"/>
      <c r="I37" s="188" t="s">
        <v>69</v>
      </c>
      <c r="J37" s="188"/>
      <c r="K37" s="193">
        <v>1</v>
      </c>
      <c r="L37" s="193"/>
      <c r="M37" s="188"/>
      <c r="N37" s="188"/>
      <c r="O37" s="188"/>
      <c r="P37" s="188"/>
      <c r="Q37" s="188"/>
      <c r="R37" s="188"/>
      <c r="S37" s="188"/>
      <c r="T37" s="188"/>
      <c r="U37" s="188"/>
      <c r="V37" s="188"/>
      <c r="W37" s="188"/>
      <c r="X37" s="188"/>
    </row>
    <row r="38" spans="1:24" s="168" customFormat="1" ht="39.75" customHeight="1" x14ac:dyDescent="0.2">
      <c r="A38" s="188"/>
      <c r="B38" s="188"/>
      <c r="C38" s="200"/>
      <c r="D38" s="201"/>
      <c r="E38" s="190" t="s">
        <v>436</v>
      </c>
      <c r="F38" s="190"/>
      <c r="G38" s="190"/>
      <c r="H38" s="190"/>
      <c r="I38" s="188" t="s">
        <v>69</v>
      </c>
      <c r="J38" s="188"/>
      <c r="K38" s="193">
        <v>1</v>
      </c>
      <c r="L38" s="193"/>
      <c r="M38" s="188"/>
      <c r="N38" s="188"/>
      <c r="O38" s="188"/>
      <c r="P38" s="188"/>
      <c r="Q38" s="188"/>
      <c r="R38" s="188"/>
      <c r="S38" s="188"/>
      <c r="T38" s="188"/>
      <c r="U38" s="188"/>
      <c r="V38" s="188"/>
      <c r="W38" s="188"/>
      <c r="X38" s="188"/>
    </row>
    <row r="39" spans="1:24" s="168" customFormat="1" ht="39.75" customHeight="1" x14ac:dyDescent="0.2">
      <c r="A39" s="188"/>
      <c r="B39" s="188"/>
      <c r="C39" s="202"/>
      <c r="D39" s="203"/>
      <c r="E39" s="190" t="s">
        <v>435</v>
      </c>
      <c r="F39" s="190"/>
      <c r="G39" s="190"/>
      <c r="H39" s="190"/>
      <c r="I39" s="188" t="s">
        <v>69</v>
      </c>
      <c r="J39" s="188"/>
      <c r="K39" s="193">
        <v>1</v>
      </c>
      <c r="L39" s="193"/>
      <c r="M39" s="188"/>
      <c r="N39" s="188"/>
      <c r="O39" s="188"/>
      <c r="P39" s="188"/>
      <c r="Q39" s="188"/>
      <c r="R39" s="188"/>
      <c r="S39" s="188"/>
      <c r="T39" s="188"/>
      <c r="U39" s="188"/>
      <c r="V39" s="188"/>
      <c r="W39" s="188"/>
      <c r="X39" s="188"/>
    </row>
    <row r="40" spans="1:24" s="168" customFormat="1" ht="39.75" customHeight="1" x14ac:dyDescent="0.2">
      <c r="A40" s="188"/>
      <c r="B40" s="169"/>
      <c r="C40" s="196"/>
      <c r="D40" s="197"/>
      <c r="E40" s="188" t="s">
        <v>434</v>
      </c>
      <c r="F40" s="188"/>
      <c r="G40" s="188"/>
      <c r="H40" s="188"/>
      <c r="I40" s="188" t="s">
        <v>46</v>
      </c>
      <c r="J40" s="188"/>
      <c r="K40" s="195">
        <v>0.8</v>
      </c>
      <c r="L40" s="195"/>
      <c r="M40" s="188"/>
      <c r="N40" s="188"/>
      <c r="O40" s="188"/>
      <c r="P40" s="188"/>
      <c r="Q40" s="188"/>
      <c r="R40" s="188"/>
      <c r="S40" s="188"/>
      <c r="T40" s="188"/>
      <c r="U40" s="188"/>
      <c r="V40" s="188"/>
      <c r="W40" s="188"/>
      <c r="X40" s="188"/>
    </row>
    <row r="41" spans="1:24" s="168" customFormat="1" ht="39.75" customHeight="1" x14ac:dyDescent="0.2">
      <c r="A41" s="188"/>
      <c r="B41" s="188" t="s">
        <v>433</v>
      </c>
      <c r="C41" s="188" t="s">
        <v>432</v>
      </c>
      <c r="D41" s="188"/>
      <c r="E41" s="190" t="s">
        <v>431</v>
      </c>
      <c r="F41" s="190"/>
      <c r="G41" s="190"/>
      <c r="H41" s="190"/>
      <c r="I41" s="188" t="s">
        <v>46</v>
      </c>
      <c r="J41" s="188"/>
      <c r="K41" s="195">
        <v>0.7</v>
      </c>
      <c r="L41" s="195"/>
      <c r="M41" s="188"/>
      <c r="N41" s="188"/>
      <c r="O41" s="188"/>
      <c r="P41" s="188"/>
      <c r="Q41" s="188"/>
      <c r="R41" s="188"/>
      <c r="S41" s="188"/>
      <c r="T41" s="188"/>
      <c r="U41" s="188"/>
      <c r="V41" s="188"/>
      <c r="W41" s="188"/>
      <c r="X41" s="188"/>
    </row>
    <row r="42" spans="1:24" s="168" customFormat="1" ht="39.75" customHeight="1" x14ac:dyDescent="0.2">
      <c r="A42" s="188"/>
      <c r="B42" s="188"/>
      <c r="C42" s="188"/>
      <c r="D42" s="188"/>
      <c r="E42" s="188" t="s">
        <v>430</v>
      </c>
      <c r="F42" s="188"/>
      <c r="G42" s="188"/>
      <c r="H42" s="188"/>
      <c r="I42" s="188" t="s">
        <v>46</v>
      </c>
      <c r="J42" s="188"/>
      <c r="K42" s="195">
        <v>0.8</v>
      </c>
      <c r="L42" s="195"/>
      <c r="M42" s="188"/>
      <c r="N42" s="188"/>
      <c r="O42" s="188"/>
      <c r="P42" s="188"/>
      <c r="Q42" s="188"/>
      <c r="R42" s="188"/>
      <c r="S42" s="188"/>
      <c r="T42" s="188"/>
      <c r="U42" s="188"/>
      <c r="V42" s="188"/>
      <c r="W42" s="188"/>
      <c r="X42" s="188"/>
    </row>
    <row r="43" spans="1:24" s="168" customFormat="1" ht="169.5" customHeight="1" x14ac:dyDescent="0.2">
      <c r="A43" s="188"/>
      <c r="B43" s="169" t="s">
        <v>429</v>
      </c>
      <c r="C43" s="188" t="s">
        <v>428</v>
      </c>
      <c r="D43" s="188"/>
      <c r="E43" s="188" t="s">
        <v>427</v>
      </c>
      <c r="F43" s="188"/>
      <c r="G43" s="188"/>
      <c r="H43" s="188"/>
      <c r="I43" s="188" t="s">
        <v>69</v>
      </c>
      <c r="J43" s="188"/>
      <c r="K43" s="193">
        <v>16000</v>
      </c>
      <c r="L43" s="193"/>
      <c r="M43" s="188"/>
      <c r="N43" s="188"/>
      <c r="O43" s="188"/>
      <c r="P43" s="188"/>
      <c r="Q43" s="188"/>
      <c r="R43" s="188"/>
      <c r="S43" s="188"/>
      <c r="T43" s="188"/>
      <c r="U43" s="188"/>
      <c r="V43" s="188"/>
      <c r="W43" s="188"/>
      <c r="X43" s="188"/>
    </row>
    <row r="44" spans="1:24" s="168" customFormat="1" ht="97.5" customHeight="1" x14ac:dyDescent="0.2">
      <c r="A44" s="188" t="s">
        <v>426</v>
      </c>
      <c r="B44" s="188" t="s">
        <v>425</v>
      </c>
      <c r="C44" s="196" t="s">
        <v>424</v>
      </c>
      <c r="D44" s="197"/>
      <c r="E44" s="192" t="s">
        <v>423</v>
      </c>
      <c r="F44" s="192"/>
      <c r="G44" s="192"/>
      <c r="H44" s="192"/>
      <c r="I44" s="188" t="s">
        <v>46</v>
      </c>
      <c r="J44" s="188"/>
      <c r="K44" s="195">
        <v>1</v>
      </c>
      <c r="L44" s="195"/>
      <c r="M44" s="188"/>
      <c r="N44" s="188"/>
      <c r="O44" s="188"/>
      <c r="P44" s="188"/>
      <c r="Q44" s="188"/>
      <c r="R44" s="188"/>
      <c r="S44" s="188"/>
      <c r="T44" s="188"/>
      <c r="U44" s="188"/>
      <c r="V44" s="188"/>
      <c r="W44" s="188"/>
      <c r="X44" s="188"/>
    </row>
    <row r="45" spans="1:24" s="168" customFormat="1" ht="43.5" customHeight="1" x14ac:dyDescent="0.2">
      <c r="A45" s="188"/>
      <c r="B45" s="188"/>
      <c r="C45" s="196"/>
      <c r="D45" s="197"/>
      <c r="E45" s="192" t="s">
        <v>422</v>
      </c>
      <c r="F45" s="192"/>
      <c r="G45" s="192"/>
      <c r="H45" s="192"/>
      <c r="I45" s="188" t="s">
        <v>69</v>
      </c>
      <c r="J45" s="188"/>
      <c r="K45" s="193">
        <v>80</v>
      </c>
      <c r="L45" s="193"/>
      <c r="M45" s="188"/>
      <c r="N45" s="188"/>
      <c r="O45" s="188"/>
      <c r="P45" s="188"/>
      <c r="Q45" s="188"/>
      <c r="R45" s="188"/>
      <c r="S45" s="188"/>
      <c r="T45" s="188"/>
      <c r="U45" s="188"/>
      <c r="V45" s="188"/>
      <c r="W45" s="188"/>
      <c r="X45" s="188"/>
    </row>
    <row r="46" spans="1:24" s="168" customFormat="1" ht="54.75" customHeight="1" x14ac:dyDescent="0.2">
      <c r="A46" s="188" t="s">
        <v>421</v>
      </c>
      <c r="B46" s="188" t="s">
        <v>420</v>
      </c>
      <c r="C46" s="196" t="s">
        <v>419</v>
      </c>
      <c r="D46" s="197"/>
      <c r="E46" s="188" t="s">
        <v>418</v>
      </c>
      <c r="F46" s="188"/>
      <c r="G46" s="188"/>
      <c r="H46" s="188"/>
      <c r="I46" s="188" t="s">
        <v>69</v>
      </c>
      <c r="J46" s="188"/>
      <c r="K46" s="193">
        <v>2</v>
      </c>
      <c r="L46" s="193"/>
      <c r="M46" s="188"/>
      <c r="N46" s="188"/>
      <c r="O46" s="188"/>
      <c r="P46" s="188"/>
      <c r="Q46" s="188"/>
      <c r="R46" s="188"/>
      <c r="S46" s="188"/>
      <c r="T46" s="188"/>
      <c r="U46" s="188"/>
      <c r="V46" s="188"/>
      <c r="W46" s="188"/>
      <c r="X46" s="188"/>
    </row>
    <row r="47" spans="1:24" s="168" customFormat="1" ht="35.25" customHeight="1" x14ac:dyDescent="0.2">
      <c r="A47" s="188"/>
      <c r="B47" s="188"/>
      <c r="C47" s="196"/>
      <c r="D47" s="197"/>
      <c r="E47" s="188" t="s">
        <v>417</v>
      </c>
      <c r="F47" s="188"/>
      <c r="G47" s="188"/>
      <c r="H47" s="188"/>
      <c r="I47" s="188" t="s">
        <v>69</v>
      </c>
      <c r="J47" s="188"/>
      <c r="K47" s="193">
        <v>1</v>
      </c>
      <c r="L47" s="193"/>
      <c r="M47" s="188"/>
      <c r="N47" s="188"/>
      <c r="O47" s="188"/>
      <c r="P47" s="188"/>
      <c r="Q47" s="188"/>
      <c r="R47" s="188"/>
      <c r="S47" s="188"/>
      <c r="T47" s="188"/>
      <c r="U47" s="188"/>
      <c r="V47" s="188"/>
      <c r="W47" s="188"/>
      <c r="X47" s="188"/>
    </row>
    <row r="48" spans="1:24" s="168" customFormat="1" ht="35.25" customHeight="1" x14ac:dyDescent="0.2">
      <c r="A48" s="188"/>
      <c r="B48" s="188"/>
      <c r="C48" s="196"/>
      <c r="D48" s="197"/>
      <c r="E48" s="188" t="s">
        <v>416</v>
      </c>
      <c r="F48" s="188"/>
      <c r="G48" s="188"/>
      <c r="H48" s="188"/>
      <c r="I48" s="188" t="s">
        <v>69</v>
      </c>
      <c r="J48" s="188"/>
      <c r="K48" s="193">
        <v>3</v>
      </c>
      <c r="L48" s="193"/>
      <c r="M48" s="188"/>
      <c r="N48" s="188"/>
      <c r="O48" s="188"/>
      <c r="P48" s="188"/>
      <c r="Q48" s="188"/>
      <c r="R48" s="188"/>
      <c r="S48" s="188"/>
      <c r="T48" s="188"/>
      <c r="U48" s="188"/>
      <c r="V48" s="188"/>
      <c r="W48" s="188"/>
      <c r="X48" s="188"/>
    </row>
    <row r="49" spans="1:25" s="168" customFormat="1" ht="174" customHeight="1" x14ac:dyDescent="0.2">
      <c r="A49" s="169" t="s">
        <v>415</v>
      </c>
      <c r="B49" s="170" t="s">
        <v>414</v>
      </c>
      <c r="C49" s="196" t="s">
        <v>413</v>
      </c>
      <c r="D49" s="197"/>
      <c r="E49" s="191" t="s">
        <v>412</v>
      </c>
      <c r="F49" s="191"/>
      <c r="G49" s="191"/>
      <c r="H49" s="191"/>
      <c r="I49" s="188" t="s">
        <v>69</v>
      </c>
      <c r="J49" s="188"/>
      <c r="K49" s="193">
        <v>12</v>
      </c>
      <c r="L49" s="193"/>
      <c r="M49" s="188"/>
      <c r="N49" s="188"/>
      <c r="O49" s="188"/>
      <c r="P49" s="188"/>
      <c r="Q49" s="188"/>
      <c r="R49" s="188"/>
      <c r="S49" s="188"/>
      <c r="T49" s="188"/>
      <c r="U49" s="188"/>
      <c r="V49" s="188"/>
      <c r="W49" s="188"/>
      <c r="X49" s="188"/>
    </row>
    <row r="50" spans="1:25" s="168" customFormat="1" ht="43.5" customHeight="1" x14ac:dyDescent="0.2">
      <c r="A50" s="188" t="s">
        <v>411</v>
      </c>
      <c r="B50" s="188" t="s">
        <v>410</v>
      </c>
      <c r="C50" s="188" t="s">
        <v>409</v>
      </c>
      <c r="D50" s="188"/>
      <c r="E50" s="188" t="s">
        <v>408</v>
      </c>
      <c r="F50" s="188"/>
      <c r="G50" s="188"/>
      <c r="H50" s="188"/>
      <c r="I50" s="188" t="s">
        <v>69</v>
      </c>
      <c r="J50" s="188"/>
      <c r="K50" s="193">
        <v>202</v>
      </c>
      <c r="L50" s="193"/>
      <c r="M50" s="188"/>
      <c r="N50" s="188"/>
      <c r="O50" s="188"/>
      <c r="P50" s="188"/>
      <c r="Q50" s="188"/>
      <c r="R50" s="188"/>
      <c r="S50" s="188"/>
      <c r="T50" s="188"/>
      <c r="U50" s="188"/>
      <c r="V50" s="188"/>
      <c r="W50" s="188"/>
      <c r="X50" s="188"/>
    </row>
    <row r="51" spans="1:25" s="168" customFormat="1" ht="43.5" customHeight="1" x14ac:dyDescent="0.2">
      <c r="A51" s="188"/>
      <c r="B51" s="188"/>
      <c r="C51" s="188"/>
      <c r="D51" s="188"/>
      <c r="E51" s="188" t="s">
        <v>407</v>
      </c>
      <c r="F51" s="188"/>
      <c r="G51" s="188"/>
      <c r="H51" s="188"/>
      <c r="I51" s="188" t="s">
        <v>69</v>
      </c>
      <c r="J51" s="188"/>
      <c r="K51" s="193">
        <v>20000</v>
      </c>
      <c r="L51" s="193"/>
      <c r="M51" s="188"/>
      <c r="N51" s="188"/>
      <c r="O51" s="188"/>
      <c r="P51" s="188"/>
      <c r="Q51" s="188"/>
      <c r="R51" s="188"/>
      <c r="S51" s="188"/>
      <c r="T51" s="188"/>
      <c r="U51" s="188"/>
      <c r="V51" s="188"/>
      <c r="W51" s="188"/>
      <c r="X51" s="188"/>
      <c r="Y51" s="171"/>
    </row>
    <row r="52" spans="1:25" s="168" customFormat="1" ht="43.5" customHeight="1" x14ac:dyDescent="0.2">
      <c r="A52" s="188"/>
      <c r="B52" s="188"/>
      <c r="C52" s="188"/>
      <c r="D52" s="188"/>
      <c r="E52" s="191" t="s">
        <v>406</v>
      </c>
      <c r="F52" s="191"/>
      <c r="G52" s="191"/>
      <c r="H52" s="191"/>
      <c r="I52" s="188" t="s">
        <v>69</v>
      </c>
      <c r="J52" s="188"/>
      <c r="K52" s="193">
        <v>101139</v>
      </c>
      <c r="L52" s="193"/>
      <c r="M52" s="188"/>
      <c r="N52" s="188"/>
      <c r="O52" s="188"/>
      <c r="P52" s="188"/>
      <c r="Q52" s="188"/>
      <c r="R52" s="188"/>
      <c r="S52" s="188"/>
      <c r="T52" s="188"/>
      <c r="U52" s="188"/>
      <c r="V52" s="188"/>
      <c r="W52" s="188"/>
      <c r="X52" s="188"/>
    </row>
    <row r="53" spans="1:25" s="168" customFormat="1" ht="35.25" customHeight="1" x14ac:dyDescent="0.2">
      <c r="A53" s="188"/>
      <c r="B53" s="188"/>
      <c r="C53" s="188"/>
      <c r="D53" s="188"/>
      <c r="E53" s="188" t="s">
        <v>405</v>
      </c>
      <c r="F53" s="188"/>
      <c r="G53" s="188"/>
      <c r="H53" s="188"/>
      <c r="I53" s="188" t="s">
        <v>69</v>
      </c>
      <c r="J53" s="188"/>
      <c r="K53" s="193">
        <v>10</v>
      </c>
      <c r="L53" s="193"/>
      <c r="M53" s="188"/>
      <c r="N53" s="188"/>
      <c r="O53" s="188"/>
      <c r="P53" s="188"/>
      <c r="Q53" s="188"/>
      <c r="R53" s="188"/>
      <c r="S53" s="188"/>
      <c r="T53" s="188"/>
      <c r="U53" s="188"/>
      <c r="V53" s="188"/>
      <c r="W53" s="188"/>
      <c r="X53" s="188"/>
    </row>
    <row r="54" spans="1:25" s="168" customFormat="1" ht="35.25" customHeight="1" x14ac:dyDescent="0.2">
      <c r="A54" s="188"/>
      <c r="B54" s="188"/>
      <c r="C54" s="188"/>
      <c r="D54" s="188"/>
      <c r="E54" s="188" t="s">
        <v>404</v>
      </c>
      <c r="F54" s="188"/>
      <c r="G54" s="188"/>
      <c r="H54" s="188"/>
      <c r="I54" s="188" t="s">
        <v>69</v>
      </c>
      <c r="J54" s="188"/>
      <c r="K54" s="193">
        <v>500</v>
      </c>
      <c r="L54" s="193"/>
      <c r="M54" s="188"/>
      <c r="N54" s="188"/>
      <c r="O54" s="188"/>
      <c r="P54" s="188"/>
      <c r="Q54" s="188"/>
      <c r="R54" s="188"/>
      <c r="S54" s="188"/>
      <c r="T54" s="188"/>
      <c r="U54" s="188"/>
      <c r="V54" s="188"/>
      <c r="W54" s="188"/>
      <c r="X54" s="188"/>
    </row>
    <row r="55" spans="1:25" s="168" customFormat="1" ht="35.25" customHeight="1" x14ac:dyDescent="0.2">
      <c r="A55" s="188"/>
      <c r="B55" s="188"/>
      <c r="C55" s="188"/>
      <c r="D55" s="188"/>
      <c r="E55" s="188" t="s">
        <v>403</v>
      </c>
      <c r="F55" s="188"/>
      <c r="G55" s="188"/>
      <c r="H55" s="188"/>
      <c r="I55" s="188" t="s">
        <v>69</v>
      </c>
      <c r="J55" s="188"/>
      <c r="K55" s="193">
        <v>11669</v>
      </c>
      <c r="L55" s="193"/>
      <c r="M55" s="188"/>
      <c r="N55" s="188"/>
      <c r="O55" s="188"/>
      <c r="P55" s="188"/>
      <c r="Q55" s="188"/>
      <c r="R55" s="188"/>
      <c r="S55" s="188"/>
      <c r="T55" s="188"/>
      <c r="U55" s="188"/>
      <c r="V55" s="188"/>
      <c r="W55" s="188"/>
      <c r="X55" s="188"/>
    </row>
    <row r="56" spans="1:25" s="168" customFormat="1" ht="35.25" customHeight="1" x14ac:dyDescent="0.2">
      <c r="A56" s="188"/>
      <c r="B56" s="188"/>
      <c r="C56" s="188"/>
      <c r="D56" s="188"/>
      <c r="E56" s="188" t="s">
        <v>402</v>
      </c>
      <c r="F56" s="188"/>
      <c r="G56" s="188"/>
      <c r="H56" s="188"/>
      <c r="I56" s="188" t="s">
        <v>69</v>
      </c>
      <c r="J56" s="188"/>
      <c r="K56" s="193">
        <v>1000</v>
      </c>
      <c r="L56" s="193"/>
      <c r="M56" s="188"/>
      <c r="N56" s="188"/>
      <c r="O56" s="188"/>
      <c r="P56" s="188"/>
      <c r="Q56" s="188"/>
      <c r="R56" s="188"/>
      <c r="S56" s="188"/>
      <c r="T56" s="188"/>
      <c r="U56" s="188"/>
      <c r="V56" s="188"/>
      <c r="W56" s="188"/>
      <c r="X56" s="188"/>
    </row>
    <row r="57" spans="1:25" s="168" customFormat="1" ht="35.25" customHeight="1" x14ac:dyDescent="0.2">
      <c r="A57" s="188"/>
      <c r="B57" s="188"/>
      <c r="C57" s="188"/>
      <c r="D57" s="188"/>
      <c r="E57" s="188" t="s">
        <v>401</v>
      </c>
      <c r="F57" s="188"/>
      <c r="G57" s="188"/>
      <c r="H57" s="188"/>
      <c r="I57" s="188" t="s">
        <v>69</v>
      </c>
      <c r="J57" s="188"/>
      <c r="K57" s="193">
        <v>17215</v>
      </c>
      <c r="L57" s="193"/>
      <c r="M57" s="188"/>
      <c r="N57" s="188"/>
      <c r="O57" s="188"/>
      <c r="P57" s="188"/>
      <c r="Q57" s="188"/>
      <c r="R57" s="188"/>
      <c r="S57" s="188"/>
      <c r="T57" s="188"/>
      <c r="U57" s="188"/>
      <c r="V57" s="188"/>
      <c r="W57" s="188"/>
      <c r="X57" s="188"/>
    </row>
    <row r="58" spans="1:25" s="168" customFormat="1" ht="35.25" customHeight="1" x14ac:dyDescent="0.2">
      <c r="A58" s="188"/>
      <c r="B58" s="188"/>
      <c r="C58" s="188"/>
      <c r="D58" s="188"/>
      <c r="E58" s="188" t="s">
        <v>400</v>
      </c>
      <c r="F58" s="188"/>
      <c r="G58" s="188"/>
      <c r="H58" s="188"/>
      <c r="I58" s="188" t="s">
        <v>69</v>
      </c>
      <c r="J58" s="188"/>
      <c r="K58" s="193">
        <v>5</v>
      </c>
      <c r="L58" s="193"/>
      <c r="M58" s="188"/>
      <c r="N58" s="188"/>
      <c r="O58" s="188"/>
      <c r="P58" s="188"/>
      <c r="Q58" s="188"/>
      <c r="R58" s="188"/>
      <c r="S58" s="188"/>
      <c r="T58" s="188"/>
      <c r="U58" s="188"/>
      <c r="V58" s="188"/>
      <c r="W58" s="188"/>
      <c r="X58" s="188"/>
    </row>
    <row r="59" spans="1:25" s="168" customFormat="1" ht="32.25" customHeight="1" x14ac:dyDescent="0.2">
      <c r="A59" s="188"/>
      <c r="B59" s="188"/>
      <c r="C59" s="188"/>
      <c r="D59" s="188"/>
      <c r="E59" s="188" t="s">
        <v>399</v>
      </c>
      <c r="F59" s="188"/>
      <c r="G59" s="188"/>
      <c r="H59" s="188"/>
      <c r="I59" s="188" t="s">
        <v>69</v>
      </c>
      <c r="J59" s="188"/>
      <c r="K59" s="193">
        <v>500</v>
      </c>
      <c r="L59" s="193"/>
      <c r="M59" s="188"/>
      <c r="N59" s="188"/>
      <c r="O59" s="188"/>
      <c r="P59" s="188"/>
      <c r="Q59" s="188"/>
      <c r="R59" s="188"/>
      <c r="S59" s="188"/>
      <c r="T59" s="188"/>
      <c r="U59" s="188"/>
      <c r="V59" s="188"/>
      <c r="W59" s="188"/>
      <c r="X59" s="188"/>
    </row>
    <row r="60" spans="1:25" s="168" customFormat="1" ht="32.25" customHeight="1" x14ac:dyDescent="0.2">
      <c r="A60" s="188"/>
      <c r="B60" s="188"/>
      <c r="C60" s="188"/>
      <c r="D60" s="188"/>
      <c r="E60" s="188" t="s">
        <v>398</v>
      </c>
      <c r="F60" s="188"/>
      <c r="G60" s="188"/>
      <c r="H60" s="188"/>
      <c r="I60" s="188" t="s">
        <v>69</v>
      </c>
      <c r="J60" s="188"/>
      <c r="K60" s="193"/>
      <c r="L60" s="193"/>
      <c r="M60" s="188"/>
      <c r="N60" s="188"/>
      <c r="O60" s="188"/>
      <c r="P60" s="188"/>
      <c r="Q60" s="188"/>
      <c r="R60" s="188"/>
      <c r="S60" s="188"/>
      <c r="T60" s="188"/>
      <c r="U60" s="188"/>
      <c r="V60" s="188"/>
      <c r="W60" s="188"/>
      <c r="X60" s="188"/>
    </row>
    <row r="61" spans="1:25" s="168" customFormat="1" ht="32.25" customHeight="1" x14ac:dyDescent="0.2">
      <c r="A61" s="188"/>
      <c r="B61" s="188"/>
      <c r="C61" s="188"/>
      <c r="D61" s="188"/>
      <c r="E61" s="188" t="s">
        <v>397</v>
      </c>
      <c r="F61" s="188"/>
      <c r="G61" s="188"/>
      <c r="H61" s="188"/>
      <c r="I61" s="188" t="s">
        <v>69</v>
      </c>
      <c r="J61" s="188"/>
      <c r="K61" s="193">
        <v>4594</v>
      </c>
      <c r="L61" s="193"/>
      <c r="M61" s="188"/>
      <c r="N61" s="188"/>
      <c r="O61" s="188"/>
      <c r="P61" s="188"/>
      <c r="Q61" s="188"/>
      <c r="R61" s="188"/>
      <c r="S61" s="188"/>
      <c r="T61" s="188"/>
      <c r="U61" s="188"/>
      <c r="V61" s="188"/>
      <c r="W61" s="188"/>
      <c r="X61" s="188"/>
    </row>
    <row r="62" spans="1:25" s="168" customFormat="1" ht="32.25" customHeight="1" x14ac:dyDescent="0.2">
      <c r="A62" s="188"/>
      <c r="B62" s="188"/>
      <c r="C62" s="188"/>
      <c r="D62" s="188"/>
      <c r="E62" s="188" t="s">
        <v>396</v>
      </c>
      <c r="F62" s="188"/>
      <c r="G62" s="188"/>
      <c r="H62" s="188"/>
      <c r="I62" s="188" t="s">
        <v>69</v>
      </c>
      <c r="J62" s="188"/>
      <c r="K62" s="193">
        <v>4</v>
      </c>
      <c r="L62" s="193"/>
      <c r="M62" s="188"/>
      <c r="N62" s="188"/>
      <c r="O62" s="188"/>
      <c r="P62" s="188"/>
      <c r="Q62" s="188"/>
      <c r="R62" s="188"/>
      <c r="S62" s="188"/>
      <c r="T62" s="188"/>
      <c r="U62" s="188"/>
      <c r="V62" s="188"/>
      <c r="W62" s="188"/>
      <c r="X62" s="188"/>
    </row>
    <row r="63" spans="1:25" s="168" customFormat="1" ht="32.25" customHeight="1" x14ac:dyDescent="0.2">
      <c r="A63" s="188"/>
      <c r="B63" s="188"/>
      <c r="C63" s="188"/>
      <c r="D63" s="188"/>
      <c r="E63" s="188" t="s">
        <v>395</v>
      </c>
      <c r="F63" s="188"/>
      <c r="G63" s="188"/>
      <c r="H63" s="188"/>
      <c r="I63" s="188" t="s">
        <v>69</v>
      </c>
      <c r="J63" s="188"/>
      <c r="K63" s="193">
        <v>1</v>
      </c>
      <c r="L63" s="193"/>
      <c r="M63" s="188"/>
      <c r="N63" s="188"/>
      <c r="O63" s="188"/>
      <c r="P63" s="188"/>
      <c r="Q63" s="188"/>
      <c r="R63" s="188"/>
      <c r="S63" s="188"/>
      <c r="T63" s="188"/>
      <c r="U63" s="188"/>
      <c r="V63" s="188"/>
      <c r="W63" s="188"/>
      <c r="X63" s="188"/>
    </row>
    <row r="64" spans="1:25" s="168" customFormat="1" ht="32.25" customHeight="1" x14ac:dyDescent="0.2">
      <c r="A64" s="188"/>
      <c r="B64" s="188"/>
      <c r="C64" s="188"/>
      <c r="D64" s="188"/>
      <c r="E64" s="191" t="s">
        <v>394</v>
      </c>
      <c r="F64" s="191"/>
      <c r="G64" s="191"/>
      <c r="H64" s="191"/>
      <c r="I64" s="188" t="s">
        <v>69</v>
      </c>
      <c r="J64" s="188"/>
      <c r="K64" s="193">
        <v>21573</v>
      </c>
      <c r="L64" s="193"/>
      <c r="M64" s="188"/>
      <c r="N64" s="188"/>
      <c r="O64" s="188"/>
      <c r="P64" s="188"/>
      <c r="Q64" s="188"/>
      <c r="R64" s="188"/>
      <c r="S64" s="188"/>
      <c r="T64" s="188"/>
      <c r="U64" s="188"/>
      <c r="V64" s="188"/>
      <c r="W64" s="188"/>
      <c r="X64" s="188"/>
    </row>
    <row r="65" spans="1:25" s="168" customFormat="1" ht="38.25" customHeight="1" x14ac:dyDescent="0.2">
      <c r="A65" s="188"/>
      <c r="B65" s="188"/>
      <c r="C65" s="188"/>
      <c r="D65" s="188"/>
      <c r="E65" s="191" t="s">
        <v>393</v>
      </c>
      <c r="F65" s="191"/>
      <c r="G65" s="191"/>
      <c r="H65" s="191"/>
      <c r="I65" s="188" t="s">
        <v>69</v>
      </c>
      <c r="J65" s="188"/>
      <c r="K65" s="193">
        <v>7144</v>
      </c>
      <c r="L65" s="193"/>
      <c r="M65" s="188"/>
      <c r="N65" s="188"/>
      <c r="O65" s="188"/>
      <c r="P65" s="188"/>
      <c r="Q65" s="188"/>
      <c r="R65" s="188"/>
      <c r="S65" s="188"/>
      <c r="T65" s="188"/>
      <c r="U65" s="188"/>
      <c r="V65" s="188"/>
      <c r="W65" s="188"/>
      <c r="X65" s="188"/>
      <c r="Y65" s="171"/>
    </row>
    <row r="66" spans="1:25" s="168" customFormat="1" ht="38.25" customHeight="1" x14ac:dyDescent="0.2">
      <c r="A66" s="188"/>
      <c r="B66" s="188"/>
      <c r="C66" s="188"/>
      <c r="D66" s="188"/>
      <c r="E66" s="188" t="s">
        <v>392</v>
      </c>
      <c r="F66" s="188"/>
      <c r="G66" s="188"/>
      <c r="H66" s="188"/>
      <c r="I66" s="188" t="s">
        <v>69</v>
      </c>
      <c r="J66" s="188"/>
      <c r="K66" s="193">
        <v>20000</v>
      </c>
      <c r="L66" s="193"/>
      <c r="M66" s="188"/>
      <c r="N66" s="188"/>
      <c r="O66" s="188"/>
      <c r="P66" s="188"/>
      <c r="Q66" s="188"/>
      <c r="R66" s="188"/>
      <c r="S66" s="188"/>
      <c r="T66" s="188"/>
      <c r="U66" s="188"/>
      <c r="V66" s="188"/>
      <c r="W66" s="188"/>
      <c r="X66" s="188"/>
    </row>
    <row r="67" spans="1:25" s="168" customFormat="1" ht="38.25" customHeight="1" x14ac:dyDescent="0.2">
      <c r="A67" s="188"/>
      <c r="B67" s="188"/>
      <c r="C67" s="188"/>
      <c r="D67" s="188"/>
      <c r="E67" s="188" t="s">
        <v>391</v>
      </c>
      <c r="F67" s="188"/>
      <c r="G67" s="188"/>
      <c r="H67" s="188"/>
      <c r="I67" s="188" t="s">
        <v>69</v>
      </c>
      <c r="J67" s="188"/>
      <c r="K67" s="193"/>
      <c r="L67" s="193"/>
      <c r="M67" s="188"/>
      <c r="N67" s="188"/>
      <c r="O67" s="188"/>
      <c r="P67" s="188"/>
      <c r="Q67" s="188"/>
      <c r="R67" s="188"/>
      <c r="S67" s="188"/>
      <c r="T67" s="188"/>
      <c r="U67" s="188"/>
      <c r="V67" s="188"/>
      <c r="W67" s="188"/>
      <c r="X67" s="188"/>
    </row>
    <row r="68" spans="1:25" s="168" customFormat="1" ht="66.75" customHeight="1" x14ac:dyDescent="0.2">
      <c r="A68" s="188"/>
      <c r="B68" s="188"/>
      <c r="C68" s="188"/>
      <c r="D68" s="188"/>
      <c r="E68" s="191" t="s">
        <v>390</v>
      </c>
      <c r="F68" s="191"/>
      <c r="G68" s="191"/>
      <c r="H68" s="191"/>
      <c r="I68" s="188" t="s">
        <v>69</v>
      </c>
      <c r="J68" s="188"/>
      <c r="K68" s="193">
        <v>82615</v>
      </c>
      <c r="L68" s="193"/>
      <c r="M68" s="188"/>
      <c r="N68" s="188"/>
      <c r="O68" s="188"/>
      <c r="P68" s="188"/>
      <c r="Q68" s="188"/>
      <c r="R68" s="188"/>
      <c r="S68" s="188"/>
      <c r="T68" s="188"/>
      <c r="U68" s="188"/>
      <c r="V68" s="188"/>
      <c r="W68" s="188"/>
      <c r="X68" s="188"/>
    </row>
    <row r="69" spans="1:25" s="168" customFormat="1" ht="33" customHeight="1" x14ac:dyDescent="0.2">
      <c r="A69" s="188"/>
      <c r="B69" s="188"/>
      <c r="C69" s="188"/>
      <c r="D69" s="188"/>
      <c r="E69" s="188" t="s">
        <v>389</v>
      </c>
      <c r="F69" s="188"/>
      <c r="G69" s="188"/>
      <c r="H69" s="188"/>
      <c r="I69" s="188" t="s">
        <v>69</v>
      </c>
      <c r="J69" s="188"/>
      <c r="K69" s="193">
        <v>500</v>
      </c>
      <c r="L69" s="193"/>
      <c r="M69" s="188"/>
      <c r="N69" s="188"/>
      <c r="O69" s="188"/>
      <c r="P69" s="188"/>
      <c r="Q69" s="188"/>
      <c r="R69" s="188"/>
      <c r="S69" s="188"/>
      <c r="T69" s="188"/>
      <c r="U69" s="188"/>
      <c r="V69" s="188"/>
      <c r="W69" s="188"/>
      <c r="X69" s="188"/>
    </row>
    <row r="70" spans="1:25" s="168" customFormat="1" ht="33" customHeight="1" x14ac:dyDescent="0.2">
      <c r="A70" s="188"/>
      <c r="B70" s="188"/>
      <c r="C70" s="188"/>
      <c r="D70" s="188"/>
      <c r="E70" s="188" t="s">
        <v>388</v>
      </c>
      <c r="F70" s="188"/>
      <c r="G70" s="188"/>
      <c r="H70" s="188"/>
      <c r="I70" s="188" t="s">
        <v>69</v>
      </c>
      <c r="J70" s="188"/>
      <c r="K70" s="193">
        <v>8442</v>
      </c>
      <c r="L70" s="193"/>
      <c r="M70" s="188"/>
      <c r="N70" s="188"/>
      <c r="O70" s="188"/>
      <c r="P70" s="188"/>
      <c r="Q70" s="188"/>
      <c r="R70" s="188"/>
      <c r="S70" s="188"/>
      <c r="T70" s="188"/>
      <c r="U70" s="188"/>
      <c r="V70" s="188"/>
      <c r="W70" s="188"/>
      <c r="X70" s="188"/>
    </row>
    <row r="71" spans="1:25" s="168" customFormat="1" ht="33" customHeight="1" x14ac:dyDescent="0.2">
      <c r="A71" s="188"/>
      <c r="B71" s="188"/>
      <c r="C71" s="188"/>
      <c r="D71" s="188"/>
      <c r="E71" s="188" t="s">
        <v>387</v>
      </c>
      <c r="F71" s="188"/>
      <c r="G71" s="188"/>
      <c r="H71" s="188"/>
      <c r="I71" s="188" t="s">
        <v>69</v>
      </c>
      <c r="J71" s="188"/>
      <c r="K71" s="193">
        <v>331</v>
      </c>
      <c r="L71" s="193"/>
      <c r="M71" s="188"/>
      <c r="N71" s="188"/>
      <c r="O71" s="188"/>
      <c r="P71" s="188"/>
      <c r="Q71" s="188"/>
      <c r="R71" s="188"/>
      <c r="S71" s="188"/>
      <c r="T71" s="188"/>
      <c r="U71" s="188"/>
      <c r="V71" s="188"/>
      <c r="W71" s="188"/>
      <c r="X71" s="188"/>
    </row>
    <row r="72" spans="1:25" s="168" customFormat="1" ht="63" customHeight="1" x14ac:dyDescent="0.2">
      <c r="A72" s="188" t="s">
        <v>386</v>
      </c>
      <c r="B72" s="188" t="s">
        <v>386</v>
      </c>
      <c r="C72" s="188" t="s">
        <v>385</v>
      </c>
      <c r="D72" s="188"/>
      <c r="E72" s="190" t="s">
        <v>384</v>
      </c>
      <c r="F72" s="190"/>
      <c r="G72" s="190"/>
      <c r="H72" s="190"/>
      <c r="I72" s="188" t="s">
        <v>69</v>
      </c>
      <c r="J72" s="188"/>
      <c r="K72" s="193">
        <v>1</v>
      </c>
      <c r="L72" s="193"/>
      <c r="M72" s="188"/>
      <c r="N72" s="188"/>
      <c r="O72" s="188"/>
      <c r="P72" s="188"/>
      <c r="Q72" s="188"/>
      <c r="R72" s="188"/>
      <c r="S72" s="188"/>
      <c r="T72" s="188"/>
      <c r="U72" s="188"/>
      <c r="V72" s="188"/>
      <c r="W72" s="188"/>
      <c r="X72" s="188"/>
    </row>
    <row r="73" spans="1:25" s="168" customFormat="1" ht="63" customHeight="1" x14ac:dyDescent="0.2">
      <c r="A73" s="188"/>
      <c r="B73" s="188"/>
      <c r="C73" s="188"/>
      <c r="D73" s="188"/>
      <c r="E73" s="190" t="s">
        <v>383</v>
      </c>
      <c r="F73" s="190"/>
      <c r="G73" s="190"/>
      <c r="H73" s="190"/>
      <c r="I73" s="188" t="s">
        <v>69</v>
      </c>
      <c r="J73" s="188"/>
      <c r="K73" s="193">
        <v>100</v>
      </c>
      <c r="L73" s="193"/>
      <c r="M73" s="188"/>
      <c r="N73" s="188"/>
      <c r="O73" s="188"/>
      <c r="P73" s="188"/>
      <c r="Q73" s="188"/>
      <c r="R73" s="188"/>
      <c r="S73" s="188"/>
      <c r="T73" s="188"/>
      <c r="U73" s="188"/>
      <c r="V73" s="188"/>
      <c r="W73" s="188"/>
      <c r="X73" s="188"/>
    </row>
  </sheetData>
  <mergeCells count="415">
    <mergeCell ref="C46:D46"/>
    <mergeCell ref="M60:N60"/>
    <mergeCell ref="M59:N59"/>
    <mergeCell ref="M58:N58"/>
    <mergeCell ref="M57:N57"/>
    <mergeCell ref="T60:X60"/>
    <mergeCell ref="T59:X59"/>
    <mergeCell ref="T58:X58"/>
    <mergeCell ref="T57:X57"/>
    <mergeCell ref="O60:S60"/>
    <mergeCell ref="O59:S59"/>
    <mergeCell ref="O58:S58"/>
    <mergeCell ref="O57:S57"/>
    <mergeCell ref="I65:J65"/>
    <mergeCell ref="K65:L65"/>
    <mergeCell ref="T67:X67"/>
    <mergeCell ref="T66:X66"/>
    <mergeCell ref="O66:S66"/>
    <mergeCell ref="O67:S67"/>
    <mergeCell ref="O68:S68"/>
    <mergeCell ref="M68:N68"/>
    <mergeCell ref="M67:N67"/>
    <mergeCell ref="M66:N66"/>
    <mergeCell ref="O65:S65"/>
    <mergeCell ref="T65:X65"/>
    <mergeCell ref="T71:X71"/>
    <mergeCell ref="T70:X70"/>
    <mergeCell ref="T69:X69"/>
    <mergeCell ref="O73:S73"/>
    <mergeCell ref="O72:S72"/>
    <mergeCell ref="K67:L67"/>
    <mergeCell ref="K66:L66"/>
    <mergeCell ref="I68:J68"/>
    <mergeCell ref="I67:J67"/>
    <mergeCell ref="I66:J66"/>
    <mergeCell ref="O63:S63"/>
    <mergeCell ref="M63:N63"/>
    <mergeCell ref="T62:X62"/>
    <mergeCell ref="T61:X61"/>
    <mergeCell ref="O61:S61"/>
    <mergeCell ref="I73:J73"/>
    <mergeCell ref="I72:J72"/>
    <mergeCell ref="I71:J71"/>
    <mergeCell ref="I70:J70"/>
    <mergeCell ref="I69:J69"/>
    <mergeCell ref="T68:X68"/>
    <mergeCell ref="K68:L68"/>
    <mergeCell ref="M73:N73"/>
    <mergeCell ref="M72:N72"/>
    <mergeCell ref="M71:N71"/>
    <mergeCell ref="M70:N70"/>
    <mergeCell ref="M69:N69"/>
    <mergeCell ref="K73:L73"/>
    <mergeCell ref="K72:L72"/>
    <mergeCell ref="K71:L71"/>
    <mergeCell ref="K70:L70"/>
    <mergeCell ref="K69:L69"/>
    <mergeCell ref="T73:X73"/>
    <mergeCell ref="T72:X72"/>
    <mergeCell ref="T53:X53"/>
    <mergeCell ref="O53:S53"/>
    <mergeCell ref="M53:N53"/>
    <mergeCell ref="K53:L53"/>
    <mergeCell ref="I53:J53"/>
    <mergeCell ref="O71:S71"/>
    <mergeCell ref="O70:S70"/>
    <mergeCell ref="O69:S69"/>
    <mergeCell ref="M61:N61"/>
    <mergeCell ref="K61:L61"/>
    <mergeCell ref="I61:J61"/>
    <mergeCell ref="T64:X64"/>
    <mergeCell ref="O64:S64"/>
    <mergeCell ref="M64:N64"/>
    <mergeCell ref="K64:L64"/>
    <mergeCell ref="I64:J64"/>
    <mergeCell ref="M65:N65"/>
    <mergeCell ref="K63:L63"/>
    <mergeCell ref="I63:J63"/>
    <mergeCell ref="I62:J62"/>
    <mergeCell ref="K62:L62"/>
    <mergeCell ref="M62:N62"/>
    <mergeCell ref="O62:S62"/>
    <mergeCell ref="T63:X63"/>
    <mergeCell ref="I54:J54"/>
    <mergeCell ref="K60:L60"/>
    <mergeCell ref="K59:L59"/>
    <mergeCell ref="K58:L58"/>
    <mergeCell ref="K57:L57"/>
    <mergeCell ref="I57:J57"/>
    <mergeCell ref="I58:J58"/>
    <mergeCell ref="I59:J59"/>
    <mergeCell ref="I60:J60"/>
    <mergeCell ref="T51:X51"/>
    <mergeCell ref="T56:X56"/>
    <mergeCell ref="O56:S56"/>
    <mergeCell ref="M56:N56"/>
    <mergeCell ref="K56:L56"/>
    <mergeCell ref="I56:J56"/>
    <mergeCell ref="T55:X55"/>
    <mergeCell ref="O55:S55"/>
    <mergeCell ref="M55:N55"/>
    <mergeCell ref="K55:L55"/>
    <mergeCell ref="O51:S51"/>
    <mergeCell ref="M51:N51"/>
    <mergeCell ref="K51:L51"/>
    <mergeCell ref="I51:J51"/>
    <mergeCell ref="T52:X52"/>
    <mergeCell ref="O52:S52"/>
    <mergeCell ref="M52:N52"/>
    <mergeCell ref="K52:L52"/>
    <mergeCell ref="I52:J52"/>
    <mergeCell ref="I55:J55"/>
    <mergeCell ref="T54:X54"/>
    <mergeCell ref="O54:S54"/>
    <mergeCell ref="M54:N54"/>
    <mergeCell ref="K54:L54"/>
    <mergeCell ref="I50:J50"/>
    <mergeCell ref="K50:L50"/>
    <mergeCell ref="M50:N50"/>
    <mergeCell ref="O50:S50"/>
    <mergeCell ref="T50:X50"/>
    <mergeCell ref="T49:X49"/>
    <mergeCell ref="O49:S49"/>
    <mergeCell ref="M49:N49"/>
    <mergeCell ref="K49:L49"/>
    <mergeCell ref="I49:J49"/>
    <mergeCell ref="T48:X48"/>
    <mergeCell ref="O48:S48"/>
    <mergeCell ref="M48:N48"/>
    <mergeCell ref="K48:L48"/>
    <mergeCell ref="I48:J48"/>
    <mergeCell ref="K47:L47"/>
    <mergeCell ref="K46:L46"/>
    <mergeCell ref="K45:L45"/>
    <mergeCell ref="K44:L44"/>
    <mergeCell ref="I47:J47"/>
    <mergeCell ref="I46:J46"/>
    <mergeCell ref="I45:J45"/>
    <mergeCell ref="I44:J44"/>
    <mergeCell ref="T44:X44"/>
    <mergeCell ref="O44:S44"/>
    <mergeCell ref="M47:N47"/>
    <mergeCell ref="M46:N46"/>
    <mergeCell ref="M45:N45"/>
    <mergeCell ref="M44:N44"/>
    <mergeCell ref="T47:X47"/>
    <mergeCell ref="O47:S47"/>
    <mergeCell ref="T46:X46"/>
    <mergeCell ref="O46:S46"/>
    <mergeCell ref="T45:X45"/>
    <mergeCell ref="O45:S45"/>
    <mergeCell ref="K42:L42"/>
    <mergeCell ref="I42:J42"/>
    <mergeCell ref="C41:D42"/>
    <mergeCell ref="C43:D43"/>
    <mergeCell ref="T43:X43"/>
    <mergeCell ref="O43:S43"/>
    <mergeCell ref="M43:N43"/>
    <mergeCell ref="K43:L43"/>
    <mergeCell ref="I43:J43"/>
    <mergeCell ref="E42:H42"/>
    <mergeCell ref="E41:H41"/>
    <mergeCell ref="E43:H43"/>
    <mergeCell ref="C44:D44"/>
    <mergeCell ref="C45:D45"/>
    <mergeCell ref="I39:J39"/>
    <mergeCell ref="I38:J38"/>
    <mergeCell ref="I37:J37"/>
    <mergeCell ref="K37:L37"/>
    <mergeCell ref="M40:N40"/>
    <mergeCell ref="O40:S40"/>
    <mergeCell ref="T40:X40"/>
    <mergeCell ref="T39:X39"/>
    <mergeCell ref="T38:X38"/>
    <mergeCell ref="O39:S39"/>
    <mergeCell ref="O38:S38"/>
    <mergeCell ref="M39:N39"/>
    <mergeCell ref="M38:N38"/>
    <mergeCell ref="O36:S36"/>
    <mergeCell ref="M37:N37"/>
    <mergeCell ref="T37:X37"/>
    <mergeCell ref="O37:S37"/>
    <mergeCell ref="T42:X42"/>
    <mergeCell ref="O42:S42"/>
    <mergeCell ref="M42:N42"/>
    <mergeCell ref="K39:L39"/>
    <mergeCell ref="K38:L38"/>
    <mergeCell ref="I32:J32"/>
    <mergeCell ref="K33:L33"/>
    <mergeCell ref="I33:J33"/>
    <mergeCell ref="E44:H44"/>
    <mergeCell ref="T41:X41"/>
    <mergeCell ref="O41:S41"/>
    <mergeCell ref="M41:N41"/>
    <mergeCell ref="K41:L41"/>
    <mergeCell ref="I41:J41"/>
    <mergeCell ref="I40:J40"/>
    <mergeCell ref="K40:L40"/>
    <mergeCell ref="K36:L36"/>
    <mergeCell ref="I36:J36"/>
    <mergeCell ref="K35:L35"/>
    <mergeCell ref="I35:J35"/>
    <mergeCell ref="K34:L34"/>
    <mergeCell ref="I34:J34"/>
    <mergeCell ref="T33:X33"/>
    <mergeCell ref="O33:S33"/>
    <mergeCell ref="M36:N36"/>
    <mergeCell ref="M35:N35"/>
    <mergeCell ref="M34:N34"/>
    <mergeCell ref="M33:N33"/>
    <mergeCell ref="T36:X36"/>
    <mergeCell ref="I27:J27"/>
    <mergeCell ref="T35:X35"/>
    <mergeCell ref="O35:S35"/>
    <mergeCell ref="T34:X34"/>
    <mergeCell ref="O34:S34"/>
    <mergeCell ref="T26:X26"/>
    <mergeCell ref="O26:S26"/>
    <mergeCell ref="M26:N26"/>
    <mergeCell ref="K26:L26"/>
    <mergeCell ref="I26:J26"/>
    <mergeCell ref="T30:X30"/>
    <mergeCell ref="O30:S30"/>
    <mergeCell ref="M30:N30"/>
    <mergeCell ref="K30:L30"/>
    <mergeCell ref="I30:J30"/>
    <mergeCell ref="T29:X29"/>
    <mergeCell ref="O29:S29"/>
    <mergeCell ref="M29:N29"/>
    <mergeCell ref="K29:L29"/>
    <mergeCell ref="I29:J29"/>
    <mergeCell ref="T32:X32"/>
    <mergeCell ref="O32:S32"/>
    <mergeCell ref="M32:N32"/>
    <mergeCell ref="K32:L32"/>
    <mergeCell ref="T31:X31"/>
    <mergeCell ref="O31:S31"/>
    <mergeCell ref="M31:N31"/>
    <mergeCell ref="K31:L31"/>
    <mergeCell ref="I31:J31"/>
    <mergeCell ref="T24:X24"/>
    <mergeCell ref="O24:S24"/>
    <mergeCell ref="M24:N24"/>
    <mergeCell ref="K24:L24"/>
    <mergeCell ref="I24:J24"/>
    <mergeCell ref="T25:X25"/>
    <mergeCell ref="O25:S25"/>
    <mergeCell ref="M25:N25"/>
    <mergeCell ref="K25:L25"/>
    <mergeCell ref="I25:J25"/>
    <mergeCell ref="T28:X28"/>
    <mergeCell ref="O28:S28"/>
    <mergeCell ref="M28:N28"/>
    <mergeCell ref="K28:L28"/>
    <mergeCell ref="I28:J28"/>
    <mergeCell ref="T27:X27"/>
    <mergeCell ref="O27:S27"/>
    <mergeCell ref="M27:N27"/>
    <mergeCell ref="K27:L27"/>
    <mergeCell ref="T23:X23"/>
    <mergeCell ref="O23:S23"/>
    <mergeCell ref="M23:N23"/>
    <mergeCell ref="T19:X19"/>
    <mergeCell ref="O19:S19"/>
    <mergeCell ref="M19:N19"/>
    <mergeCell ref="K19:L19"/>
    <mergeCell ref="I19:J19"/>
    <mergeCell ref="T18:X18"/>
    <mergeCell ref="O18:S18"/>
    <mergeCell ref="M18:N18"/>
    <mergeCell ref="K18:L18"/>
    <mergeCell ref="I18:J18"/>
    <mergeCell ref="T21:X21"/>
    <mergeCell ref="O21:S21"/>
    <mergeCell ref="M21:N21"/>
    <mergeCell ref="K21:L21"/>
    <mergeCell ref="I21:J21"/>
    <mergeCell ref="T20:X20"/>
    <mergeCell ref="O20:S20"/>
    <mergeCell ref="M20:N20"/>
    <mergeCell ref="K20:L20"/>
    <mergeCell ref="I20:J20"/>
    <mergeCell ref="I23:J23"/>
    <mergeCell ref="T22:X22"/>
    <mergeCell ref="O22:S22"/>
    <mergeCell ref="M22:N22"/>
    <mergeCell ref="K22:L22"/>
    <mergeCell ref="I22:J22"/>
    <mergeCell ref="T16:X16"/>
    <mergeCell ref="O16:S16"/>
    <mergeCell ref="M16:N16"/>
    <mergeCell ref="K16:L16"/>
    <mergeCell ref="I16:J16"/>
    <mergeCell ref="T15:X15"/>
    <mergeCell ref="O15:S15"/>
    <mergeCell ref="M15:N15"/>
    <mergeCell ref="K15:L15"/>
    <mergeCell ref="I15:J15"/>
    <mergeCell ref="E67:H67"/>
    <mergeCell ref="E68:H68"/>
    <mergeCell ref="E50:H50"/>
    <mergeCell ref="E51:H51"/>
    <mergeCell ref="T17:X17"/>
    <mergeCell ref="O17:S17"/>
    <mergeCell ref="M17:N17"/>
    <mergeCell ref="K17:L17"/>
    <mergeCell ref="I17:J17"/>
    <mergeCell ref="K23:L23"/>
    <mergeCell ref="E61:H61"/>
    <mergeCell ref="E62:H62"/>
    <mergeCell ref="E63:H63"/>
    <mergeCell ref="E64:H64"/>
    <mergeCell ref="E65:H65"/>
    <mergeCell ref="E66:H66"/>
    <mergeCell ref="E55:H55"/>
    <mergeCell ref="E56:H56"/>
    <mergeCell ref="E57:H57"/>
    <mergeCell ref="E58:H58"/>
    <mergeCell ref="E59:H59"/>
    <mergeCell ref="E60:H60"/>
    <mergeCell ref="C50:D71"/>
    <mergeCell ref="C72:D73"/>
    <mergeCell ref="E69:H69"/>
    <mergeCell ref="E70:H70"/>
    <mergeCell ref="E71:H71"/>
    <mergeCell ref="E72:H72"/>
    <mergeCell ref="E73:H73"/>
    <mergeCell ref="E52:H52"/>
    <mergeCell ref="E53:H53"/>
    <mergeCell ref="E54:H54"/>
    <mergeCell ref="C12:D12"/>
    <mergeCell ref="T14:X14"/>
    <mergeCell ref="O14:S14"/>
    <mergeCell ref="M14:N14"/>
    <mergeCell ref="K14:L14"/>
    <mergeCell ref="I14:J14"/>
    <mergeCell ref="T13:X13"/>
    <mergeCell ref="O13:S13"/>
    <mergeCell ref="M13:N13"/>
    <mergeCell ref="K13:L13"/>
    <mergeCell ref="I13:J13"/>
    <mergeCell ref="O12:S12"/>
    <mergeCell ref="M12:N12"/>
    <mergeCell ref="K12:L12"/>
    <mergeCell ref="I12:J12"/>
    <mergeCell ref="T12:X12"/>
    <mergeCell ref="E49:H49"/>
    <mergeCell ref="E48:H48"/>
    <mergeCell ref="E45:H45"/>
    <mergeCell ref="E47:H47"/>
    <mergeCell ref="E46:H46"/>
    <mergeCell ref="E34:H34"/>
    <mergeCell ref="E33:H33"/>
    <mergeCell ref="E32:H32"/>
    <mergeCell ref="E40:H40"/>
    <mergeCell ref="E39:H39"/>
    <mergeCell ref="E38:H38"/>
    <mergeCell ref="E37:H37"/>
    <mergeCell ref="E36:H36"/>
    <mergeCell ref="E35:H35"/>
    <mergeCell ref="E26:H26"/>
    <mergeCell ref="E27:H27"/>
    <mergeCell ref="E31:H31"/>
    <mergeCell ref="E30:H30"/>
    <mergeCell ref="E29:H29"/>
    <mergeCell ref="E28:H28"/>
    <mergeCell ref="E25:H25"/>
    <mergeCell ref="E24:H24"/>
    <mergeCell ref="E23:H23"/>
    <mergeCell ref="E22:H22"/>
    <mergeCell ref="E21:H21"/>
    <mergeCell ref="E19:H19"/>
    <mergeCell ref="E20:H20"/>
    <mergeCell ref="E15:H15"/>
    <mergeCell ref="E14:H14"/>
    <mergeCell ref="E13:H13"/>
    <mergeCell ref="E12:H12"/>
    <mergeCell ref="E18:H18"/>
    <mergeCell ref="E17:H17"/>
    <mergeCell ref="E16:H16"/>
    <mergeCell ref="B21:B23"/>
    <mergeCell ref="B17:B20"/>
    <mergeCell ref="A13:A43"/>
    <mergeCell ref="C13:D15"/>
    <mergeCell ref="C16:D20"/>
    <mergeCell ref="A46:A48"/>
    <mergeCell ref="A44:A45"/>
    <mergeCell ref="A50:A71"/>
    <mergeCell ref="A72:A73"/>
    <mergeCell ref="B46:B48"/>
    <mergeCell ref="B44:B45"/>
    <mergeCell ref="B41:B42"/>
    <mergeCell ref="B37:B39"/>
    <mergeCell ref="B24:B36"/>
    <mergeCell ref="B50:B71"/>
    <mergeCell ref="B72:B73"/>
    <mergeCell ref="B13:B15"/>
    <mergeCell ref="C37:D39"/>
    <mergeCell ref="C40:D40"/>
    <mergeCell ref="C24:D36"/>
    <mergeCell ref="C21:D23"/>
    <mergeCell ref="C49:D49"/>
    <mergeCell ref="C47:D47"/>
    <mergeCell ref="C48:D48"/>
    <mergeCell ref="B8:X8"/>
    <mergeCell ref="B10:X10"/>
    <mergeCell ref="C2:X2"/>
    <mergeCell ref="G5:K5"/>
    <mergeCell ref="M5:N5"/>
    <mergeCell ref="O5:S5"/>
    <mergeCell ref="V5:W5"/>
    <mergeCell ref="B6:D6"/>
    <mergeCell ref="M6:N6"/>
    <mergeCell ref="O6:T6"/>
    <mergeCell ref="V6:W6"/>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8"/>
  <sheetViews>
    <sheetView zoomScale="85" zoomScaleNormal="85" zoomScaleSheetLayoutView="80" zoomScalePageLayoutView="147" workbookViewId="0">
      <selection activeCell="E14" sqref="E14:E17"/>
    </sheetView>
  </sheetViews>
  <sheetFormatPr baseColWidth="10" defaultColWidth="17.28515625" defaultRowHeight="15" customHeight="1" x14ac:dyDescent="0.2"/>
  <cols>
    <col min="1" max="1" width="22.140625" style="2" customWidth="1"/>
    <col min="2" max="2" width="14.42578125" style="2" customWidth="1"/>
    <col min="3" max="3" width="14.85546875" style="2" customWidth="1"/>
    <col min="4" max="4" width="13.5703125" style="2" customWidth="1"/>
    <col min="5" max="5" width="19.5703125" style="2" customWidth="1"/>
    <col min="6" max="6" width="24.28515625" style="2" customWidth="1"/>
    <col min="7" max="7" width="16.140625" style="2" customWidth="1"/>
    <col min="8" max="8" width="12.42578125" style="2" customWidth="1"/>
    <col min="9" max="9" width="29.28515625" style="2" customWidth="1"/>
    <col min="10" max="10" width="9" style="2" customWidth="1"/>
    <col min="11" max="11" width="8.85546875" style="2" customWidth="1"/>
    <col min="12" max="12" width="9" style="2" customWidth="1"/>
    <col min="13" max="13" width="9.28515625" style="2" customWidth="1"/>
    <col min="14" max="16" width="15.42578125" style="2" customWidth="1"/>
    <col min="17" max="17" width="19" style="2" customWidth="1"/>
    <col min="18" max="19" width="11.28515625" style="2" customWidth="1"/>
    <col min="20" max="20" width="20.7109375" style="2" customWidth="1"/>
    <col min="21" max="21" width="19.7109375" style="2" customWidth="1"/>
    <col min="22" max="22" width="14.7109375" style="2" customWidth="1"/>
    <col min="23" max="23" width="16.7109375" style="2" customWidth="1"/>
    <col min="24" max="24" width="20.28515625" style="2" customWidth="1"/>
    <col min="25" max="26" width="10.85546875" style="2" customWidth="1"/>
    <col min="27" max="16384" width="17.28515625" style="2"/>
  </cols>
  <sheetData>
    <row r="1" spans="1:26" ht="15" customHeight="1" x14ac:dyDescent="0.2">
      <c r="A1" s="52"/>
      <c r="B1" s="52"/>
      <c r="C1" s="52"/>
      <c r="D1" s="52"/>
      <c r="E1" s="52"/>
      <c r="F1" s="52"/>
      <c r="G1" s="52"/>
      <c r="H1" s="52"/>
      <c r="I1" s="52"/>
      <c r="J1" s="52"/>
      <c r="K1" s="52"/>
      <c r="L1" s="52"/>
      <c r="M1" s="52"/>
      <c r="N1" s="52"/>
      <c r="O1" s="52"/>
      <c r="P1" s="52"/>
      <c r="Q1" s="52"/>
      <c r="R1" s="52"/>
      <c r="S1" s="52"/>
      <c r="T1" s="52"/>
      <c r="U1" s="52"/>
      <c r="V1" s="52"/>
      <c r="W1" s="52"/>
      <c r="X1" s="52"/>
      <c r="Y1" s="1"/>
      <c r="Z1" s="1"/>
    </row>
    <row r="2" spans="1:26" ht="28.5" customHeight="1" x14ac:dyDescent="0.2">
      <c r="A2" s="52"/>
      <c r="B2" s="52"/>
      <c r="C2" s="176" t="s">
        <v>32</v>
      </c>
      <c r="D2" s="176"/>
      <c r="E2" s="176"/>
      <c r="F2" s="176"/>
      <c r="G2" s="176"/>
      <c r="H2" s="176"/>
      <c r="I2" s="176"/>
      <c r="J2" s="176"/>
      <c r="K2" s="176"/>
      <c r="L2" s="176"/>
      <c r="M2" s="176"/>
      <c r="N2" s="176"/>
      <c r="O2" s="176"/>
      <c r="P2" s="176"/>
      <c r="Q2" s="176"/>
      <c r="R2" s="176"/>
      <c r="S2" s="176"/>
      <c r="T2" s="176"/>
      <c r="U2" s="176"/>
      <c r="V2" s="176"/>
      <c r="W2" s="176"/>
      <c r="X2" s="176"/>
      <c r="Y2" s="1"/>
      <c r="Z2" s="1"/>
    </row>
    <row r="3" spans="1:26" ht="16.5" customHeight="1" x14ac:dyDescent="0.2">
      <c r="A3" s="52"/>
      <c r="B3" s="52"/>
      <c r="C3" s="52"/>
      <c r="D3" s="52"/>
      <c r="E3" s="52"/>
      <c r="F3" s="52"/>
      <c r="G3" s="52"/>
      <c r="H3" s="52"/>
      <c r="I3" s="52"/>
      <c r="J3" s="52"/>
      <c r="K3" s="52"/>
      <c r="L3" s="52"/>
      <c r="M3" s="52"/>
      <c r="N3" s="52"/>
      <c r="O3" s="52"/>
      <c r="P3" s="52"/>
      <c r="Q3" s="52"/>
      <c r="R3" s="52"/>
      <c r="S3" s="52"/>
      <c r="T3" s="52"/>
      <c r="U3" s="52"/>
      <c r="V3" s="52"/>
      <c r="W3" s="52"/>
      <c r="X3" s="52"/>
      <c r="Y3" s="1"/>
      <c r="Z3" s="1"/>
    </row>
    <row r="4" spans="1:26" ht="12.75" customHeight="1" x14ac:dyDescent="0.2">
      <c r="A4" s="3"/>
      <c r="B4" s="4"/>
      <c r="C4" s="4"/>
      <c r="D4" s="4"/>
      <c r="E4" s="4"/>
      <c r="F4" s="4"/>
      <c r="G4" s="4"/>
      <c r="H4" s="4"/>
      <c r="I4" s="4"/>
      <c r="J4" s="4"/>
      <c r="K4" s="4"/>
      <c r="L4" s="4"/>
      <c r="M4" s="4"/>
      <c r="N4" s="4"/>
      <c r="O4" s="4"/>
      <c r="P4" s="4"/>
      <c r="Q4" s="4"/>
      <c r="R4" s="4"/>
      <c r="S4" s="4"/>
      <c r="T4" s="4"/>
      <c r="U4" s="4"/>
      <c r="V4" s="4"/>
      <c r="W4" s="4"/>
      <c r="X4" s="4"/>
      <c r="Y4" s="1"/>
      <c r="Z4" s="1"/>
    </row>
    <row r="5" spans="1:26" ht="16.5" customHeight="1" x14ac:dyDescent="0.2">
      <c r="A5" s="5"/>
      <c r="B5" s="6"/>
      <c r="C5" s="6"/>
      <c r="D5" s="6"/>
      <c r="E5" s="6"/>
      <c r="F5" s="6"/>
      <c r="G5" s="177"/>
      <c r="H5" s="178"/>
      <c r="I5" s="178"/>
      <c r="J5" s="178"/>
      <c r="K5" s="178"/>
      <c r="L5" s="6"/>
      <c r="M5" s="179"/>
      <c r="N5" s="178"/>
      <c r="O5" s="177"/>
      <c r="P5" s="178"/>
      <c r="Q5" s="178"/>
      <c r="R5" s="178"/>
      <c r="S5" s="178"/>
      <c r="T5" s="7"/>
      <c r="U5" s="7"/>
      <c r="V5" s="180" t="s">
        <v>0</v>
      </c>
      <c r="W5" s="181"/>
      <c r="X5" s="33" t="s">
        <v>30</v>
      </c>
      <c r="Y5" s="1"/>
      <c r="Z5" s="1"/>
    </row>
    <row r="6" spans="1:26" ht="30" customHeight="1" x14ac:dyDescent="0.2">
      <c r="A6" s="35" t="s">
        <v>1</v>
      </c>
      <c r="B6" s="182"/>
      <c r="C6" s="183"/>
      <c r="D6" s="184"/>
      <c r="E6" s="7"/>
      <c r="F6" s="7"/>
      <c r="G6" s="7"/>
      <c r="H6" s="29"/>
      <c r="I6" s="29"/>
      <c r="J6" s="29"/>
      <c r="K6" s="29"/>
      <c r="L6" s="7"/>
      <c r="M6" s="180" t="s">
        <v>2</v>
      </c>
      <c r="N6" s="181"/>
      <c r="O6" s="185"/>
      <c r="P6" s="186"/>
      <c r="Q6" s="186"/>
      <c r="R6" s="186"/>
      <c r="S6" s="186"/>
      <c r="T6" s="187"/>
      <c r="U6" s="7"/>
      <c r="V6" s="180" t="s">
        <v>3</v>
      </c>
      <c r="W6" s="181"/>
      <c r="X6" s="34" t="s">
        <v>31</v>
      </c>
      <c r="Y6" s="1"/>
      <c r="Z6" s="1"/>
    </row>
    <row r="7" spans="1:26" ht="15.75" customHeight="1" x14ac:dyDescent="0.2">
      <c r="A7" s="35"/>
      <c r="B7" s="48"/>
      <c r="C7" s="48"/>
      <c r="D7" s="48"/>
      <c r="E7" s="18"/>
      <c r="F7" s="18"/>
      <c r="G7" s="18"/>
      <c r="H7" s="29"/>
      <c r="I7" s="29"/>
      <c r="J7" s="29"/>
      <c r="K7" s="29"/>
      <c r="L7" s="18"/>
      <c r="M7" s="31"/>
      <c r="N7" s="32"/>
      <c r="O7" s="49"/>
      <c r="P7" s="17"/>
      <c r="Q7" s="17"/>
      <c r="R7" s="17"/>
      <c r="S7" s="17"/>
      <c r="T7" s="17"/>
      <c r="U7" s="18"/>
      <c r="V7" s="31"/>
      <c r="W7" s="32"/>
      <c r="X7" s="50"/>
      <c r="Y7" s="1"/>
      <c r="Z7" s="1"/>
    </row>
    <row r="8" spans="1:26" s="131" customFormat="1" ht="45.75" customHeight="1" x14ac:dyDescent="0.2">
      <c r="A8" s="55" t="s">
        <v>35</v>
      </c>
      <c r="B8" s="216" t="s">
        <v>36</v>
      </c>
      <c r="C8" s="216"/>
      <c r="D8" s="216"/>
      <c r="E8" s="216"/>
      <c r="F8" s="216"/>
      <c r="G8" s="216"/>
      <c r="H8" s="216"/>
      <c r="I8" s="216"/>
      <c r="J8" s="216"/>
      <c r="K8" s="216"/>
      <c r="L8" s="216"/>
      <c r="M8" s="216"/>
      <c r="N8" s="216"/>
      <c r="O8" s="216"/>
      <c r="P8" s="216"/>
      <c r="Q8" s="216"/>
      <c r="R8" s="216"/>
      <c r="S8" s="216"/>
      <c r="T8" s="216"/>
      <c r="U8" s="216"/>
      <c r="V8" s="216"/>
      <c r="W8" s="216"/>
      <c r="X8" s="216"/>
      <c r="Y8" s="13"/>
      <c r="Z8" s="13"/>
    </row>
    <row r="9" spans="1:26" s="131" customFormat="1" ht="12.75" customHeight="1" x14ac:dyDescent="0.2">
      <c r="A9" s="8"/>
      <c r="B9" s="9"/>
      <c r="C9" s="9"/>
      <c r="D9" s="9"/>
      <c r="E9" s="9"/>
      <c r="F9" s="9"/>
      <c r="G9" s="10"/>
      <c r="H9" s="10"/>
      <c r="I9" s="10"/>
      <c r="J9" s="10"/>
      <c r="K9" s="10"/>
      <c r="L9" s="10"/>
      <c r="M9" s="10"/>
      <c r="N9" s="10"/>
      <c r="O9" s="10"/>
      <c r="P9" s="10"/>
      <c r="Q9" s="10"/>
      <c r="R9" s="11"/>
      <c r="S9" s="11"/>
      <c r="T9" s="11"/>
      <c r="U9" s="11"/>
      <c r="V9" s="11"/>
      <c r="W9" s="11"/>
      <c r="X9" s="12"/>
      <c r="Y9" s="13"/>
      <c r="Z9" s="13"/>
    </row>
    <row r="10" spans="1:26" s="132" customFormat="1" ht="28.5" customHeight="1" x14ac:dyDescent="0.2">
      <c r="A10" s="60" t="s">
        <v>42</v>
      </c>
      <c r="B10" s="175" t="s">
        <v>262</v>
      </c>
      <c r="C10" s="175"/>
      <c r="D10" s="175"/>
      <c r="E10" s="175"/>
      <c r="F10" s="175"/>
      <c r="G10" s="175"/>
      <c r="H10" s="175"/>
      <c r="I10" s="175"/>
      <c r="J10" s="175"/>
      <c r="K10" s="175"/>
      <c r="L10" s="175"/>
      <c r="M10" s="175"/>
      <c r="N10" s="175"/>
      <c r="O10" s="175"/>
      <c r="P10" s="175"/>
      <c r="Q10" s="175"/>
      <c r="R10" s="175"/>
      <c r="S10" s="175"/>
      <c r="T10" s="175"/>
      <c r="U10" s="175"/>
      <c r="V10" s="175"/>
      <c r="W10" s="175"/>
      <c r="X10" s="175"/>
      <c r="Y10" s="23"/>
      <c r="Z10" s="23"/>
    </row>
    <row r="11" spans="1:26" s="131" customFormat="1" ht="12.75" customHeight="1" x14ac:dyDescent="0.2">
      <c r="A11" s="8"/>
      <c r="B11" s="9"/>
      <c r="C11" s="9"/>
      <c r="D11" s="9"/>
      <c r="E11" s="9"/>
      <c r="F11" s="9"/>
      <c r="G11" s="10"/>
      <c r="H11" s="10"/>
      <c r="I11" s="10"/>
      <c r="J11" s="10"/>
      <c r="K11" s="10"/>
      <c r="L11" s="10"/>
      <c r="M11" s="10"/>
      <c r="N11" s="10"/>
      <c r="O11" s="10"/>
      <c r="P11" s="10"/>
      <c r="Q11" s="10"/>
      <c r="R11" s="11"/>
      <c r="S11" s="11"/>
      <c r="T11" s="11"/>
      <c r="U11" s="11"/>
      <c r="V11" s="11"/>
      <c r="W11" s="11"/>
      <c r="X11" s="12"/>
      <c r="Y11" s="13"/>
      <c r="Z11" s="13"/>
    </row>
    <row r="12" spans="1:26" s="131" customFormat="1" ht="30" customHeight="1" x14ac:dyDescent="0.2">
      <c r="A12" s="205" t="s">
        <v>4</v>
      </c>
      <c r="B12" s="205" t="s">
        <v>5</v>
      </c>
      <c r="C12" s="205" t="s">
        <v>6</v>
      </c>
      <c r="D12" s="207" t="s">
        <v>7</v>
      </c>
      <c r="E12" s="207" t="s">
        <v>8</v>
      </c>
      <c r="F12" s="205" t="s">
        <v>9</v>
      </c>
      <c r="G12" s="205" t="s">
        <v>10</v>
      </c>
      <c r="H12" s="205" t="s">
        <v>11</v>
      </c>
      <c r="I12" s="205" t="s">
        <v>12</v>
      </c>
      <c r="J12" s="211" t="s">
        <v>13</v>
      </c>
      <c r="K12" s="210"/>
      <c r="L12" s="210"/>
      <c r="M12" s="209"/>
      <c r="N12" s="212" t="s">
        <v>14</v>
      </c>
      <c r="O12" s="213"/>
      <c r="P12" s="205" t="s">
        <v>15</v>
      </c>
      <c r="Q12" s="205" t="s">
        <v>16</v>
      </c>
      <c r="R12" s="208" t="s">
        <v>17</v>
      </c>
      <c r="S12" s="209"/>
      <c r="T12" s="208" t="s">
        <v>18</v>
      </c>
      <c r="U12" s="210"/>
      <c r="V12" s="210"/>
      <c r="W12" s="210"/>
      <c r="X12" s="209"/>
      <c r="Y12" s="13"/>
      <c r="Z12" s="13"/>
    </row>
    <row r="13" spans="1:26" s="131" customFormat="1" ht="57" customHeight="1" x14ac:dyDescent="0.2">
      <c r="A13" s="206"/>
      <c r="B13" s="206"/>
      <c r="C13" s="206"/>
      <c r="D13" s="206"/>
      <c r="E13" s="206"/>
      <c r="F13" s="206"/>
      <c r="G13" s="206"/>
      <c r="H13" s="206"/>
      <c r="I13" s="206"/>
      <c r="J13" s="14" t="s">
        <v>19</v>
      </c>
      <c r="K13" s="14" t="s">
        <v>20</v>
      </c>
      <c r="L13" s="14" t="s">
        <v>21</v>
      </c>
      <c r="M13" s="14" t="s">
        <v>22</v>
      </c>
      <c r="N13" s="214"/>
      <c r="O13" s="215"/>
      <c r="P13" s="206"/>
      <c r="Q13" s="206"/>
      <c r="R13" s="14" t="s">
        <v>23</v>
      </c>
      <c r="S13" s="14" t="s">
        <v>24</v>
      </c>
      <c r="T13" s="15" t="s">
        <v>25</v>
      </c>
      <c r="U13" s="15" t="s">
        <v>26</v>
      </c>
      <c r="V13" s="16" t="s">
        <v>27</v>
      </c>
      <c r="W13" s="15" t="s">
        <v>28</v>
      </c>
      <c r="X13" s="14" t="s">
        <v>29</v>
      </c>
      <c r="Y13" s="13"/>
      <c r="Z13" s="13"/>
    </row>
    <row r="14" spans="1:26" s="132" customFormat="1" ht="30" customHeight="1" x14ac:dyDescent="0.2">
      <c r="A14" s="204" t="s">
        <v>41</v>
      </c>
      <c r="B14" s="204" t="s">
        <v>63</v>
      </c>
      <c r="C14" s="204" t="s">
        <v>534</v>
      </c>
      <c r="D14" s="204" t="s">
        <v>248</v>
      </c>
      <c r="E14" s="286" t="s">
        <v>819</v>
      </c>
      <c r="F14" s="221">
        <v>2.5000000000000001E-2</v>
      </c>
      <c r="G14" s="224" t="s">
        <v>758</v>
      </c>
      <c r="H14" s="283">
        <v>1</v>
      </c>
      <c r="I14" s="224" t="s">
        <v>46</v>
      </c>
      <c r="J14" s="280"/>
      <c r="K14" s="280">
        <v>0.4</v>
      </c>
      <c r="L14" s="280">
        <v>0.8</v>
      </c>
      <c r="M14" s="280">
        <v>1</v>
      </c>
      <c r="N14" s="227" t="s">
        <v>759</v>
      </c>
      <c r="O14" s="228"/>
      <c r="P14" s="19">
        <v>0.25</v>
      </c>
      <c r="Q14" s="224" t="s">
        <v>763</v>
      </c>
      <c r="R14" s="21">
        <v>42767</v>
      </c>
      <c r="S14" s="21">
        <v>42794</v>
      </c>
      <c r="T14" s="218">
        <v>0</v>
      </c>
      <c r="U14" s="218">
        <v>0</v>
      </c>
      <c r="V14" s="218">
        <v>0</v>
      </c>
      <c r="W14" s="218">
        <v>0</v>
      </c>
      <c r="X14" s="224" t="s">
        <v>765</v>
      </c>
      <c r="Y14" s="23"/>
      <c r="Z14" s="23"/>
    </row>
    <row r="15" spans="1:26" s="132" customFormat="1" ht="30" customHeight="1" x14ac:dyDescent="0.2">
      <c r="A15" s="204"/>
      <c r="B15" s="204"/>
      <c r="C15" s="204"/>
      <c r="D15" s="204"/>
      <c r="E15" s="287"/>
      <c r="F15" s="222"/>
      <c r="G15" s="225"/>
      <c r="H15" s="284"/>
      <c r="I15" s="225"/>
      <c r="J15" s="281"/>
      <c r="K15" s="281"/>
      <c r="L15" s="281"/>
      <c r="M15" s="281"/>
      <c r="N15" s="227" t="s">
        <v>760</v>
      </c>
      <c r="O15" s="228"/>
      <c r="P15" s="19">
        <v>0.25</v>
      </c>
      <c r="Q15" s="225"/>
      <c r="R15" s="21">
        <v>42795</v>
      </c>
      <c r="S15" s="21">
        <v>42825</v>
      </c>
      <c r="T15" s="219"/>
      <c r="U15" s="219"/>
      <c r="V15" s="219"/>
      <c r="W15" s="219"/>
      <c r="X15" s="225"/>
      <c r="Y15" s="23"/>
      <c r="Z15" s="23"/>
    </row>
    <row r="16" spans="1:26" s="132" customFormat="1" ht="30" customHeight="1" x14ac:dyDescent="0.2">
      <c r="A16" s="204"/>
      <c r="B16" s="204"/>
      <c r="C16" s="204"/>
      <c r="D16" s="204"/>
      <c r="E16" s="287"/>
      <c r="F16" s="222"/>
      <c r="G16" s="225"/>
      <c r="H16" s="284"/>
      <c r="I16" s="225"/>
      <c r="J16" s="281"/>
      <c r="K16" s="281"/>
      <c r="L16" s="281"/>
      <c r="M16" s="281"/>
      <c r="N16" s="227" t="s">
        <v>761</v>
      </c>
      <c r="O16" s="228"/>
      <c r="P16" s="19">
        <v>0.25</v>
      </c>
      <c r="Q16" s="226"/>
      <c r="R16" s="21">
        <v>42809</v>
      </c>
      <c r="S16" s="21">
        <v>42094</v>
      </c>
      <c r="T16" s="219"/>
      <c r="U16" s="219"/>
      <c r="V16" s="219"/>
      <c r="W16" s="219"/>
      <c r="X16" s="225"/>
      <c r="Y16" s="23"/>
      <c r="Z16" s="23"/>
    </row>
    <row r="17" spans="1:26" s="132" customFormat="1" ht="48" customHeight="1" x14ac:dyDescent="0.2">
      <c r="A17" s="204"/>
      <c r="B17" s="204"/>
      <c r="C17" s="204"/>
      <c r="D17" s="204"/>
      <c r="E17" s="288"/>
      <c r="F17" s="223"/>
      <c r="G17" s="226"/>
      <c r="H17" s="285"/>
      <c r="I17" s="226"/>
      <c r="J17" s="282"/>
      <c r="K17" s="282"/>
      <c r="L17" s="282"/>
      <c r="M17" s="282"/>
      <c r="N17" s="227" t="s">
        <v>762</v>
      </c>
      <c r="O17" s="229"/>
      <c r="P17" s="19">
        <v>0.25</v>
      </c>
      <c r="Q17" s="20" t="s">
        <v>764</v>
      </c>
      <c r="R17" s="21">
        <v>42736</v>
      </c>
      <c r="S17" s="21">
        <v>43100</v>
      </c>
      <c r="T17" s="220"/>
      <c r="U17" s="220"/>
      <c r="V17" s="220"/>
      <c r="W17" s="220"/>
      <c r="X17" s="226"/>
      <c r="Y17" s="23"/>
      <c r="Z17" s="23"/>
    </row>
    <row r="18" spans="1:26" s="131" customFormat="1" ht="10.5" customHeight="1" x14ac:dyDescent="0.2">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s="132" customFormat="1" ht="28.5" customHeight="1" x14ac:dyDescent="0.2">
      <c r="A19" s="60" t="s">
        <v>62</v>
      </c>
      <c r="B19" s="175" t="s">
        <v>261</v>
      </c>
      <c r="C19" s="175"/>
      <c r="D19" s="175"/>
      <c r="E19" s="175"/>
      <c r="F19" s="175"/>
      <c r="G19" s="175"/>
      <c r="H19" s="175"/>
      <c r="I19" s="175"/>
      <c r="J19" s="175"/>
      <c r="K19" s="175"/>
      <c r="L19" s="175"/>
      <c r="M19" s="175"/>
      <c r="N19" s="175"/>
      <c r="O19" s="175"/>
      <c r="P19" s="175"/>
      <c r="Q19" s="175"/>
      <c r="R19" s="175"/>
      <c r="S19" s="175"/>
      <c r="T19" s="175"/>
      <c r="U19" s="175"/>
      <c r="V19" s="175"/>
      <c r="W19" s="175"/>
      <c r="X19" s="175"/>
      <c r="Y19" s="23"/>
      <c r="Z19" s="23"/>
    </row>
    <row r="20" spans="1:26" s="131" customFormat="1" ht="10.5" customHeight="1" x14ac:dyDescent="0.2">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s="131" customFormat="1" ht="30" customHeight="1" x14ac:dyDescent="0.2">
      <c r="A21" s="205" t="s">
        <v>4</v>
      </c>
      <c r="B21" s="205" t="s">
        <v>5</v>
      </c>
      <c r="C21" s="205" t="s">
        <v>6</v>
      </c>
      <c r="D21" s="207" t="s">
        <v>7</v>
      </c>
      <c r="E21" s="207" t="s">
        <v>8</v>
      </c>
      <c r="F21" s="205" t="s">
        <v>9</v>
      </c>
      <c r="G21" s="205" t="s">
        <v>10</v>
      </c>
      <c r="H21" s="205" t="s">
        <v>11</v>
      </c>
      <c r="I21" s="205" t="s">
        <v>12</v>
      </c>
      <c r="J21" s="211" t="s">
        <v>13</v>
      </c>
      <c r="K21" s="210"/>
      <c r="L21" s="210"/>
      <c r="M21" s="209"/>
      <c r="N21" s="212" t="s">
        <v>14</v>
      </c>
      <c r="O21" s="213"/>
      <c r="P21" s="205" t="s">
        <v>15</v>
      </c>
      <c r="Q21" s="205" t="s">
        <v>16</v>
      </c>
      <c r="R21" s="208" t="s">
        <v>17</v>
      </c>
      <c r="S21" s="209"/>
      <c r="T21" s="208" t="s">
        <v>18</v>
      </c>
      <c r="U21" s="210"/>
      <c r="V21" s="210"/>
      <c r="W21" s="210"/>
      <c r="X21" s="209"/>
      <c r="Y21" s="13"/>
      <c r="Z21" s="13"/>
    </row>
    <row r="22" spans="1:26" s="131" customFormat="1" ht="57" customHeight="1" x14ac:dyDescent="0.2">
      <c r="A22" s="206"/>
      <c r="B22" s="206"/>
      <c r="C22" s="206"/>
      <c r="D22" s="206"/>
      <c r="E22" s="206"/>
      <c r="F22" s="206"/>
      <c r="G22" s="206"/>
      <c r="H22" s="206"/>
      <c r="I22" s="206"/>
      <c r="J22" s="14" t="s">
        <v>19</v>
      </c>
      <c r="K22" s="14" t="s">
        <v>20</v>
      </c>
      <c r="L22" s="14" t="s">
        <v>21</v>
      </c>
      <c r="M22" s="14" t="s">
        <v>22</v>
      </c>
      <c r="N22" s="214"/>
      <c r="O22" s="215"/>
      <c r="P22" s="206"/>
      <c r="Q22" s="206"/>
      <c r="R22" s="14" t="s">
        <v>23</v>
      </c>
      <c r="S22" s="14" t="s">
        <v>24</v>
      </c>
      <c r="T22" s="15" t="s">
        <v>25</v>
      </c>
      <c r="U22" s="15" t="s">
        <v>26</v>
      </c>
      <c r="V22" s="16" t="s">
        <v>27</v>
      </c>
      <c r="W22" s="15" t="s">
        <v>28</v>
      </c>
      <c r="X22" s="14" t="s">
        <v>29</v>
      </c>
      <c r="Y22" s="13"/>
      <c r="Z22" s="13"/>
    </row>
    <row r="23" spans="1:26" s="132" customFormat="1" ht="123.75" customHeight="1" x14ac:dyDescent="0.2">
      <c r="A23" s="279" t="s">
        <v>266</v>
      </c>
      <c r="B23" s="279" t="s">
        <v>266</v>
      </c>
      <c r="C23" s="279" t="s">
        <v>267</v>
      </c>
      <c r="D23" s="279" t="s">
        <v>268</v>
      </c>
      <c r="E23" s="86" t="s">
        <v>290</v>
      </c>
      <c r="F23" s="98">
        <v>0.05</v>
      </c>
      <c r="G23" s="86" t="s">
        <v>291</v>
      </c>
      <c r="H23" s="87">
        <v>2</v>
      </c>
      <c r="I23" s="73" t="s">
        <v>46</v>
      </c>
      <c r="J23" s="139">
        <v>0.1</v>
      </c>
      <c r="K23" s="139">
        <v>0.9</v>
      </c>
      <c r="L23" s="139">
        <v>1</v>
      </c>
      <c r="M23" s="139">
        <v>1</v>
      </c>
      <c r="N23" s="217" t="s">
        <v>292</v>
      </c>
      <c r="O23" s="217"/>
      <c r="P23" s="102">
        <v>1</v>
      </c>
      <c r="Q23" s="133" t="s">
        <v>293</v>
      </c>
      <c r="R23" s="134">
        <v>42751</v>
      </c>
      <c r="S23" s="134">
        <v>43008</v>
      </c>
      <c r="T23" s="140">
        <v>0</v>
      </c>
      <c r="U23" s="140">
        <v>0</v>
      </c>
      <c r="V23" s="140">
        <v>0</v>
      </c>
      <c r="W23" s="140">
        <v>0</v>
      </c>
      <c r="X23" s="103"/>
    </row>
    <row r="24" spans="1:26" s="132" customFormat="1" ht="123.75" customHeight="1" x14ac:dyDescent="0.2">
      <c r="A24" s="246"/>
      <c r="B24" s="246"/>
      <c r="C24" s="246"/>
      <c r="D24" s="246"/>
      <c r="E24" s="86" t="s">
        <v>294</v>
      </c>
      <c r="F24" s="98">
        <v>0.05</v>
      </c>
      <c r="G24" s="86" t="s">
        <v>295</v>
      </c>
      <c r="H24" s="87">
        <v>3</v>
      </c>
      <c r="I24" s="73" t="s">
        <v>46</v>
      </c>
      <c r="J24" s="139">
        <v>0.1</v>
      </c>
      <c r="K24" s="139">
        <v>0.5</v>
      </c>
      <c r="L24" s="139">
        <v>0.75</v>
      </c>
      <c r="M24" s="139">
        <v>1</v>
      </c>
      <c r="N24" s="217" t="s">
        <v>296</v>
      </c>
      <c r="O24" s="217"/>
      <c r="P24" s="102">
        <v>1</v>
      </c>
      <c r="Q24" s="133" t="s">
        <v>297</v>
      </c>
      <c r="R24" s="134">
        <v>42751</v>
      </c>
      <c r="S24" s="134">
        <v>43100</v>
      </c>
      <c r="T24" s="140">
        <v>0</v>
      </c>
      <c r="U24" s="140">
        <v>0</v>
      </c>
      <c r="V24" s="140">
        <v>0</v>
      </c>
      <c r="W24" s="140">
        <v>0</v>
      </c>
      <c r="X24" s="103"/>
    </row>
    <row r="25" spans="1:26" s="132" customFormat="1" ht="123.75" customHeight="1" x14ac:dyDescent="0.2">
      <c r="A25" s="246"/>
      <c r="B25" s="246"/>
      <c r="C25" s="246"/>
      <c r="D25" s="246"/>
      <c r="E25" s="86" t="s">
        <v>298</v>
      </c>
      <c r="F25" s="98">
        <v>0.05</v>
      </c>
      <c r="G25" s="86" t="s">
        <v>299</v>
      </c>
      <c r="H25" s="87">
        <v>4</v>
      </c>
      <c r="I25" s="73" t="s">
        <v>46</v>
      </c>
      <c r="J25" s="139">
        <v>0.1</v>
      </c>
      <c r="K25" s="139">
        <v>0.5</v>
      </c>
      <c r="L25" s="139">
        <v>0.75</v>
      </c>
      <c r="M25" s="139">
        <v>1</v>
      </c>
      <c r="N25" s="217" t="s">
        <v>300</v>
      </c>
      <c r="O25" s="217"/>
      <c r="P25" s="102">
        <v>1</v>
      </c>
      <c r="Q25" s="133" t="s">
        <v>301</v>
      </c>
      <c r="R25" s="134">
        <v>42751</v>
      </c>
      <c r="S25" s="134">
        <v>43100</v>
      </c>
      <c r="T25" s="140">
        <v>0</v>
      </c>
      <c r="U25" s="140">
        <v>0</v>
      </c>
      <c r="V25" s="140">
        <v>0</v>
      </c>
      <c r="W25" s="140">
        <v>0</v>
      </c>
      <c r="X25" s="103"/>
    </row>
    <row r="26" spans="1:26" s="132" customFormat="1" ht="123.75" customHeight="1" x14ac:dyDescent="0.2">
      <c r="A26" s="246"/>
      <c r="B26" s="246"/>
      <c r="C26" s="246"/>
      <c r="D26" s="246"/>
      <c r="E26" s="86" t="s">
        <v>302</v>
      </c>
      <c r="F26" s="98">
        <v>0.05</v>
      </c>
      <c r="G26" s="86" t="s">
        <v>303</v>
      </c>
      <c r="H26" s="87">
        <v>5</v>
      </c>
      <c r="I26" s="73" t="s">
        <v>46</v>
      </c>
      <c r="J26" s="139">
        <v>0.3</v>
      </c>
      <c r="K26" s="139">
        <v>0.8</v>
      </c>
      <c r="L26" s="139">
        <v>1</v>
      </c>
      <c r="M26" s="139">
        <v>1</v>
      </c>
      <c r="N26" s="217" t="s">
        <v>304</v>
      </c>
      <c r="O26" s="217"/>
      <c r="P26" s="102">
        <v>1</v>
      </c>
      <c r="Q26" s="133" t="s">
        <v>305</v>
      </c>
      <c r="R26" s="134">
        <v>42751</v>
      </c>
      <c r="S26" s="134">
        <v>43100</v>
      </c>
      <c r="T26" s="140">
        <v>0</v>
      </c>
      <c r="U26" s="140">
        <v>0</v>
      </c>
      <c r="V26" s="140">
        <v>0</v>
      </c>
      <c r="W26" s="140">
        <v>0</v>
      </c>
      <c r="X26" s="103"/>
    </row>
    <row r="27" spans="1:26" s="132" customFormat="1" ht="123.75" customHeight="1" x14ac:dyDescent="0.2">
      <c r="A27" s="246"/>
      <c r="B27" s="246"/>
      <c r="C27" s="246"/>
      <c r="D27" s="246"/>
      <c r="E27" s="86" t="s">
        <v>306</v>
      </c>
      <c r="F27" s="98">
        <v>0.05</v>
      </c>
      <c r="G27" s="86" t="s">
        <v>307</v>
      </c>
      <c r="H27" s="87">
        <v>6</v>
      </c>
      <c r="I27" s="73" t="s">
        <v>46</v>
      </c>
      <c r="J27" s="139">
        <v>0.1</v>
      </c>
      <c r="K27" s="139">
        <v>0.3</v>
      </c>
      <c r="L27" s="139">
        <v>0.7</v>
      </c>
      <c r="M27" s="139">
        <v>1</v>
      </c>
      <c r="N27" s="217" t="s">
        <v>308</v>
      </c>
      <c r="O27" s="217"/>
      <c r="P27" s="102">
        <v>1</v>
      </c>
      <c r="Q27" s="133" t="s">
        <v>309</v>
      </c>
      <c r="R27" s="134">
        <v>42751</v>
      </c>
      <c r="S27" s="134">
        <v>43100</v>
      </c>
      <c r="T27" s="140">
        <v>0</v>
      </c>
      <c r="U27" s="140">
        <v>0</v>
      </c>
      <c r="V27" s="140">
        <v>0</v>
      </c>
      <c r="W27" s="140">
        <v>0</v>
      </c>
      <c r="X27" s="103"/>
    </row>
    <row r="28" spans="1:26" s="132" customFormat="1" ht="123.75" customHeight="1" x14ac:dyDescent="0.2">
      <c r="A28" s="246"/>
      <c r="B28" s="246"/>
      <c r="C28" s="246"/>
      <c r="D28" s="246"/>
      <c r="E28" s="86" t="s">
        <v>310</v>
      </c>
      <c r="F28" s="98">
        <v>0.05</v>
      </c>
      <c r="G28" s="86" t="s">
        <v>311</v>
      </c>
      <c r="H28" s="87">
        <v>7</v>
      </c>
      <c r="I28" s="73" t="s">
        <v>46</v>
      </c>
      <c r="J28" s="139">
        <v>0.3</v>
      </c>
      <c r="K28" s="139">
        <v>0.8</v>
      </c>
      <c r="L28" s="139">
        <v>1</v>
      </c>
      <c r="M28" s="139">
        <v>1</v>
      </c>
      <c r="N28" s="217" t="s">
        <v>312</v>
      </c>
      <c r="O28" s="217"/>
      <c r="P28" s="102">
        <v>1</v>
      </c>
      <c r="Q28" s="133" t="s">
        <v>313</v>
      </c>
      <c r="R28" s="134">
        <v>42751</v>
      </c>
      <c r="S28" s="134">
        <v>43100</v>
      </c>
      <c r="T28" s="140">
        <v>0</v>
      </c>
      <c r="U28" s="140">
        <v>0</v>
      </c>
      <c r="V28" s="140">
        <v>0</v>
      </c>
      <c r="W28" s="140">
        <v>0</v>
      </c>
      <c r="X28" s="103"/>
    </row>
    <row r="29" spans="1:26" s="132" customFormat="1" ht="123.75" customHeight="1" x14ac:dyDescent="0.2">
      <c r="A29" s="246"/>
      <c r="B29" s="246"/>
      <c r="C29" s="246"/>
      <c r="D29" s="246"/>
      <c r="E29" s="86" t="s">
        <v>314</v>
      </c>
      <c r="F29" s="98">
        <v>0.05</v>
      </c>
      <c r="G29" s="86" t="s">
        <v>315</v>
      </c>
      <c r="H29" s="87">
        <v>9</v>
      </c>
      <c r="I29" s="73" t="s">
        <v>46</v>
      </c>
      <c r="J29" s="139">
        <v>0.2</v>
      </c>
      <c r="K29" s="139">
        <v>0.5</v>
      </c>
      <c r="L29" s="139">
        <v>0.8</v>
      </c>
      <c r="M29" s="139">
        <v>1</v>
      </c>
      <c r="N29" s="217" t="s">
        <v>316</v>
      </c>
      <c r="O29" s="217"/>
      <c r="P29" s="102">
        <v>1</v>
      </c>
      <c r="Q29" s="133" t="s">
        <v>317</v>
      </c>
      <c r="R29" s="134">
        <v>42751</v>
      </c>
      <c r="S29" s="134">
        <v>43100</v>
      </c>
      <c r="T29" s="140">
        <v>0</v>
      </c>
      <c r="U29" s="140">
        <v>0</v>
      </c>
      <c r="V29" s="140">
        <v>0</v>
      </c>
      <c r="W29" s="140">
        <v>0</v>
      </c>
      <c r="X29" s="103"/>
    </row>
    <row r="30" spans="1:26" s="132" customFormat="1" ht="123.75" customHeight="1" x14ac:dyDescent="0.2">
      <c r="A30" s="241"/>
      <c r="B30" s="241"/>
      <c r="C30" s="241"/>
      <c r="D30" s="241"/>
      <c r="E30" s="135" t="s">
        <v>318</v>
      </c>
      <c r="F30" s="98">
        <v>0.05</v>
      </c>
      <c r="G30" s="86" t="s">
        <v>319</v>
      </c>
      <c r="H30" s="87">
        <v>10</v>
      </c>
      <c r="I30" s="73" t="s">
        <v>46</v>
      </c>
      <c r="J30" s="139">
        <v>0</v>
      </c>
      <c r="K30" s="139">
        <v>0.5</v>
      </c>
      <c r="L30" s="139">
        <v>1</v>
      </c>
      <c r="M30" s="139">
        <v>1</v>
      </c>
      <c r="N30" s="217" t="s">
        <v>320</v>
      </c>
      <c r="O30" s="217"/>
      <c r="P30" s="102">
        <v>1</v>
      </c>
      <c r="Q30" s="133" t="s">
        <v>321</v>
      </c>
      <c r="R30" s="134">
        <v>42751</v>
      </c>
      <c r="S30" s="134">
        <v>43100</v>
      </c>
      <c r="T30" s="140">
        <v>0</v>
      </c>
      <c r="U30" s="140">
        <v>0</v>
      </c>
      <c r="V30" s="140">
        <v>0</v>
      </c>
      <c r="W30" s="140">
        <v>0</v>
      </c>
      <c r="X30" s="103"/>
    </row>
    <row r="31" spans="1:26" s="131" customFormat="1" ht="10.5" customHeight="1" x14ac:dyDescent="0.2">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s="131" customFormat="1" ht="10.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s="132" customFormat="1" ht="28.5" customHeight="1" x14ac:dyDescent="0.2">
      <c r="A33" s="60" t="s">
        <v>95</v>
      </c>
      <c r="B33" s="175" t="s">
        <v>263</v>
      </c>
      <c r="C33" s="175"/>
      <c r="D33" s="175"/>
      <c r="E33" s="175"/>
      <c r="F33" s="175"/>
      <c r="G33" s="175"/>
      <c r="H33" s="175"/>
      <c r="I33" s="175"/>
      <c r="J33" s="175"/>
      <c r="K33" s="175"/>
      <c r="L33" s="175"/>
      <c r="M33" s="175"/>
      <c r="N33" s="175"/>
      <c r="O33" s="175"/>
      <c r="P33" s="175"/>
      <c r="Q33" s="175"/>
      <c r="R33" s="175"/>
      <c r="S33" s="175"/>
      <c r="T33" s="175"/>
      <c r="U33" s="175"/>
      <c r="V33" s="175"/>
      <c r="W33" s="175"/>
      <c r="X33" s="175"/>
      <c r="Y33" s="23"/>
      <c r="Z33" s="23"/>
    </row>
    <row r="34" spans="1:26" s="131" customFormat="1" ht="10.5" customHeight="1" x14ac:dyDescent="0.2">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s="131" customFormat="1" ht="30" customHeight="1" x14ac:dyDescent="0.2">
      <c r="A35" s="205" t="s">
        <v>4</v>
      </c>
      <c r="B35" s="205" t="s">
        <v>5</v>
      </c>
      <c r="C35" s="205" t="s">
        <v>6</v>
      </c>
      <c r="D35" s="207" t="s">
        <v>7</v>
      </c>
      <c r="E35" s="207" t="s">
        <v>8</v>
      </c>
      <c r="F35" s="205" t="s">
        <v>9</v>
      </c>
      <c r="G35" s="205" t="s">
        <v>10</v>
      </c>
      <c r="H35" s="205" t="s">
        <v>11</v>
      </c>
      <c r="I35" s="205" t="s">
        <v>12</v>
      </c>
      <c r="J35" s="211" t="s">
        <v>13</v>
      </c>
      <c r="K35" s="210"/>
      <c r="L35" s="210"/>
      <c r="M35" s="209"/>
      <c r="N35" s="212" t="s">
        <v>14</v>
      </c>
      <c r="O35" s="213"/>
      <c r="P35" s="205" t="s">
        <v>15</v>
      </c>
      <c r="Q35" s="205" t="s">
        <v>16</v>
      </c>
      <c r="R35" s="208" t="s">
        <v>17</v>
      </c>
      <c r="S35" s="209"/>
      <c r="T35" s="208" t="s">
        <v>18</v>
      </c>
      <c r="U35" s="210"/>
      <c r="V35" s="210"/>
      <c r="W35" s="210"/>
      <c r="X35" s="209"/>
      <c r="Y35" s="13"/>
      <c r="Z35" s="13"/>
    </row>
    <row r="36" spans="1:26" s="131" customFormat="1" ht="57" customHeight="1" x14ac:dyDescent="0.2">
      <c r="A36" s="206"/>
      <c r="B36" s="206"/>
      <c r="C36" s="206"/>
      <c r="D36" s="206"/>
      <c r="E36" s="206"/>
      <c r="F36" s="206"/>
      <c r="G36" s="206"/>
      <c r="H36" s="206"/>
      <c r="I36" s="206"/>
      <c r="J36" s="14" t="s">
        <v>19</v>
      </c>
      <c r="K36" s="14" t="s">
        <v>20</v>
      </c>
      <c r="L36" s="14" t="s">
        <v>21</v>
      </c>
      <c r="M36" s="14" t="s">
        <v>22</v>
      </c>
      <c r="N36" s="214"/>
      <c r="O36" s="215"/>
      <c r="P36" s="206"/>
      <c r="Q36" s="206"/>
      <c r="R36" s="14" t="s">
        <v>23</v>
      </c>
      <c r="S36" s="14" t="s">
        <v>24</v>
      </c>
      <c r="T36" s="15" t="s">
        <v>25</v>
      </c>
      <c r="U36" s="15" t="s">
        <v>26</v>
      </c>
      <c r="V36" s="16" t="s">
        <v>27</v>
      </c>
      <c r="W36" s="15" t="s">
        <v>28</v>
      </c>
      <c r="X36" s="14" t="s">
        <v>29</v>
      </c>
      <c r="Y36" s="13"/>
      <c r="Z36" s="13"/>
    </row>
    <row r="37" spans="1:26" s="132" customFormat="1" ht="61.5" customHeight="1" x14ac:dyDescent="0.2">
      <c r="A37" s="242" t="s">
        <v>266</v>
      </c>
      <c r="B37" s="242" t="s">
        <v>266</v>
      </c>
      <c r="C37" s="242" t="s">
        <v>267</v>
      </c>
      <c r="D37" s="242" t="s">
        <v>268</v>
      </c>
      <c r="E37" s="240" t="s">
        <v>280</v>
      </c>
      <c r="F37" s="236">
        <v>0.1</v>
      </c>
      <c r="G37" s="240" t="s">
        <v>281</v>
      </c>
      <c r="H37" s="242">
        <v>100</v>
      </c>
      <c r="I37" s="242" t="s">
        <v>46</v>
      </c>
      <c r="J37" s="244">
        <v>0.3</v>
      </c>
      <c r="K37" s="244">
        <v>0.5</v>
      </c>
      <c r="L37" s="244">
        <v>0.75</v>
      </c>
      <c r="M37" s="244">
        <v>1</v>
      </c>
      <c r="N37" s="235" t="s">
        <v>282</v>
      </c>
      <c r="O37" s="235"/>
      <c r="P37" s="94">
        <v>0.5</v>
      </c>
      <c r="Q37" s="111" t="s">
        <v>56</v>
      </c>
      <c r="R37" s="113">
        <v>42737</v>
      </c>
      <c r="S37" s="113">
        <v>42765</v>
      </c>
      <c r="T37" s="247">
        <v>0</v>
      </c>
      <c r="U37" s="247">
        <v>0</v>
      </c>
      <c r="V37" s="247">
        <v>0</v>
      </c>
      <c r="W37" s="247">
        <v>0</v>
      </c>
      <c r="X37" s="103"/>
    </row>
    <row r="38" spans="1:26" s="132" customFormat="1" ht="50.25" customHeight="1" x14ac:dyDescent="0.2">
      <c r="A38" s="243"/>
      <c r="B38" s="243"/>
      <c r="C38" s="243"/>
      <c r="D38" s="243"/>
      <c r="E38" s="246"/>
      <c r="F38" s="237"/>
      <c r="G38" s="241"/>
      <c r="H38" s="243"/>
      <c r="I38" s="243"/>
      <c r="J38" s="245"/>
      <c r="K38" s="245"/>
      <c r="L38" s="245"/>
      <c r="M38" s="245"/>
      <c r="N38" s="235" t="s">
        <v>278</v>
      </c>
      <c r="O38" s="235"/>
      <c r="P38" s="94">
        <v>0.5</v>
      </c>
      <c r="Q38" s="111" t="s">
        <v>279</v>
      </c>
      <c r="R38" s="113">
        <v>42737</v>
      </c>
      <c r="S38" s="113">
        <v>43100</v>
      </c>
      <c r="T38" s="248"/>
      <c r="U38" s="248"/>
      <c r="V38" s="248"/>
      <c r="W38" s="248"/>
      <c r="X38" s="103"/>
    </row>
    <row r="39" spans="1:26" s="132" customFormat="1" ht="54" customHeight="1" x14ac:dyDescent="0.2">
      <c r="A39" s="230" t="s">
        <v>266</v>
      </c>
      <c r="B39" s="230" t="s">
        <v>266</v>
      </c>
      <c r="C39" s="230" t="s">
        <v>267</v>
      </c>
      <c r="D39" s="230" t="s">
        <v>283</v>
      </c>
      <c r="E39" s="231" t="s">
        <v>284</v>
      </c>
      <c r="F39" s="236">
        <v>0.2</v>
      </c>
      <c r="G39" s="240" t="s">
        <v>285</v>
      </c>
      <c r="H39" s="239">
        <v>1</v>
      </c>
      <c r="I39" s="230" t="s">
        <v>46</v>
      </c>
      <c r="J39" s="234"/>
      <c r="K39" s="234">
        <v>0.33</v>
      </c>
      <c r="L39" s="234">
        <v>0.66</v>
      </c>
      <c r="M39" s="234">
        <v>1</v>
      </c>
      <c r="N39" s="235" t="s">
        <v>286</v>
      </c>
      <c r="O39" s="235"/>
      <c r="P39" s="94">
        <f>100%/2</f>
        <v>0.5</v>
      </c>
      <c r="Q39" s="111" t="s">
        <v>287</v>
      </c>
      <c r="R39" s="95">
        <v>42917</v>
      </c>
      <c r="S39" s="112">
        <v>42947</v>
      </c>
      <c r="T39" s="247">
        <v>0</v>
      </c>
      <c r="U39" s="247">
        <v>0</v>
      </c>
      <c r="V39" s="247">
        <v>0</v>
      </c>
      <c r="W39" s="247">
        <v>0</v>
      </c>
      <c r="X39" s="103"/>
    </row>
    <row r="40" spans="1:26" s="132" customFormat="1" ht="54" customHeight="1" x14ac:dyDescent="0.2">
      <c r="A40" s="230"/>
      <c r="B40" s="230"/>
      <c r="C40" s="230"/>
      <c r="D40" s="230"/>
      <c r="E40" s="233"/>
      <c r="F40" s="238"/>
      <c r="G40" s="241"/>
      <c r="H40" s="230"/>
      <c r="I40" s="230"/>
      <c r="J40" s="234"/>
      <c r="K40" s="234"/>
      <c r="L40" s="234"/>
      <c r="M40" s="234"/>
      <c r="N40" s="235" t="s">
        <v>288</v>
      </c>
      <c r="O40" s="235"/>
      <c r="P40" s="94">
        <f>100%/2</f>
        <v>0.5</v>
      </c>
      <c r="Q40" s="111" t="s">
        <v>289</v>
      </c>
      <c r="R40" s="95">
        <v>42948</v>
      </c>
      <c r="S40" s="112">
        <v>43100</v>
      </c>
      <c r="T40" s="248"/>
      <c r="U40" s="248"/>
      <c r="V40" s="248"/>
      <c r="W40" s="248"/>
      <c r="X40" s="103"/>
    </row>
    <row r="41" spans="1:26" s="132" customFormat="1" ht="48.75" customHeight="1" x14ac:dyDescent="0.2">
      <c r="A41" s="240" t="s">
        <v>322</v>
      </c>
      <c r="B41" s="242" t="s">
        <v>323</v>
      </c>
      <c r="C41" s="242" t="s">
        <v>323</v>
      </c>
      <c r="D41" s="240" t="s">
        <v>324</v>
      </c>
      <c r="E41" s="240" t="s">
        <v>325</v>
      </c>
      <c r="F41" s="251">
        <v>2.5000000000000001E-2</v>
      </c>
      <c r="G41" s="240" t="s">
        <v>326</v>
      </c>
      <c r="H41" s="253">
        <v>1</v>
      </c>
      <c r="I41" s="254" t="s">
        <v>327</v>
      </c>
      <c r="J41" s="244">
        <v>0.25</v>
      </c>
      <c r="K41" s="244">
        <v>0.5</v>
      </c>
      <c r="L41" s="244">
        <v>0.75</v>
      </c>
      <c r="M41" s="244">
        <v>1</v>
      </c>
      <c r="N41" s="249" t="s">
        <v>328</v>
      </c>
      <c r="O41" s="250"/>
      <c r="P41" s="87">
        <v>0.5</v>
      </c>
      <c r="Q41" s="240" t="s">
        <v>329</v>
      </c>
      <c r="R41" s="267">
        <v>42736</v>
      </c>
      <c r="S41" s="267">
        <v>43100</v>
      </c>
      <c r="T41" s="247">
        <v>0</v>
      </c>
      <c r="U41" s="247">
        <v>0</v>
      </c>
      <c r="V41" s="247">
        <v>0</v>
      </c>
      <c r="W41" s="247">
        <v>0</v>
      </c>
      <c r="X41" s="240" t="s">
        <v>330</v>
      </c>
      <c r="Y41" s="23"/>
      <c r="Z41" s="23"/>
    </row>
    <row r="42" spans="1:26" s="132" customFormat="1" ht="48.75" customHeight="1" x14ac:dyDescent="0.2">
      <c r="A42" s="241"/>
      <c r="B42" s="243"/>
      <c r="C42" s="243"/>
      <c r="D42" s="241"/>
      <c r="E42" s="241"/>
      <c r="F42" s="252"/>
      <c r="G42" s="241"/>
      <c r="H42" s="243"/>
      <c r="I42" s="255"/>
      <c r="J42" s="245"/>
      <c r="K42" s="245"/>
      <c r="L42" s="245"/>
      <c r="M42" s="245"/>
      <c r="N42" s="249" t="s">
        <v>331</v>
      </c>
      <c r="O42" s="250"/>
      <c r="P42" s="87">
        <v>0.5</v>
      </c>
      <c r="Q42" s="241"/>
      <c r="R42" s="268"/>
      <c r="S42" s="268"/>
      <c r="T42" s="248"/>
      <c r="U42" s="248"/>
      <c r="V42" s="248"/>
      <c r="W42" s="248"/>
      <c r="X42" s="241"/>
      <c r="Y42" s="23"/>
      <c r="Z42" s="23"/>
    </row>
    <row r="43" spans="1:26" s="131" customFormat="1" ht="10.5" customHeight="1" x14ac:dyDescent="0.2">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s="131" customFormat="1" ht="10.5" customHeight="1" x14ac:dyDescent="0.2">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s="132" customFormat="1" ht="28.5" customHeight="1" x14ac:dyDescent="0.2">
      <c r="A45" s="60" t="s">
        <v>142</v>
      </c>
      <c r="B45" s="175" t="s">
        <v>264</v>
      </c>
      <c r="C45" s="175"/>
      <c r="D45" s="175"/>
      <c r="E45" s="175"/>
      <c r="F45" s="175"/>
      <c r="G45" s="175"/>
      <c r="H45" s="175"/>
      <c r="I45" s="175"/>
      <c r="J45" s="175"/>
      <c r="K45" s="175"/>
      <c r="L45" s="175"/>
      <c r="M45" s="175"/>
      <c r="N45" s="175"/>
      <c r="O45" s="175"/>
      <c r="P45" s="175"/>
      <c r="Q45" s="175"/>
      <c r="R45" s="175"/>
      <c r="S45" s="175"/>
      <c r="T45" s="175"/>
      <c r="U45" s="175"/>
      <c r="V45" s="175"/>
      <c r="W45" s="175"/>
      <c r="X45" s="175"/>
      <c r="Y45" s="23"/>
      <c r="Z45" s="23"/>
    </row>
    <row r="46" spans="1:26" s="131" customFormat="1" ht="10.5" customHeight="1" x14ac:dyDescent="0.2">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s="131" customFormat="1" ht="30" customHeight="1" x14ac:dyDescent="0.2">
      <c r="A47" s="205" t="s">
        <v>4</v>
      </c>
      <c r="B47" s="205" t="s">
        <v>5</v>
      </c>
      <c r="C47" s="205" t="s">
        <v>6</v>
      </c>
      <c r="D47" s="207" t="s">
        <v>7</v>
      </c>
      <c r="E47" s="207" t="s">
        <v>8</v>
      </c>
      <c r="F47" s="205" t="s">
        <v>9</v>
      </c>
      <c r="G47" s="205" t="s">
        <v>10</v>
      </c>
      <c r="H47" s="205" t="s">
        <v>11</v>
      </c>
      <c r="I47" s="205" t="s">
        <v>12</v>
      </c>
      <c r="J47" s="211" t="s">
        <v>13</v>
      </c>
      <c r="K47" s="210"/>
      <c r="L47" s="210"/>
      <c r="M47" s="209"/>
      <c r="N47" s="212" t="s">
        <v>14</v>
      </c>
      <c r="O47" s="213"/>
      <c r="P47" s="205" t="s">
        <v>15</v>
      </c>
      <c r="Q47" s="205" t="s">
        <v>16</v>
      </c>
      <c r="R47" s="208" t="s">
        <v>17</v>
      </c>
      <c r="S47" s="209"/>
      <c r="T47" s="208" t="s">
        <v>18</v>
      </c>
      <c r="U47" s="210"/>
      <c r="V47" s="210"/>
      <c r="W47" s="210"/>
      <c r="X47" s="209"/>
      <c r="Y47" s="13"/>
      <c r="Z47" s="13"/>
    </row>
    <row r="48" spans="1:26" s="131" customFormat="1" ht="57" customHeight="1" x14ac:dyDescent="0.2">
      <c r="A48" s="206"/>
      <c r="B48" s="206"/>
      <c r="C48" s="206"/>
      <c r="D48" s="206"/>
      <c r="E48" s="206"/>
      <c r="F48" s="206"/>
      <c r="G48" s="206"/>
      <c r="H48" s="206"/>
      <c r="I48" s="206"/>
      <c r="J48" s="14" t="s">
        <v>19</v>
      </c>
      <c r="K48" s="14" t="s">
        <v>20</v>
      </c>
      <c r="L48" s="14" t="s">
        <v>21</v>
      </c>
      <c r="M48" s="14" t="s">
        <v>22</v>
      </c>
      <c r="N48" s="214"/>
      <c r="O48" s="215"/>
      <c r="P48" s="206"/>
      <c r="Q48" s="206"/>
      <c r="R48" s="14" t="s">
        <v>23</v>
      </c>
      <c r="S48" s="14" t="s">
        <v>24</v>
      </c>
      <c r="T48" s="70" t="s">
        <v>25</v>
      </c>
      <c r="U48" s="70" t="s">
        <v>26</v>
      </c>
      <c r="V48" s="16" t="s">
        <v>27</v>
      </c>
      <c r="W48" s="70" t="s">
        <v>28</v>
      </c>
      <c r="X48" s="14" t="s">
        <v>29</v>
      </c>
      <c r="Y48" s="13"/>
      <c r="Z48" s="13"/>
    </row>
    <row r="49" spans="1:26" s="132" customFormat="1" ht="42" customHeight="1" x14ac:dyDescent="0.2">
      <c r="A49" s="230" t="s">
        <v>266</v>
      </c>
      <c r="B49" s="230" t="s">
        <v>266</v>
      </c>
      <c r="C49" s="230" t="s">
        <v>267</v>
      </c>
      <c r="D49" s="230" t="s">
        <v>268</v>
      </c>
      <c r="E49" s="231" t="s">
        <v>269</v>
      </c>
      <c r="F49" s="236">
        <v>0.05</v>
      </c>
      <c r="G49" s="235" t="s">
        <v>270</v>
      </c>
      <c r="H49" s="239">
        <v>1</v>
      </c>
      <c r="I49" s="230" t="s">
        <v>46</v>
      </c>
      <c r="J49" s="234">
        <v>0.3</v>
      </c>
      <c r="K49" s="234">
        <v>0.5</v>
      </c>
      <c r="L49" s="234">
        <v>0.75</v>
      </c>
      <c r="M49" s="234">
        <v>1</v>
      </c>
      <c r="N49" s="235" t="s">
        <v>271</v>
      </c>
      <c r="O49" s="235"/>
      <c r="P49" s="94">
        <f>100%/5</f>
        <v>0.2</v>
      </c>
      <c r="Q49" s="111" t="s">
        <v>272</v>
      </c>
      <c r="R49" s="95">
        <v>42737</v>
      </c>
      <c r="S49" s="95">
        <v>42765</v>
      </c>
      <c r="T49" s="88">
        <v>0</v>
      </c>
      <c r="U49" s="88">
        <v>0</v>
      </c>
      <c r="V49" s="88">
        <v>0</v>
      </c>
      <c r="W49" s="88">
        <v>0</v>
      </c>
      <c r="X49" s="103"/>
    </row>
    <row r="50" spans="1:26" s="132" customFormat="1" ht="42" customHeight="1" x14ac:dyDescent="0.2">
      <c r="A50" s="230"/>
      <c r="B50" s="230"/>
      <c r="C50" s="230"/>
      <c r="D50" s="230"/>
      <c r="E50" s="232"/>
      <c r="F50" s="237"/>
      <c r="G50" s="235"/>
      <c r="H50" s="230"/>
      <c r="I50" s="230"/>
      <c r="J50" s="234"/>
      <c r="K50" s="234"/>
      <c r="L50" s="234"/>
      <c r="M50" s="234"/>
      <c r="N50" s="235" t="s">
        <v>273</v>
      </c>
      <c r="O50" s="235"/>
      <c r="P50" s="94">
        <f t="shared" ref="P50:P53" si="0">100%/5</f>
        <v>0.2</v>
      </c>
      <c r="Q50" s="111" t="s">
        <v>274</v>
      </c>
      <c r="R50" s="95">
        <v>42793</v>
      </c>
      <c r="S50" s="95">
        <v>42811</v>
      </c>
      <c r="T50" s="88">
        <v>0</v>
      </c>
      <c r="U50" s="88">
        <v>0</v>
      </c>
      <c r="V50" s="88">
        <v>0</v>
      </c>
      <c r="W50" s="88">
        <v>0</v>
      </c>
      <c r="X50" s="103"/>
    </row>
    <row r="51" spans="1:26" s="132" customFormat="1" ht="42" customHeight="1" x14ac:dyDescent="0.2">
      <c r="A51" s="230"/>
      <c r="B51" s="230"/>
      <c r="C51" s="230"/>
      <c r="D51" s="230"/>
      <c r="E51" s="232"/>
      <c r="F51" s="237"/>
      <c r="G51" s="235"/>
      <c r="H51" s="230"/>
      <c r="I51" s="230"/>
      <c r="J51" s="234"/>
      <c r="K51" s="234"/>
      <c r="L51" s="234"/>
      <c r="M51" s="234"/>
      <c r="N51" s="235" t="s">
        <v>275</v>
      </c>
      <c r="O51" s="235"/>
      <c r="P51" s="94">
        <f t="shared" si="0"/>
        <v>0.2</v>
      </c>
      <c r="Q51" s="111" t="s">
        <v>276</v>
      </c>
      <c r="R51" s="95">
        <v>42818</v>
      </c>
      <c r="S51" s="95">
        <v>42818</v>
      </c>
      <c r="T51" s="88">
        <v>0</v>
      </c>
      <c r="U51" s="88">
        <v>0</v>
      </c>
      <c r="V51" s="88">
        <v>0</v>
      </c>
      <c r="W51" s="88">
        <v>0</v>
      </c>
      <c r="X51" s="103"/>
    </row>
    <row r="52" spans="1:26" s="132" customFormat="1" ht="42" customHeight="1" x14ac:dyDescent="0.2">
      <c r="A52" s="230"/>
      <c r="B52" s="230"/>
      <c r="C52" s="230"/>
      <c r="D52" s="230"/>
      <c r="E52" s="232"/>
      <c r="F52" s="237"/>
      <c r="G52" s="235"/>
      <c r="H52" s="230"/>
      <c r="I52" s="230"/>
      <c r="J52" s="234"/>
      <c r="K52" s="234"/>
      <c r="L52" s="234"/>
      <c r="M52" s="234"/>
      <c r="N52" s="235" t="s">
        <v>277</v>
      </c>
      <c r="O52" s="235"/>
      <c r="P52" s="94">
        <f t="shared" si="0"/>
        <v>0.2</v>
      </c>
      <c r="Q52" s="111" t="s">
        <v>56</v>
      </c>
      <c r="R52" s="95">
        <v>42737</v>
      </c>
      <c r="S52" s="95">
        <v>42765</v>
      </c>
      <c r="T52" s="88">
        <v>0</v>
      </c>
      <c r="U52" s="88">
        <v>0</v>
      </c>
      <c r="V52" s="88">
        <v>0</v>
      </c>
      <c r="W52" s="88">
        <v>0</v>
      </c>
      <c r="X52" s="103"/>
    </row>
    <row r="53" spans="1:26" s="132" customFormat="1" ht="42" customHeight="1" x14ac:dyDescent="0.2">
      <c r="A53" s="230"/>
      <c r="B53" s="230"/>
      <c r="C53" s="230"/>
      <c r="D53" s="230"/>
      <c r="E53" s="233"/>
      <c r="F53" s="238"/>
      <c r="G53" s="235"/>
      <c r="H53" s="230"/>
      <c r="I53" s="230"/>
      <c r="J53" s="234"/>
      <c r="K53" s="234"/>
      <c r="L53" s="234"/>
      <c r="M53" s="234"/>
      <c r="N53" s="235" t="s">
        <v>278</v>
      </c>
      <c r="O53" s="235"/>
      <c r="P53" s="94">
        <f t="shared" si="0"/>
        <v>0.2</v>
      </c>
      <c r="Q53" s="111" t="s">
        <v>279</v>
      </c>
      <c r="R53" s="95">
        <v>42737</v>
      </c>
      <c r="S53" s="95">
        <v>43100</v>
      </c>
      <c r="T53" s="88">
        <v>0</v>
      </c>
      <c r="U53" s="88">
        <v>0</v>
      </c>
      <c r="V53" s="88">
        <v>0</v>
      </c>
      <c r="W53" s="88">
        <v>0</v>
      </c>
      <c r="X53" s="103"/>
    </row>
    <row r="54" spans="1:26" s="131" customFormat="1" ht="10.5" customHeight="1" x14ac:dyDescent="0.2">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s="131" customFormat="1" ht="10.5" customHeight="1" x14ac:dyDescent="0.2">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s="132" customFormat="1" ht="28.5" customHeight="1" x14ac:dyDescent="0.2">
      <c r="A56" s="60" t="s">
        <v>156</v>
      </c>
      <c r="B56" s="175" t="s">
        <v>265</v>
      </c>
      <c r="C56" s="175"/>
      <c r="D56" s="175"/>
      <c r="E56" s="175"/>
      <c r="F56" s="175"/>
      <c r="G56" s="175"/>
      <c r="H56" s="175"/>
      <c r="I56" s="175"/>
      <c r="J56" s="175"/>
      <c r="K56" s="175"/>
      <c r="L56" s="175"/>
      <c r="M56" s="175"/>
      <c r="N56" s="175"/>
      <c r="O56" s="175"/>
      <c r="P56" s="175"/>
      <c r="Q56" s="175"/>
      <c r="R56" s="175"/>
      <c r="S56" s="175"/>
      <c r="T56" s="175"/>
      <c r="U56" s="175"/>
      <c r="V56" s="175"/>
      <c r="W56" s="175"/>
      <c r="X56" s="175"/>
      <c r="Y56" s="23"/>
      <c r="Z56" s="23"/>
    </row>
    <row r="57" spans="1:26" s="131" customFormat="1" ht="10.5" customHeight="1" x14ac:dyDescent="0.2">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s="131" customFormat="1" ht="30" customHeight="1" x14ac:dyDescent="0.2">
      <c r="A58" s="205" t="s">
        <v>4</v>
      </c>
      <c r="B58" s="205" t="s">
        <v>5</v>
      </c>
      <c r="C58" s="205" t="s">
        <v>6</v>
      </c>
      <c r="D58" s="207" t="s">
        <v>7</v>
      </c>
      <c r="E58" s="207" t="s">
        <v>8</v>
      </c>
      <c r="F58" s="205" t="s">
        <v>9</v>
      </c>
      <c r="G58" s="205" t="s">
        <v>10</v>
      </c>
      <c r="H58" s="205" t="s">
        <v>11</v>
      </c>
      <c r="I58" s="205" t="s">
        <v>12</v>
      </c>
      <c r="J58" s="211" t="s">
        <v>13</v>
      </c>
      <c r="K58" s="210"/>
      <c r="L58" s="210"/>
      <c r="M58" s="209"/>
      <c r="N58" s="212" t="s">
        <v>14</v>
      </c>
      <c r="O58" s="213"/>
      <c r="P58" s="205" t="s">
        <v>15</v>
      </c>
      <c r="Q58" s="205" t="s">
        <v>16</v>
      </c>
      <c r="R58" s="208" t="s">
        <v>17</v>
      </c>
      <c r="S58" s="209"/>
      <c r="T58" s="208" t="s">
        <v>18</v>
      </c>
      <c r="U58" s="210"/>
      <c r="V58" s="210"/>
      <c r="W58" s="210"/>
      <c r="X58" s="209"/>
      <c r="Y58" s="13"/>
      <c r="Z58" s="13"/>
    </row>
    <row r="59" spans="1:26" s="131" customFormat="1" ht="57" customHeight="1" x14ac:dyDescent="0.2">
      <c r="A59" s="206"/>
      <c r="B59" s="206"/>
      <c r="C59" s="206"/>
      <c r="D59" s="206"/>
      <c r="E59" s="206"/>
      <c r="F59" s="206"/>
      <c r="G59" s="206"/>
      <c r="H59" s="206"/>
      <c r="I59" s="206"/>
      <c r="J59" s="14" t="s">
        <v>19</v>
      </c>
      <c r="K59" s="14" t="s">
        <v>20</v>
      </c>
      <c r="L59" s="14" t="s">
        <v>21</v>
      </c>
      <c r="M59" s="14" t="s">
        <v>22</v>
      </c>
      <c r="N59" s="214"/>
      <c r="O59" s="215"/>
      <c r="P59" s="206"/>
      <c r="Q59" s="206"/>
      <c r="R59" s="14" t="s">
        <v>23</v>
      </c>
      <c r="S59" s="14" t="s">
        <v>24</v>
      </c>
      <c r="T59" s="70" t="s">
        <v>25</v>
      </c>
      <c r="U59" s="70" t="s">
        <v>26</v>
      </c>
      <c r="V59" s="16" t="s">
        <v>27</v>
      </c>
      <c r="W59" s="70" t="s">
        <v>28</v>
      </c>
      <c r="X59" s="38" t="s">
        <v>29</v>
      </c>
      <c r="Y59" s="13"/>
      <c r="Z59" s="13"/>
    </row>
    <row r="60" spans="1:26" s="23" customFormat="1" ht="42" customHeight="1" x14ac:dyDescent="0.2">
      <c r="A60" s="256" t="s">
        <v>193</v>
      </c>
      <c r="B60" s="240" t="s">
        <v>63</v>
      </c>
      <c r="C60" s="240" t="s">
        <v>332</v>
      </c>
      <c r="D60" s="240" t="s">
        <v>333</v>
      </c>
      <c r="E60" s="258" t="s">
        <v>334</v>
      </c>
      <c r="F60" s="261">
        <v>0.05</v>
      </c>
      <c r="G60" s="240" t="s">
        <v>335</v>
      </c>
      <c r="H60" s="240">
        <v>4</v>
      </c>
      <c r="I60" s="240" t="s">
        <v>69</v>
      </c>
      <c r="J60" s="264"/>
      <c r="K60" s="264"/>
      <c r="L60" s="264">
        <v>2</v>
      </c>
      <c r="M60" s="264">
        <v>4</v>
      </c>
      <c r="N60" s="204" t="s">
        <v>336</v>
      </c>
      <c r="O60" s="204"/>
      <c r="P60" s="87">
        <v>0.3</v>
      </c>
      <c r="Q60" s="73" t="s">
        <v>337</v>
      </c>
      <c r="R60" s="136">
        <v>42767</v>
      </c>
      <c r="S60" s="136">
        <v>42824</v>
      </c>
      <c r="T60" s="247">
        <v>0</v>
      </c>
      <c r="U60" s="247">
        <v>0</v>
      </c>
      <c r="V60" s="247">
        <v>0</v>
      </c>
      <c r="W60" s="247">
        <v>0</v>
      </c>
      <c r="X60" s="204" t="s">
        <v>338</v>
      </c>
    </row>
    <row r="61" spans="1:26" s="23" customFormat="1" ht="34.5" customHeight="1" x14ac:dyDescent="0.2">
      <c r="A61" s="257"/>
      <c r="B61" s="246"/>
      <c r="C61" s="246"/>
      <c r="D61" s="246"/>
      <c r="E61" s="259"/>
      <c r="F61" s="262"/>
      <c r="G61" s="246"/>
      <c r="H61" s="246"/>
      <c r="I61" s="246"/>
      <c r="J61" s="265"/>
      <c r="K61" s="265"/>
      <c r="L61" s="265"/>
      <c r="M61" s="265"/>
      <c r="N61" s="249" t="s">
        <v>339</v>
      </c>
      <c r="O61" s="250"/>
      <c r="P61" s="87">
        <v>0.3</v>
      </c>
      <c r="Q61" s="73" t="s">
        <v>340</v>
      </c>
      <c r="R61" s="136">
        <v>42767</v>
      </c>
      <c r="S61" s="136">
        <v>42855</v>
      </c>
      <c r="T61" s="269"/>
      <c r="U61" s="269"/>
      <c r="V61" s="269"/>
      <c r="W61" s="269"/>
      <c r="X61" s="204"/>
    </row>
    <row r="62" spans="1:26" s="23" customFormat="1" ht="39.75" customHeight="1" x14ac:dyDescent="0.2">
      <c r="A62" s="257"/>
      <c r="B62" s="246"/>
      <c r="C62" s="246"/>
      <c r="D62" s="246"/>
      <c r="E62" s="259"/>
      <c r="F62" s="262"/>
      <c r="G62" s="246"/>
      <c r="H62" s="246"/>
      <c r="I62" s="246"/>
      <c r="J62" s="265"/>
      <c r="K62" s="265"/>
      <c r="L62" s="265"/>
      <c r="M62" s="265"/>
      <c r="N62" s="249" t="s">
        <v>341</v>
      </c>
      <c r="O62" s="250"/>
      <c r="P62" s="87">
        <v>0.05</v>
      </c>
      <c r="Q62" s="73" t="s">
        <v>342</v>
      </c>
      <c r="R62" s="136">
        <v>42856</v>
      </c>
      <c r="S62" s="136">
        <v>42885</v>
      </c>
      <c r="T62" s="269"/>
      <c r="U62" s="269"/>
      <c r="V62" s="269"/>
      <c r="W62" s="269"/>
      <c r="X62" s="204"/>
    </row>
    <row r="63" spans="1:26" s="23" customFormat="1" ht="49.5" customHeight="1" x14ac:dyDescent="0.2">
      <c r="A63" s="257"/>
      <c r="B63" s="246"/>
      <c r="C63" s="246"/>
      <c r="D63" s="246"/>
      <c r="E63" s="260"/>
      <c r="F63" s="263"/>
      <c r="G63" s="241"/>
      <c r="H63" s="241"/>
      <c r="I63" s="241"/>
      <c r="J63" s="266"/>
      <c r="K63" s="266"/>
      <c r="L63" s="266"/>
      <c r="M63" s="266"/>
      <c r="N63" s="249" t="s">
        <v>343</v>
      </c>
      <c r="O63" s="250"/>
      <c r="P63" s="87">
        <v>0.35</v>
      </c>
      <c r="Q63" s="73" t="s">
        <v>344</v>
      </c>
      <c r="R63" s="136">
        <v>42887</v>
      </c>
      <c r="S63" s="136" t="s">
        <v>345</v>
      </c>
      <c r="T63" s="248"/>
      <c r="U63" s="248"/>
      <c r="V63" s="248"/>
      <c r="W63" s="248"/>
      <c r="X63" s="204"/>
    </row>
    <row r="64" spans="1:26" s="23" customFormat="1" ht="43.5" customHeight="1" x14ac:dyDescent="0.2">
      <c r="A64" s="204" t="s">
        <v>193</v>
      </c>
      <c r="B64" s="204" t="s">
        <v>63</v>
      </c>
      <c r="C64" s="204" t="s">
        <v>332</v>
      </c>
      <c r="D64" s="204" t="s">
        <v>333</v>
      </c>
      <c r="E64" s="258" t="s">
        <v>346</v>
      </c>
      <c r="F64" s="261">
        <v>0.1</v>
      </c>
      <c r="G64" s="240" t="s">
        <v>347</v>
      </c>
      <c r="H64" s="270">
        <v>0.9</v>
      </c>
      <c r="I64" s="240" t="s">
        <v>327</v>
      </c>
      <c r="J64" s="254"/>
      <c r="K64" s="254"/>
      <c r="L64" s="275"/>
      <c r="M64" s="270">
        <v>0.9</v>
      </c>
      <c r="N64" s="249" t="s">
        <v>348</v>
      </c>
      <c r="O64" s="250"/>
      <c r="P64" s="137">
        <v>0.05</v>
      </c>
      <c r="Q64" s="68" t="s">
        <v>349</v>
      </c>
      <c r="R64" s="138">
        <v>42767</v>
      </c>
      <c r="S64" s="138">
        <v>42824</v>
      </c>
      <c r="T64" s="278">
        <v>120000000</v>
      </c>
      <c r="U64" s="247">
        <v>0</v>
      </c>
      <c r="V64" s="247">
        <v>0</v>
      </c>
      <c r="W64" s="247">
        <v>0</v>
      </c>
      <c r="X64" s="274" t="s">
        <v>350</v>
      </c>
    </row>
    <row r="65" spans="1:26" s="23" customFormat="1" ht="43.5" customHeight="1" x14ac:dyDescent="0.2">
      <c r="A65" s="204"/>
      <c r="B65" s="204"/>
      <c r="C65" s="204"/>
      <c r="D65" s="204"/>
      <c r="E65" s="259"/>
      <c r="F65" s="262"/>
      <c r="G65" s="246"/>
      <c r="H65" s="271"/>
      <c r="I65" s="246"/>
      <c r="J65" s="273"/>
      <c r="K65" s="273"/>
      <c r="L65" s="276"/>
      <c r="M65" s="271"/>
      <c r="N65" s="249" t="s">
        <v>351</v>
      </c>
      <c r="O65" s="250"/>
      <c r="P65" s="87">
        <v>0.15</v>
      </c>
      <c r="Q65" s="73" t="s">
        <v>352</v>
      </c>
      <c r="R65" s="136">
        <v>42767</v>
      </c>
      <c r="S65" s="136">
        <v>43099</v>
      </c>
      <c r="T65" s="278"/>
      <c r="U65" s="269"/>
      <c r="V65" s="269"/>
      <c r="W65" s="269"/>
      <c r="X65" s="274"/>
    </row>
    <row r="66" spans="1:26" s="23" customFormat="1" ht="43.5" customHeight="1" x14ac:dyDescent="0.2">
      <c r="A66" s="204"/>
      <c r="B66" s="204"/>
      <c r="C66" s="204"/>
      <c r="D66" s="204"/>
      <c r="E66" s="259"/>
      <c r="F66" s="262"/>
      <c r="G66" s="246"/>
      <c r="H66" s="271"/>
      <c r="I66" s="246"/>
      <c r="J66" s="273"/>
      <c r="K66" s="273"/>
      <c r="L66" s="276"/>
      <c r="M66" s="271"/>
      <c r="N66" s="249" t="s">
        <v>353</v>
      </c>
      <c r="O66" s="250"/>
      <c r="P66" s="87">
        <v>0.15</v>
      </c>
      <c r="Q66" s="73" t="s">
        <v>354</v>
      </c>
      <c r="R66" s="136">
        <v>42795</v>
      </c>
      <c r="S66" s="136">
        <v>42885</v>
      </c>
      <c r="T66" s="278"/>
      <c r="U66" s="269"/>
      <c r="V66" s="269"/>
      <c r="W66" s="269"/>
      <c r="X66" s="274"/>
    </row>
    <row r="67" spans="1:26" s="23" customFormat="1" ht="43.5" customHeight="1" x14ac:dyDescent="0.2">
      <c r="A67" s="204"/>
      <c r="B67" s="204"/>
      <c r="C67" s="204"/>
      <c r="D67" s="204"/>
      <c r="E67" s="259"/>
      <c r="F67" s="262"/>
      <c r="G67" s="246"/>
      <c r="H67" s="271"/>
      <c r="I67" s="246"/>
      <c r="J67" s="273"/>
      <c r="K67" s="273"/>
      <c r="L67" s="276"/>
      <c r="M67" s="271"/>
      <c r="N67" s="249" t="s">
        <v>355</v>
      </c>
      <c r="O67" s="250"/>
      <c r="P67" s="87">
        <v>0.1</v>
      </c>
      <c r="Q67" s="73" t="s">
        <v>356</v>
      </c>
      <c r="R67" s="136">
        <v>42887</v>
      </c>
      <c r="S67" s="136">
        <v>43069</v>
      </c>
      <c r="T67" s="278"/>
      <c r="U67" s="269"/>
      <c r="V67" s="269"/>
      <c r="W67" s="269"/>
      <c r="X67" s="274"/>
    </row>
    <row r="68" spans="1:26" s="23" customFormat="1" ht="43.5" customHeight="1" x14ac:dyDescent="0.2">
      <c r="A68" s="204"/>
      <c r="B68" s="204"/>
      <c r="C68" s="204"/>
      <c r="D68" s="204"/>
      <c r="E68" s="259"/>
      <c r="F68" s="262"/>
      <c r="G68" s="246"/>
      <c r="H68" s="271"/>
      <c r="I68" s="246"/>
      <c r="J68" s="273"/>
      <c r="K68" s="273"/>
      <c r="L68" s="276"/>
      <c r="M68" s="271"/>
      <c r="N68" s="249" t="s">
        <v>357</v>
      </c>
      <c r="O68" s="250"/>
      <c r="P68" s="87">
        <v>0.1</v>
      </c>
      <c r="Q68" s="73" t="s">
        <v>358</v>
      </c>
      <c r="R68" s="136">
        <v>43070</v>
      </c>
      <c r="S68" s="136">
        <v>43099</v>
      </c>
      <c r="T68" s="278"/>
      <c r="U68" s="269"/>
      <c r="V68" s="269"/>
      <c r="W68" s="269"/>
      <c r="X68" s="274"/>
    </row>
    <row r="69" spans="1:26" s="23" customFormat="1" ht="43.5" customHeight="1" x14ac:dyDescent="0.2">
      <c r="A69" s="204"/>
      <c r="B69" s="204"/>
      <c r="C69" s="204"/>
      <c r="D69" s="204"/>
      <c r="E69" s="259"/>
      <c r="F69" s="262"/>
      <c r="G69" s="246"/>
      <c r="H69" s="271"/>
      <c r="I69" s="246"/>
      <c r="J69" s="273"/>
      <c r="K69" s="273"/>
      <c r="L69" s="276"/>
      <c r="M69" s="271"/>
      <c r="N69" s="249" t="s">
        <v>359</v>
      </c>
      <c r="O69" s="250"/>
      <c r="P69" s="87">
        <v>0.05</v>
      </c>
      <c r="Q69" s="73" t="s">
        <v>360</v>
      </c>
      <c r="R69" s="136">
        <v>42768</v>
      </c>
      <c r="S69" s="136">
        <v>43099</v>
      </c>
      <c r="T69" s="278"/>
      <c r="U69" s="269"/>
      <c r="V69" s="269"/>
      <c r="W69" s="269"/>
      <c r="X69" s="274"/>
    </row>
    <row r="70" spans="1:26" s="23" customFormat="1" ht="43.5" customHeight="1" x14ac:dyDescent="0.2">
      <c r="A70" s="204"/>
      <c r="B70" s="204"/>
      <c r="C70" s="204"/>
      <c r="D70" s="204"/>
      <c r="E70" s="259"/>
      <c r="F70" s="262"/>
      <c r="G70" s="246"/>
      <c r="H70" s="271"/>
      <c r="I70" s="246"/>
      <c r="J70" s="273"/>
      <c r="K70" s="273"/>
      <c r="L70" s="276"/>
      <c r="M70" s="271"/>
      <c r="N70" s="249" t="s">
        <v>361</v>
      </c>
      <c r="O70" s="250"/>
      <c r="P70" s="87">
        <v>0.15</v>
      </c>
      <c r="Q70" s="73" t="s">
        <v>362</v>
      </c>
      <c r="R70" s="136">
        <v>42737</v>
      </c>
      <c r="S70" s="136" t="s">
        <v>363</v>
      </c>
      <c r="T70" s="278"/>
      <c r="U70" s="269"/>
      <c r="V70" s="269"/>
      <c r="W70" s="269"/>
      <c r="X70" s="274"/>
    </row>
    <row r="71" spans="1:26" s="23" customFormat="1" ht="43.5" customHeight="1" x14ac:dyDescent="0.2">
      <c r="A71" s="204"/>
      <c r="B71" s="204"/>
      <c r="C71" s="204"/>
      <c r="D71" s="204"/>
      <c r="E71" s="259"/>
      <c r="F71" s="262"/>
      <c r="G71" s="246"/>
      <c r="H71" s="271"/>
      <c r="I71" s="246"/>
      <c r="J71" s="273"/>
      <c r="K71" s="273"/>
      <c r="L71" s="276"/>
      <c r="M71" s="271"/>
      <c r="N71" s="249" t="s">
        <v>364</v>
      </c>
      <c r="O71" s="250"/>
      <c r="P71" s="87">
        <v>0.15</v>
      </c>
      <c r="Q71" s="73" t="s">
        <v>365</v>
      </c>
      <c r="R71" s="136">
        <v>42768</v>
      </c>
      <c r="S71" s="136">
        <v>43099</v>
      </c>
      <c r="T71" s="278"/>
      <c r="U71" s="269"/>
      <c r="V71" s="269"/>
      <c r="W71" s="269"/>
      <c r="X71" s="274"/>
    </row>
    <row r="72" spans="1:26" s="23" customFormat="1" ht="43.5" customHeight="1" x14ac:dyDescent="0.2">
      <c r="A72" s="204"/>
      <c r="B72" s="204"/>
      <c r="C72" s="204"/>
      <c r="D72" s="204"/>
      <c r="E72" s="260"/>
      <c r="F72" s="263"/>
      <c r="G72" s="241"/>
      <c r="H72" s="272"/>
      <c r="I72" s="241"/>
      <c r="J72" s="255"/>
      <c r="K72" s="255"/>
      <c r="L72" s="277"/>
      <c r="M72" s="272"/>
      <c r="N72" s="249" t="s">
        <v>366</v>
      </c>
      <c r="O72" s="250"/>
      <c r="P72" s="87">
        <v>0.1</v>
      </c>
      <c r="Q72" s="73" t="s">
        <v>367</v>
      </c>
      <c r="R72" s="136">
        <v>42781</v>
      </c>
      <c r="S72" s="136">
        <v>42916</v>
      </c>
      <c r="T72" s="278"/>
      <c r="U72" s="248"/>
      <c r="V72" s="248"/>
      <c r="W72" s="248"/>
      <c r="X72" s="274"/>
    </row>
    <row r="73" spans="1:26" s="23" customFormat="1" ht="72.75" customHeight="1" x14ac:dyDescent="0.2">
      <c r="A73" s="204" t="s">
        <v>193</v>
      </c>
      <c r="B73" s="204" t="s">
        <v>63</v>
      </c>
      <c r="C73" s="204" t="s">
        <v>332</v>
      </c>
      <c r="D73" s="204" t="s">
        <v>333</v>
      </c>
      <c r="E73" s="258" t="s">
        <v>368</v>
      </c>
      <c r="F73" s="261">
        <v>0.05</v>
      </c>
      <c r="G73" s="240" t="s">
        <v>369</v>
      </c>
      <c r="H73" s="275" t="s">
        <v>370</v>
      </c>
      <c r="I73" s="240" t="s">
        <v>371</v>
      </c>
      <c r="J73" s="275" t="s">
        <v>372</v>
      </c>
      <c r="K73" s="275" t="s">
        <v>373</v>
      </c>
      <c r="L73" s="275">
        <v>13</v>
      </c>
      <c r="M73" s="275" t="s">
        <v>370</v>
      </c>
      <c r="N73" s="249" t="s">
        <v>374</v>
      </c>
      <c r="O73" s="250"/>
      <c r="P73" s="87">
        <v>0.5</v>
      </c>
      <c r="Q73" s="73" t="s">
        <v>375</v>
      </c>
      <c r="R73" s="136">
        <v>42768</v>
      </c>
      <c r="S73" s="136" t="s">
        <v>376</v>
      </c>
      <c r="T73" s="278"/>
      <c r="U73" s="278"/>
      <c r="V73" s="278"/>
      <c r="W73" s="278"/>
      <c r="X73" s="278" t="s">
        <v>377</v>
      </c>
    </row>
    <row r="74" spans="1:26" s="23" customFormat="1" ht="72" customHeight="1" x14ac:dyDescent="0.2">
      <c r="A74" s="204"/>
      <c r="B74" s="204"/>
      <c r="C74" s="204"/>
      <c r="D74" s="204"/>
      <c r="E74" s="260"/>
      <c r="F74" s="263"/>
      <c r="G74" s="241"/>
      <c r="H74" s="277"/>
      <c r="I74" s="241"/>
      <c r="J74" s="277"/>
      <c r="K74" s="277"/>
      <c r="L74" s="277"/>
      <c r="M74" s="277"/>
      <c r="N74" s="249" t="s">
        <v>378</v>
      </c>
      <c r="O74" s="250"/>
      <c r="P74" s="87">
        <v>0.5</v>
      </c>
      <c r="Q74" s="73" t="s">
        <v>379</v>
      </c>
      <c r="R74" s="136">
        <v>42768</v>
      </c>
      <c r="S74" s="136">
        <v>43099</v>
      </c>
      <c r="T74" s="278"/>
      <c r="U74" s="278"/>
      <c r="V74" s="278"/>
      <c r="W74" s="278"/>
      <c r="X74" s="278"/>
    </row>
    <row r="75" spans="1:26" s="131" customFormat="1" ht="10.5" customHeight="1"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s="131" customFormat="1" ht="10.5" customHeight="1" x14ac:dyDescent="0.2">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s="131" customFormat="1" ht="10.5" customHeight="1" x14ac:dyDescent="0.2">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s="131" customFormat="1" ht="10.5" customHeight="1" x14ac:dyDescent="0.2">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s="131" customFormat="1" ht="10.5" customHeight="1" x14ac:dyDescent="0.2">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s="131" customFormat="1" ht="10.5" customHeight="1" x14ac:dyDescent="0.2">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s="131" customFormat="1" ht="10.5" customHeight="1" x14ac:dyDescent="0.2">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s="131" customFormat="1" ht="10.5" customHeight="1" x14ac:dyDescent="0.2">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s="131" customFormat="1" ht="10.5" customHeight="1" x14ac:dyDescent="0.2">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s="131" customFormat="1" ht="10.5" customHeight="1" x14ac:dyDescent="0.2">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s="131" customFormat="1" ht="10.5" customHeight="1" x14ac:dyDescent="0.2">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s="131" customFormat="1" ht="10.5" customHeight="1" x14ac:dyDescent="0.2">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s="131" customFormat="1" ht="10.5" customHeight="1" x14ac:dyDescent="0.2">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s="131" customFormat="1" ht="10.5" customHeight="1" x14ac:dyDescent="0.2">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s="131" customFormat="1" ht="10.5" customHeight="1" x14ac:dyDescent="0.2">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s="131" customFormat="1" ht="10.5" customHeight="1" x14ac:dyDescent="0.2">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s="131" customFormat="1" ht="10.5" customHeight="1" x14ac:dyDescent="0.2">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s="131" customFormat="1" ht="10.5" customHeight="1" x14ac:dyDescent="0.2">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s="131" customFormat="1" ht="10.5" customHeight="1" x14ac:dyDescent="0.2">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s="131" customFormat="1" ht="10.5" customHeight="1" x14ac:dyDescent="0.2">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s="131" customFormat="1" ht="10.5" customHeight="1" x14ac:dyDescent="0.2">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s="131" customFormat="1" ht="10.5" customHeight="1" x14ac:dyDescent="0.2">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s="131" customFormat="1" ht="10.5" customHeight="1" x14ac:dyDescent="0.2">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s="131" customFormat="1" ht="10.5" customHeight="1" x14ac:dyDescent="0.2">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s="131" customFormat="1" ht="10.5" customHeight="1" x14ac:dyDescent="0.2">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s="131" customFormat="1" ht="10.5" customHeight="1" x14ac:dyDescent="0.2">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s="131" customFormat="1" ht="10.5" customHeight="1" x14ac:dyDescent="0.2">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s="131" customFormat="1" ht="10.5" customHeight="1" x14ac:dyDescent="0.2">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s="131" customFormat="1" ht="10.5" customHeight="1" x14ac:dyDescent="0.2">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s="131" customFormat="1" ht="10.5" customHeight="1" x14ac:dyDescent="0.2">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s="131" customFormat="1" ht="10.5" customHeight="1" x14ac:dyDescent="0.2">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s="131" customFormat="1" ht="10.5" customHeight="1" x14ac:dyDescent="0.2">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s="131" customFormat="1" ht="10.5" customHeight="1" x14ac:dyDescent="0.2">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s="131" customFormat="1" ht="10.5" customHeight="1" x14ac:dyDescent="0.2">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s="131" customFormat="1" ht="10.5" customHeight="1" x14ac:dyDescent="0.2">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s="131" customFormat="1" ht="10.5" customHeight="1" x14ac:dyDescent="0.2">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s="131" customFormat="1" ht="10.5" customHeight="1" x14ac:dyDescent="0.2">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s="131" customFormat="1" ht="10.5" customHeight="1" x14ac:dyDescent="0.2">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s="131" customFormat="1" ht="10.5" customHeight="1" x14ac:dyDescent="0.2">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s="131" customFormat="1" ht="10.5" customHeight="1" x14ac:dyDescent="0.2">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s="131" customFormat="1" ht="10.5" customHeight="1" x14ac:dyDescent="0.2">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s="131" customFormat="1" ht="10.5" customHeight="1" x14ac:dyDescent="0.2">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s="131" customFormat="1" ht="10.5" customHeight="1" x14ac:dyDescent="0.2">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s="131" customFormat="1" ht="10.5" customHeight="1" x14ac:dyDescent="0.2">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s="131" customFormat="1" ht="10.5" customHeight="1" x14ac:dyDescent="0.2">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s="131" customFormat="1" ht="10.5" customHeight="1" x14ac:dyDescent="0.2">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s="131" customFormat="1" ht="10.5" customHeight="1" x14ac:dyDescent="0.2">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s="131" customFormat="1" ht="10.5" customHeight="1" x14ac:dyDescent="0.2">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s="131" customFormat="1" ht="10.5" customHeight="1" x14ac:dyDescent="0.2">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s="131" customFormat="1" ht="10.5" customHeight="1" x14ac:dyDescent="0.2">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s="131" customFormat="1" ht="10.5" customHeight="1" x14ac:dyDescent="0.2">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s="131" customFormat="1" ht="10.5" customHeight="1" x14ac:dyDescent="0.2">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s="131" customFormat="1" ht="10.5" customHeight="1" x14ac:dyDescent="0.2">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s="131" customFormat="1" ht="10.5" customHeight="1" x14ac:dyDescent="0.2">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s="131" customFormat="1" ht="10.5" customHeight="1" x14ac:dyDescent="0.2">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s="131" customFormat="1" ht="10.5" customHeight="1" x14ac:dyDescent="0.2">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s="131" customFormat="1" ht="10.5" customHeight="1" x14ac:dyDescent="0.2">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s="131" customFormat="1" ht="10.5" customHeight="1" x14ac:dyDescent="0.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s="131" customFormat="1" ht="10.5" customHeight="1" x14ac:dyDescent="0.2">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s="131" customFormat="1" ht="10.5" customHeight="1" x14ac:dyDescent="0.2">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s="131" customFormat="1" ht="10.5" customHeight="1" x14ac:dyDescent="0.2">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s="131" customFormat="1" ht="10.5" customHeight="1" x14ac:dyDescent="0.2">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s="131" customFormat="1" ht="10.5" customHeight="1" x14ac:dyDescent="0.2">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s="131" customFormat="1" ht="10.5" customHeight="1"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s="131" customFormat="1" ht="10.5" customHeight="1"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s="131" customFormat="1" ht="10.5" customHeight="1"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s="131" customFormat="1" ht="10.5" customHeight="1"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s="131" customFormat="1" ht="10.5" customHeight="1" x14ac:dyDescent="0.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s="131" customFormat="1" ht="10.5" customHeight="1"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s="131" customFormat="1" ht="10.5" customHeight="1"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s="131" customFormat="1" ht="10.5" customHeight="1"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s="131" customFormat="1" ht="10.5" customHeight="1"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s="131" customFormat="1" ht="10.5" customHeight="1"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s="131" customFormat="1" ht="10.5" customHeight="1"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s="131" customFormat="1" ht="10.5" customHeight="1"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s="131" customFormat="1" ht="10.5" customHeight="1"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s="131" customFormat="1" ht="10.5" customHeight="1"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s="131" customFormat="1" ht="10.5" customHeight="1"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s="131" customFormat="1" ht="10.5" customHeight="1"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s="131" customFormat="1" ht="10.5" customHeight="1"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s="131" customFormat="1" ht="10.5" customHeight="1"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s="131" customFormat="1" ht="10.5" customHeight="1" x14ac:dyDescent="0.2">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s="131" customFormat="1" ht="10.5" customHeight="1" x14ac:dyDescent="0.2">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s="131" customFormat="1" ht="10.5" customHeight="1" x14ac:dyDescent="0.2">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s="131" customFormat="1" ht="10.5" customHeight="1" x14ac:dyDescent="0.2">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s="131" customFormat="1" ht="10.5" customHeight="1"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s="131" customFormat="1" ht="10.5" customHeight="1"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s="131" customFormat="1" ht="10.5" customHeight="1" x14ac:dyDescent="0.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s="131" customFormat="1" ht="10.5" customHeight="1"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s="131" customFormat="1" ht="10.5" customHeight="1" x14ac:dyDescent="0.2">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s="131" customFormat="1" ht="10.5" customHeight="1"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s="131" customFormat="1" ht="10.5" customHeight="1" x14ac:dyDescent="0.2">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s="131" customFormat="1" ht="10.5" customHeight="1" x14ac:dyDescent="0.2">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s="131" customFormat="1" ht="10.5" customHeight="1" x14ac:dyDescent="0.2">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s="131" customFormat="1" ht="10.5" customHeight="1" x14ac:dyDescent="0.2">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s="131" customFormat="1" ht="10.5" customHeight="1" x14ac:dyDescent="0.2">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s="131" customFormat="1" ht="10.5" customHeight="1" x14ac:dyDescent="0.2">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s="131" customFormat="1" ht="10.5" customHeight="1" x14ac:dyDescent="0.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s="131" customFormat="1" ht="10.5" customHeight="1" x14ac:dyDescent="0.2">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s="131" customFormat="1" ht="10.5" customHeight="1" x14ac:dyDescent="0.2">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s="131" customFormat="1" ht="10.5" customHeight="1" x14ac:dyDescent="0.2">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s="131" customFormat="1" ht="10.5" customHeight="1" x14ac:dyDescent="0.2">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s="131" customFormat="1" ht="10.5" customHeight="1" x14ac:dyDescent="0.2">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s="131" customFormat="1" ht="10.5" customHeight="1" x14ac:dyDescent="0.2">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s="131" customFormat="1" ht="10.5" customHeight="1" x14ac:dyDescent="0.2">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s="131" customFormat="1" ht="10.5" customHeight="1" x14ac:dyDescent="0.2">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s="131" customFormat="1" ht="10.5" customHeight="1" x14ac:dyDescent="0.2">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s="131" customFormat="1" ht="10.5" customHeight="1" x14ac:dyDescent="0.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s="131" customFormat="1" ht="10.5" customHeight="1" x14ac:dyDescent="0.2">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s="131" customFormat="1" ht="10.5" customHeight="1"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s="131" customFormat="1" ht="10.5" customHeight="1" x14ac:dyDescent="0.2">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s="131" customFormat="1" ht="10.5" customHeight="1" x14ac:dyDescent="0.2">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s="131" customFormat="1" ht="10.5" customHeight="1" x14ac:dyDescent="0.2">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s="131" customFormat="1" ht="10.5" customHeight="1" x14ac:dyDescent="0.2">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s="131" customFormat="1" ht="10.5" customHeight="1" x14ac:dyDescent="0.2">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s="131" customFormat="1" ht="10.5" customHeight="1" x14ac:dyDescent="0.2">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s="131" customFormat="1" ht="10.5" customHeight="1" x14ac:dyDescent="0.2">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s="131" customFormat="1" ht="10.5" customHeight="1" x14ac:dyDescent="0.2">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s="131" customFormat="1" ht="10.5" customHeight="1" x14ac:dyDescent="0.2">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s="131" customFormat="1" ht="10.5" customHeight="1" x14ac:dyDescent="0.2">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s="131" customFormat="1" ht="10.5" customHeight="1" x14ac:dyDescent="0.2">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s="131" customFormat="1" ht="10.5" customHeight="1" x14ac:dyDescent="0.2">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s="131" customFormat="1" ht="10.5" customHeight="1" x14ac:dyDescent="0.2">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s="131" customFormat="1" ht="10.5" customHeight="1" x14ac:dyDescent="0.2">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s="131" customFormat="1" ht="10.5" customHeight="1" x14ac:dyDescent="0.2">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s="131" customFormat="1" ht="10.5" customHeight="1" x14ac:dyDescent="0.2">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s="131" customFormat="1" ht="10.5" customHeight="1" x14ac:dyDescent="0.2">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s="131" customFormat="1" ht="10.5" customHeight="1" x14ac:dyDescent="0.2">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s="131" customFormat="1" ht="10.5" customHeight="1" x14ac:dyDescent="0.2">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s="131" customFormat="1" ht="10.5" customHeight="1" x14ac:dyDescent="0.2">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s="131" customFormat="1" ht="10.5" customHeight="1" x14ac:dyDescent="0.2">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s="131" customFormat="1" ht="10.5" customHeight="1" x14ac:dyDescent="0.2">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s="131" customFormat="1" ht="10.5" customHeight="1" x14ac:dyDescent="0.2">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s="131" customFormat="1" ht="10.5" customHeight="1" x14ac:dyDescent="0.2">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s="131" customFormat="1" ht="10.5" customHeight="1" x14ac:dyDescent="0.2">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s="131" customFormat="1" ht="10.5" customHeight="1" x14ac:dyDescent="0.2">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s="131" customFormat="1" ht="10.5" customHeight="1" x14ac:dyDescent="0.2">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s="131" customFormat="1" ht="10.5" customHeight="1" x14ac:dyDescent="0.2">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s="131" customFormat="1" ht="10.5" customHeight="1" x14ac:dyDescent="0.2">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s="131" customFormat="1" ht="10.5" customHeight="1" x14ac:dyDescent="0.2">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s="131" customFormat="1" ht="10.5" customHeight="1" x14ac:dyDescent="0.2">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s="131" customFormat="1" ht="10.5" customHeight="1" x14ac:dyDescent="0.2">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s="131" customFormat="1" ht="10.5" customHeight="1" x14ac:dyDescent="0.2">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s="131" customFormat="1" ht="10.5" customHeight="1" x14ac:dyDescent="0.2">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s="131" customFormat="1" ht="10.5" customHeight="1" x14ac:dyDescent="0.2">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s="131" customFormat="1" ht="10.5" customHeight="1" x14ac:dyDescent="0.2">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s="131" customFormat="1" ht="10.5" customHeight="1" x14ac:dyDescent="0.2">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s="131" customFormat="1" ht="10.5" customHeight="1" x14ac:dyDescent="0.2">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s="131" customFormat="1" ht="10.5" customHeight="1" x14ac:dyDescent="0.2">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s="131" customFormat="1" ht="10.5" customHeight="1" x14ac:dyDescent="0.2">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s="131" customFormat="1" ht="10.5" customHeight="1" x14ac:dyDescent="0.2">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s="131" customFormat="1" ht="10.5" customHeight="1" x14ac:dyDescent="0.2">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s="131" customFormat="1" ht="10.5" customHeight="1" x14ac:dyDescent="0.2">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s="131" customFormat="1" ht="10.5" customHeight="1" x14ac:dyDescent="0.2">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s="131" customFormat="1" ht="10.5" customHeight="1" x14ac:dyDescent="0.2">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s="131" customFormat="1" ht="10.5" customHeight="1" x14ac:dyDescent="0.2">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s="131" customFormat="1" ht="10.5" customHeight="1" x14ac:dyDescent="0.2">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s="131" customFormat="1" ht="10.5" customHeight="1" x14ac:dyDescent="0.2">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s="131" customFormat="1" ht="10.5" customHeight="1" x14ac:dyDescent="0.2">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s="131" customFormat="1" ht="10.5" customHeight="1" x14ac:dyDescent="0.2">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s="131" customFormat="1" ht="10.5" customHeight="1" x14ac:dyDescent="0.2">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s="131" customFormat="1" ht="10.5" customHeight="1" x14ac:dyDescent="0.2">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s="131" customFormat="1" ht="10.5" customHeight="1" x14ac:dyDescent="0.2">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s="131" customFormat="1" ht="10.5" customHeight="1" x14ac:dyDescent="0.2">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s="131" customFormat="1" ht="10.5" customHeight="1" x14ac:dyDescent="0.2">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s="131" customFormat="1" ht="10.5" customHeight="1" x14ac:dyDescent="0.2">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s="131" customFormat="1" ht="10.5" customHeight="1" x14ac:dyDescent="0.2">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s="131" customFormat="1" ht="10.5" customHeight="1" x14ac:dyDescent="0.2">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s="131" customFormat="1" ht="10.5" customHeight="1" x14ac:dyDescent="0.2">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s="131" customFormat="1" ht="10.5" customHeight="1" x14ac:dyDescent="0.2">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s="131" customFormat="1" ht="10.5" customHeight="1" x14ac:dyDescent="0.2">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s="131" customFormat="1" ht="10.5" customHeight="1" x14ac:dyDescent="0.2">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s="131" customFormat="1" ht="10.5" customHeight="1" x14ac:dyDescent="0.2">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s="131" customFormat="1" ht="10.5" customHeight="1" x14ac:dyDescent="0.2">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s="131" customFormat="1" ht="10.5" customHeight="1" x14ac:dyDescent="0.2">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s="131" customFormat="1" ht="10.5" customHeight="1" x14ac:dyDescent="0.2">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s="131" customFormat="1" ht="10.5" customHeight="1" x14ac:dyDescent="0.2">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s="131" customFormat="1" ht="10.5" customHeight="1" x14ac:dyDescent="0.2">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s="131" customFormat="1" ht="10.5" customHeight="1" x14ac:dyDescent="0.2">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s="131" customFormat="1" ht="10.5" customHeight="1" x14ac:dyDescent="0.2">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s="131" customFormat="1" ht="10.5" customHeight="1" x14ac:dyDescent="0.2">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s="131" customFormat="1" ht="10.5" customHeight="1" x14ac:dyDescent="0.2">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s="131" customFormat="1" ht="10.5" customHeight="1" x14ac:dyDescent="0.2">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0.5" customHeight="1" x14ac:dyDescent="0.2">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0.5" customHeight="1" x14ac:dyDescent="0.2">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0.5" customHeight="1" x14ac:dyDescent="0.2">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0.5" customHeight="1" x14ac:dyDescent="0.2">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0.5" customHeight="1" x14ac:dyDescent="0.2">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0.5" customHeight="1" x14ac:dyDescent="0.2">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0.5" customHeight="1" x14ac:dyDescent="0.2">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0.5" customHeight="1" x14ac:dyDescent="0.2">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0.5" customHeight="1" x14ac:dyDescent="0.2">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0.5" customHeight="1" x14ac:dyDescent="0.2">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0.5" customHeight="1" x14ac:dyDescent="0.2">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0.5" customHeight="1" x14ac:dyDescent="0.2">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0.5" customHeight="1" x14ac:dyDescent="0.2">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0.5" customHeight="1" x14ac:dyDescent="0.2">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0.5" customHeight="1" x14ac:dyDescent="0.2">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0.5" customHeight="1" x14ac:dyDescent="0.2">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0.5" customHeight="1" x14ac:dyDescent="0.2">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0.5" customHeight="1" x14ac:dyDescent="0.2">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0.5" customHeight="1" x14ac:dyDescent="0.2">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0.5" customHeight="1" x14ac:dyDescent="0.2">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0.5" customHeight="1" x14ac:dyDescent="0.2">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0.5" customHeight="1" x14ac:dyDescent="0.2">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0.5" customHeight="1" x14ac:dyDescent="0.2">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0.5" customHeight="1" x14ac:dyDescent="0.2">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0.5" customHeight="1" x14ac:dyDescent="0.2">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0.5" customHeight="1" x14ac:dyDescent="0.2">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0.5" customHeight="1" x14ac:dyDescent="0.2">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0.5" customHeight="1" x14ac:dyDescent="0.2">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0.5" customHeight="1" x14ac:dyDescent="0.2">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0.5" customHeight="1" x14ac:dyDescent="0.2">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0.5" customHeight="1" x14ac:dyDescent="0.2">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0.5" customHeight="1" x14ac:dyDescent="0.2">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0.5" customHeight="1" x14ac:dyDescent="0.2">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0.5" customHeight="1" x14ac:dyDescent="0.2">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0.5" customHeight="1" x14ac:dyDescent="0.2">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0.5" customHeight="1" x14ac:dyDescent="0.2">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0.5" customHeight="1" x14ac:dyDescent="0.2">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0.5" customHeight="1" x14ac:dyDescent="0.2">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0.5" customHeight="1" x14ac:dyDescent="0.2">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0.5" customHeight="1" x14ac:dyDescent="0.2">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0.5" customHeight="1" x14ac:dyDescent="0.2">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0.5" customHeight="1" x14ac:dyDescent="0.2">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0.5" customHeight="1" x14ac:dyDescent="0.2">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0.5" customHeight="1" x14ac:dyDescent="0.2">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0.5" customHeight="1" x14ac:dyDescent="0.2">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0.5" customHeight="1" x14ac:dyDescent="0.2">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0.5" customHeight="1" x14ac:dyDescent="0.2">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0.5" customHeight="1" x14ac:dyDescent="0.2">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0.5" customHeight="1" x14ac:dyDescent="0.2">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0.5" customHeight="1" x14ac:dyDescent="0.2">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0.5" customHeight="1" x14ac:dyDescent="0.2">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0.5" customHeight="1" x14ac:dyDescent="0.2">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0.5" customHeight="1" x14ac:dyDescent="0.2">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0.5" customHeight="1" x14ac:dyDescent="0.2">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0.5" customHeight="1" x14ac:dyDescent="0.2">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0.5" customHeight="1" x14ac:dyDescent="0.2">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0.5" customHeight="1" x14ac:dyDescent="0.2">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0.5" customHeight="1" x14ac:dyDescent="0.2">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0.5" customHeight="1" x14ac:dyDescent="0.2">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0.5" customHeight="1" x14ac:dyDescent="0.2">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0.5" customHeight="1" x14ac:dyDescent="0.2">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0.5" customHeight="1" x14ac:dyDescent="0.2">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0.5" customHeight="1" x14ac:dyDescent="0.2">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0.5" customHeight="1" x14ac:dyDescent="0.2">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0.5" customHeight="1" x14ac:dyDescent="0.2">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0.5" customHeight="1" x14ac:dyDescent="0.2">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0.5" customHeight="1" x14ac:dyDescent="0.2">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0.5" customHeight="1" x14ac:dyDescent="0.2">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0.5" customHeight="1" x14ac:dyDescent="0.2">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0.5" customHeight="1" x14ac:dyDescent="0.2">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0.5" customHeight="1" x14ac:dyDescent="0.2">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0.5" customHeight="1" x14ac:dyDescent="0.2">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0.5" customHeight="1" x14ac:dyDescent="0.2">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0.5" customHeight="1" x14ac:dyDescent="0.2">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0.5" customHeight="1" x14ac:dyDescent="0.2">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0.5" customHeight="1" x14ac:dyDescent="0.2">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0.5" customHeight="1" x14ac:dyDescent="0.2">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0.5" customHeight="1" x14ac:dyDescent="0.2">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0.5" customHeight="1" x14ac:dyDescent="0.2">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0.5" customHeight="1" x14ac:dyDescent="0.2">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0.5" customHeight="1" x14ac:dyDescent="0.2">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0.5" customHeight="1" x14ac:dyDescent="0.2">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0.5" customHeight="1" x14ac:dyDescent="0.2">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0.5" customHeight="1" x14ac:dyDescent="0.2">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0.5" customHeight="1" x14ac:dyDescent="0.2">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0.5" customHeight="1" x14ac:dyDescent="0.2">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0.5" customHeight="1" x14ac:dyDescent="0.2">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0.5" customHeight="1" x14ac:dyDescent="0.2">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0.5" customHeight="1" x14ac:dyDescent="0.2">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0.5" customHeight="1" x14ac:dyDescent="0.2">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0.5" customHeight="1" x14ac:dyDescent="0.2">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0.5" customHeight="1" x14ac:dyDescent="0.2">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0.5" customHeight="1" x14ac:dyDescent="0.2">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0.5" customHeight="1" x14ac:dyDescent="0.2">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0.5" customHeight="1" x14ac:dyDescent="0.2">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0.5" customHeight="1" x14ac:dyDescent="0.2">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0.5" customHeight="1" x14ac:dyDescent="0.2">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0.5" customHeight="1" x14ac:dyDescent="0.2">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0.5" customHeight="1" x14ac:dyDescent="0.2">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0.5" customHeight="1" x14ac:dyDescent="0.2">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0.5" customHeight="1" x14ac:dyDescent="0.2">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0.5" customHeight="1" x14ac:dyDescent="0.2">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0.5" customHeight="1" x14ac:dyDescent="0.2">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0.5" customHeight="1" x14ac:dyDescent="0.2">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0.5" customHeight="1" x14ac:dyDescent="0.2">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0.5" customHeight="1" x14ac:dyDescent="0.2">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0.5" customHeight="1" x14ac:dyDescent="0.2">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0.5" customHeight="1" x14ac:dyDescent="0.2">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0.5" customHeight="1" x14ac:dyDescent="0.2">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0.5" customHeight="1" x14ac:dyDescent="0.2">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0.5" customHeight="1" x14ac:dyDescent="0.2">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0.5" customHeight="1" x14ac:dyDescent="0.2">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0.5" customHeight="1" x14ac:dyDescent="0.2">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0.5" customHeight="1" x14ac:dyDescent="0.2">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0.5" customHeight="1" x14ac:dyDescent="0.2">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0.5" customHeight="1" x14ac:dyDescent="0.2">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0.5" customHeight="1" x14ac:dyDescent="0.2">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0.5" customHeight="1" x14ac:dyDescent="0.2">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0.5" customHeight="1" x14ac:dyDescent="0.2">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0.5" customHeight="1" x14ac:dyDescent="0.2">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0.5" customHeight="1" x14ac:dyDescent="0.2">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0.5" customHeight="1" x14ac:dyDescent="0.2">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0.5" customHeight="1" x14ac:dyDescent="0.2">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0.5" customHeight="1" x14ac:dyDescent="0.2">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0.5" customHeight="1" x14ac:dyDescent="0.2">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0.5" customHeight="1" x14ac:dyDescent="0.2">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0.5" customHeight="1" x14ac:dyDescent="0.2">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0.5" customHeight="1" x14ac:dyDescent="0.2">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0.5" customHeight="1" x14ac:dyDescent="0.2">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0.5" customHeight="1" x14ac:dyDescent="0.2">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0.5" customHeight="1" x14ac:dyDescent="0.2">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0.5" customHeight="1" x14ac:dyDescent="0.2">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0.5" customHeight="1" x14ac:dyDescent="0.2">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0.5" customHeight="1" x14ac:dyDescent="0.2">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0.5" customHeight="1" x14ac:dyDescent="0.2">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0.5" customHeight="1" x14ac:dyDescent="0.2">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0.5" customHeight="1" x14ac:dyDescent="0.2">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0.5" customHeight="1" x14ac:dyDescent="0.2">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0.5" customHeight="1" x14ac:dyDescent="0.2">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0.5" customHeight="1" x14ac:dyDescent="0.2">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0.5" customHeight="1" x14ac:dyDescent="0.2">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0.5" customHeight="1" x14ac:dyDescent="0.2">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0.5" customHeight="1" x14ac:dyDescent="0.2">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0.5" customHeight="1" x14ac:dyDescent="0.2">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0.5" customHeight="1" x14ac:dyDescent="0.2">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0.5" customHeight="1" x14ac:dyDescent="0.2">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0.5" customHeight="1" x14ac:dyDescent="0.2">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0.5" customHeight="1" x14ac:dyDescent="0.2">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0.5" customHeight="1" x14ac:dyDescent="0.2">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0.5" customHeight="1" x14ac:dyDescent="0.2">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0.5" customHeight="1" x14ac:dyDescent="0.2">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0.5" customHeight="1" x14ac:dyDescent="0.2">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0.5" customHeight="1" x14ac:dyDescent="0.2">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0.5" customHeight="1" x14ac:dyDescent="0.2">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0.5" customHeight="1" x14ac:dyDescent="0.2">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0.5" customHeight="1" x14ac:dyDescent="0.2">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0.5" customHeight="1" x14ac:dyDescent="0.2">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0.5" customHeight="1" x14ac:dyDescent="0.2">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0.5" customHeight="1" x14ac:dyDescent="0.2">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0.5" customHeight="1" x14ac:dyDescent="0.2">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0.5" customHeight="1" x14ac:dyDescent="0.2">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0.5" customHeight="1" x14ac:dyDescent="0.2">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0.5" customHeight="1" x14ac:dyDescent="0.2">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0.5" customHeight="1" x14ac:dyDescent="0.2">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0.5" customHeight="1" x14ac:dyDescent="0.2">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0.5" customHeight="1" x14ac:dyDescent="0.2">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0.5" customHeight="1" x14ac:dyDescent="0.2">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0.5" customHeight="1" x14ac:dyDescent="0.2">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0.5" customHeight="1" x14ac:dyDescent="0.2">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0.5" customHeight="1" x14ac:dyDescent="0.2">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0.5" customHeight="1" x14ac:dyDescent="0.2">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0.5" customHeight="1" x14ac:dyDescent="0.2">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0.5" customHeight="1" x14ac:dyDescent="0.2">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0.5" customHeight="1" x14ac:dyDescent="0.2">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0.5" customHeight="1" x14ac:dyDescent="0.2">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0.5" customHeight="1" x14ac:dyDescent="0.2">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0.5" customHeight="1" x14ac:dyDescent="0.2">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0.5" customHeight="1" x14ac:dyDescent="0.2">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0.5" customHeight="1" x14ac:dyDescent="0.2">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0.5" customHeight="1" x14ac:dyDescent="0.2">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0.5" customHeight="1" x14ac:dyDescent="0.2">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0.5" customHeight="1" x14ac:dyDescent="0.2">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0.5" customHeight="1" x14ac:dyDescent="0.2">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0.5" customHeight="1" x14ac:dyDescent="0.2">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0.5" customHeight="1" x14ac:dyDescent="0.2">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0.5" customHeight="1" x14ac:dyDescent="0.2">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0.5" customHeight="1" x14ac:dyDescent="0.2">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0.5" customHeight="1" x14ac:dyDescent="0.2">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0.5" customHeight="1" x14ac:dyDescent="0.2">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0.5" customHeight="1" x14ac:dyDescent="0.2">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0.5" customHeight="1" x14ac:dyDescent="0.2">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0.5" customHeight="1" x14ac:dyDescent="0.2">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0.5" customHeight="1" x14ac:dyDescent="0.2">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0.5" customHeight="1" x14ac:dyDescent="0.2">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0.5" customHeight="1" x14ac:dyDescent="0.2">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0.5" customHeight="1" x14ac:dyDescent="0.2">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0.5" customHeight="1" x14ac:dyDescent="0.2">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0.5" customHeight="1" x14ac:dyDescent="0.2">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0.5" customHeight="1" x14ac:dyDescent="0.2">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0.5" customHeight="1" x14ac:dyDescent="0.2">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0.5" customHeight="1" x14ac:dyDescent="0.2">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0.5" customHeight="1" x14ac:dyDescent="0.2">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0.5" customHeight="1" x14ac:dyDescent="0.2">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0.5" customHeight="1" x14ac:dyDescent="0.2">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0.5" customHeight="1" x14ac:dyDescent="0.2">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0.5" customHeight="1" x14ac:dyDescent="0.2">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0.5" customHeight="1" x14ac:dyDescent="0.2">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0.5" customHeight="1" x14ac:dyDescent="0.2">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0.5" customHeight="1" x14ac:dyDescent="0.2">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0.5" customHeight="1" x14ac:dyDescent="0.2">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0.5" customHeight="1" x14ac:dyDescent="0.2">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0.5" customHeight="1" x14ac:dyDescent="0.2">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0.5" customHeight="1" x14ac:dyDescent="0.2">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0.5" customHeight="1" x14ac:dyDescent="0.2">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0.5" customHeight="1" x14ac:dyDescent="0.2">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0.5" customHeight="1" x14ac:dyDescent="0.2">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0.5" customHeight="1" x14ac:dyDescent="0.2">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0.5" customHeight="1" x14ac:dyDescent="0.2">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0.5" customHeight="1" x14ac:dyDescent="0.2">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0.5" customHeight="1" x14ac:dyDescent="0.2">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0.5" customHeight="1" x14ac:dyDescent="0.2">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0.5" customHeight="1" x14ac:dyDescent="0.2">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0.5" customHeight="1" x14ac:dyDescent="0.2">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0.5" customHeight="1" x14ac:dyDescent="0.2">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0.5" customHeight="1" x14ac:dyDescent="0.2">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0.5" customHeight="1" x14ac:dyDescent="0.2">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0.5" customHeight="1" x14ac:dyDescent="0.2">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0.5" customHeight="1" x14ac:dyDescent="0.2">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0.5" customHeight="1" x14ac:dyDescent="0.2">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0.5" customHeight="1" x14ac:dyDescent="0.2">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0.5" customHeight="1" x14ac:dyDescent="0.2">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0.5" customHeight="1" x14ac:dyDescent="0.2">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0.5" customHeight="1" x14ac:dyDescent="0.2">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0.5" customHeight="1" x14ac:dyDescent="0.2">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0.5" customHeight="1" x14ac:dyDescent="0.2">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0.5" customHeight="1" x14ac:dyDescent="0.2">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0.5" customHeight="1" x14ac:dyDescent="0.2">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0.5" customHeight="1" x14ac:dyDescent="0.2">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0.5" customHeight="1" x14ac:dyDescent="0.2">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0.5" customHeight="1" x14ac:dyDescent="0.2">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0.5" customHeight="1" x14ac:dyDescent="0.2">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0.5" customHeight="1" x14ac:dyDescent="0.2">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0.5" customHeight="1" x14ac:dyDescent="0.2">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0.5" customHeight="1" x14ac:dyDescent="0.2">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0.5" customHeight="1" x14ac:dyDescent="0.2">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0.5" customHeight="1" x14ac:dyDescent="0.2">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0.5" customHeight="1" x14ac:dyDescent="0.2">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0.5" customHeight="1" x14ac:dyDescent="0.2">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0.5" customHeight="1" x14ac:dyDescent="0.2">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0.5" customHeight="1" x14ac:dyDescent="0.2">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0.5" customHeight="1" x14ac:dyDescent="0.2">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0.5" customHeight="1" x14ac:dyDescent="0.2">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0.5" customHeight="1" x14ac:dyDescent="0.2">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0.5" customHeight="1" x14ac:dyDescent="0.2">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0.5" customHeight="1" x14ac:dyDescent="0.2">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0.5" customHeight="1" x14ac:dyDescent="0.2">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0.5" customHeight="1" x14ac:dyDescent="0.2">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0.5" customHeight="1" x14ac:dyDescent="0.2">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0.5" customHeight="1" x14ac:dyDescent="0.2">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0.5" customHeight="1" x14ac:dyDescent="0.2">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0.5" customHeight="1" x14ac:dyDescent="0.2">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0.5" customHeight="1" x14ac:dyDescent="0.2">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0.5" customHeight="1" x14ac:dyDescent="0.2">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0.5" customHeight="1" x14ac:dyDescent="0.2">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0.5" customHeight="1" x14ac:dyDescent="0.2">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0.5" customHeight="1" x14ac:dyDescent="0.2">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0.5" customHeight="1" x14ac:dyDescent="0.2">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0.5" customHeight="1" x14ac:dyDescent="0.2">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0.5" customHeight="1" x14ac:dyDescent="0.2">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0.5" customHeight="1" x14ac:dyDescent="0.2">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0.5" customHeight="1" x14ac:dyDescent="0.2">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0.5" customHeight="1" x14ac:dyDescent="0.2">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0.5" customHeight="1" x14ac:dyDescent="0.2">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0.5" customHeight="1" x14ac:dyDescent="0.2">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0.5" customHeight="1" x14ac:dyDescent="0.2">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0.5" customHeight="1" x14ac:dyDescent="0.2">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0.5" customHeight="1" x14ac:dyDescent="0.2">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0.5" customHeight="1" x14ac:dyDescent="0.2">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0.5" customHeight="1" x14ac:dyDescent="0.2">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0.5" customHeight="1" x14ac:dyDescent="0.2">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0.5" customHeight="1" x14ac:dyDescent="0.2">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0.5" customHeight="1" x14ac:dyDescent="0.2">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0.5" customHeight="1" x14ac:dyDescent="0.2">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0.5" customHeight="1" x14ac:dyDescent="0.2">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0.5" customHeight="1" x14ac:dyDescent="0.2">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0.5" customHeight="1" x14ac:dyDescent="0.2">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0.5" customHeight="1" x14ac:dyDescent="0.2">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0.5" customHeight="1" x14ac:dyDescent="0.2">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0.5" customHeight="1" x14ac:dyDescent="0.2">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0.5" customHeight="1" x14ac:dyDescent="0.2">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0.5" customHeight="1" x14ac:dyDescent="0.2">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0.5" customHeight="1" x14ac:dyDescent="0.2">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0.5" customHeight="1" x14ac:dyDescent="0.2">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0.5" customHeight="1" x14ac:dyDescent="0.2">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0.5" customHeight="1" x14ac:dyDescent="0.2">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0.5" customHeight="1" x14ac:dyDescent="0.2">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0.5" customHeight="1" x14ac:dyDescent="0.2">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0.5" customHeight="1" x14ac:dyDescent="0.2">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0.5" customHeight="1" x14ac:dyDescent="0.2">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0.5" customHeight="1" x14ac:dyDescent="0.2">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0.5" customHeight="1" x14ac:dyDescent="0.2">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0.5" customHeight="1" x14ac:dyDescent="0.2">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0.5" customHeight="1" x14ac:dyDescent="0.2">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0.5" customHeight="1" x14ac:dyDescent="0.2">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0.5" customHeight="1" x14ac:dyDescent="0.2">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0.5" customHeight="1" x14ac:dyDescent="0.2">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0.5" customHeight="1" x14ac:dyDescent="0.2">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0.5" customHeight="1" x14ac:dyDescent="0.2">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0.5" customHeight="1" x14ac:dyDescent="0.2">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0.5" customHeight="1" x14ac:dyDescent="0.2">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0.5" customHeight="1" x14ac:dyDescent="0.2">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0.5" customHeight="1" x14ac:dyDescent="0.2">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0.5" customHeight="1" x14ac:dyDescent="0.2">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0.5" customHeight="1" x14ac:dyDescent="0.2">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0.5" customHeight="1" x14ac:dyDescent="0.2">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0.5" customHeight="1" x14ac:dyDescent="0.2">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0.5" customHeight="1" x14ac:dyDescent="0.2">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0.5" customHeight="1" x14ac:dyDescent="0.2">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0.5" customHeight="1" x14ac:dyDescent="0.2">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0.5" customHeight="1" x14ac:dyDescent="0.2">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0.5" customHeight="1" x14ac:dyDescent="0.2">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0.5" customHeight="1" x14ac:dyDescent="0.2">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0.5" customHeight="1" x14ac:dyDescent="0.2">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0.5" customHeight="1" x14ac:dyDescent="0.2">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0.5" customHeight="1" x14ac:dyDescent="0.2">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0.5" customHeight="1" x14ac:dyDescent="0.2">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0.5" customHeight="1" x14ac:dyDescent="0.2">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0.5" customHeight="1" x14ac:dyDescent="0.2">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0.5" customHeight="1" x14ac:dyDescent="0.2">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0.5" customHeight="1" x14ac:dyDescent="0.2">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0.5" customHeight="1" x14ac:dyDescent="0.2">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0.5" customHeight="1" x14ac:dyDescent="0.2">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0.5" customHeight="1" x14ac:dyDescent="0.2">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0.5" customHeight="1" x14ac:dyDescent="0.2">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0.5" customHeight="1" x14ac:dyDescent="0.2">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0.5" customHeight="1" x14ac:dyDescent="0.2">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0.5" customHeight="1" x14ac:dyDescent="0.2">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0.5" customHeight="1" x14ac:dyDescent="0.2">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0.5" customHeight="1" x14ac:dyDescent="0.2">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0.5" customHeight="1" x14ac:dyDescent="0.2">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0.5" customHeight="1" x14ac:dyDescent="0.2">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0.5" customHeight="1" x14ac:dyDescent="0.2">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0.5" customHeight="1" x14ac:dyDescent="0.2">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0.5" customHeight="1" x14ac:dyDescent="0.2">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0.5" customHeight="1" x14ac:dyDescent="0.2">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0.5" customHeight="1" x14ac:dyDescent="0.2">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0.5" customHeight="1" x14ac:dyDescent="0.2">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0.5" customHeight="1" x14ac:dyDescent="0.2">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0.5" customHeight="1" x14ac:dyDescent="0.2">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0.5" customHeight="1" x14ac:dyDescent="0.2">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0.5" customHeight="1" x14ac:dyDescent="0.2">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0.5" customHeight="1" x14ac:dyDescent="0.2">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0.5" customHeight="1" x14ac:dyDescent="0.2">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0.5" customHeight="1" x14ac:dyDescent="0.2">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0.5" customHeight="1" x14ac:dyDescent="0.2">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0.5" customHeight="1" x14ac:dyDescent="0.2">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0.5" customHeight="1" x14ac:dyDescent="0.2">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0.5" customHeight="1" x14ac:dyDescent="0.2">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0.5" customHeight="1" x14ac:dyDescent="0.2">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0.5" customHeight="1" x14ac:dyDescent="0.2">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0.5" customHeight="1" x14ac:dyDescent="0.2">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0.5" customHeight="1" x14ac:dyDescent="0.2">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0.5" customHeight="1" x14ac:dyDescent="0.2">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0.5" customHeight="1" x14ac:dyDescent="0.2">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0.5" customHeight="1" x14ac:dyDescent="0.2">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0.5" customHeight="1" x14ac:dyDescent="0.2">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0.5" customHeight="1" x14ac:dyDescent="0.2">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0.5" customHeight="1" x14ac:dyDescent="0.2">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0.5" customHeight="1" x14ac:dyDescent="0.2">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0.5" customHeight="1" x14ac:dyDescent="0.2">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0.5" customHeight="1" x14ac:dyDescent="0.2">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0.5" customHeight="1" x14ac:dyDescent="0.2">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0.5" customHeight="1" x14ac:dyDescent="0.2">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0.5" customHeight="1" x14ac:dyDescent="0.2">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0.5" customHeight="1" x14ac:dyDescent="0.2">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0.5" customHeight="1" x14ac:dyDescent="0.2">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0.5" customHeight="1" x14ac:dyDescent="0.2">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0.5" customHeight="1" x14ac:dyDescent="0.2">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0.5" customHeight="1" x14ac:dyDescent="0.2">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0.5" customHeight="1" x14ac:dyDescent="0.2">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0.5" customHeight="1" x14ac:dyDescent="0.2">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0.5" customHeight="1" x14ac:dyDescent="0.2">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0.5" customHeight="1" x14ac:dyDescent="0.2">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0.5" customHeight="1" x14ac:dyDescent="0.2">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0.5" customHeight="1" x14ac:dyDescent="0.2">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0.5" customHeight="1" x14ac:dyDescent="0.2">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0.5" customHeight="1" x14ac:dyDescent="0.2">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0.5" customHeight="1" x14ac:dyDescent="0.2">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0.5" customHeight="1" x14ac:dyDescent="0.2">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0.5" customHeight="1" x14ac:dyDescent="0.2">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0.5" customHeight="1" x14ac:dyDescent="0.2">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0.5" customHeight="1" x14ac:dyDescent="0.2">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0.5" customHeight="1" x14ac:dyDescent="0.2">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0.5" customHeight="1" x14ac:dyDescent="0.2">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0.5" customHeight="1" x14ac:dyDescent="0.2">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0.5" customHeight="1" x14ac:dyDescent="0.2">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0.5" customHeight="1" x14ac:dyDescent="0.2">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0.5" customHeight="1" x14ac:dyDescent="0.2">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0.5" customHeight="1" x14ac:dyDescent="0.2">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0.5" customHeight="1" x14ac:dyDescent="0.2">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0.5" customHeight="1" x14ac:dyDescent="0.2">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0.5" customHeight="1" x14ac:dyDescent="0.2">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0.5" customHeight="1" x14ac:dyDescent="0.2">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0.5" customHeight="1" x14ac:dyDescent="0.2">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0.5" customHeight="1" x14ac:dyDescent="0.2">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0.5" customHeight="1" x14ac:dyDescent="0.2">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0.5" customHeight="1" x14ac:dyDescent="0.2">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0.5" customHeight="1" x14ac:dyDescent="0.2">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0.5" customHeight="1" x14ac:dyDescent="0.2">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0.5" customHeight="1" x14ac:dyDescent="0.2">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0.5" customHeight="1" x14ac:dyDescent="0.2">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0.5" customHeight="1" x14ac:dyDescent="0.2">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0.5" customHeight="1" x14ac:dyDescent="0.2">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0.5" customHeight="1" x14ac:dyDescent="0.2">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0.5" customHeight="1" x14ac:dyDescent="0.2">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0.5" customHeight="1" x14ac:dyDescent="0.2">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0.5" customHeight="1" x14ac:dyDescent="0.2">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0.5" customHeight="1" x14ac:dyDescent="0.2">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0.5" customHeight="1" x14ac:dyDescent="0.2">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0.5" customHeight="1" x14ac:dyDescent="0.2">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0.5" customHeight="1" x14ac:dyDescent="0.2">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0.5" customHeight="1" x14ac:dyDescent="0.2">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0.5" customHeight="1" x14ac:dyDescent="0.2">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0.5" customHeight="1" x14ac:dyDescent="0.2">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0.5" customHeight="1" x14ac:dyDescent="0.2">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0.5" customHeight="1" x14ac:dyDescent="0.2">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0.5" customHeight="1" x14ac:dyDescent="0.2">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0.5" customHeight="1" x14ac:dyDescent="0.2">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0.5" customHeight="1" x14ac:dyDescent="0.2">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0.5" customHeight="1" x14ac:dyDescent="0.2">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0.5" customHeight="1" x14ac:dyDescent="0.2">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0.5" customHeight="1" x14ac:dyDescent="0.2">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0.5" customHeight="1" x14ac:dyDescent="0.2">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0.5" customHeight="1" x14ac:dyDescent="0.2">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0.5" customHeight="1" x14ac:dyDescent="0.2">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0.5" customHeight="1" x14ac:dyDescent="0.2">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0.5" customHeight="1" x14ac:dyDescent="0.2">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0.5" customHeight="1" x14ac:dyDescent="0.2">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0.5" customHeight="1" x14ac:dyDescent="0.2">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0.5" customHeight="1" x14ac:dyDescent="0.2">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0.5" customHeight="1" x14ac:dyDescent="0.2">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0.5" customHeight="1" x14ac:dyDescent="0.2">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0.5" customHeight="1" x14ac:dyDescent="0.2">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0.5" customHeight="1" x14ac:dyDescent="0.2">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0.5" customHeight="1" x14ac:dyDescent="0.2">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0.5" customHeight="1" x14ac:dyDescent="0.2">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0.5" customHeight="1" x14ac:dyDescent="0.2">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0.5" customHeight="1" x14ac:dyDescent="0.2">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0.5" customHeight="1" x14ac:dyDescent="0.2">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0.5" customHeight="1" x14ac:dyDescent="0.2">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0.5" customHeight="1" x14ac:dyDescent="0.2">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0.5" customHeight="1" x14ac:dyDescent="0.2">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0.5" customHeight="1" x14ac:dyDescent="0.2">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0.5" customHeight="1" x14ac:dyDescent="0.2">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0.5" customHeight="1" x14ac:dyDescent="0.2">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0.5" customHeight="1" x14ac:dyDescent="0.2">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0.5" customHeight="1" x14ac:dyDescent="0.2">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0.5" customHeight="1" x14ac:dyDescent="0.2">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0.5" customHeight="1" x14ac:dyDescent="0.2">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0.5" customHeight="1" x14ac:dyDescent="0.2">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0.5" customHeight="1" x14ac:dyDescent="0.2">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0.5" customHeight="1" x14ac:dyDescent="0.2">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0.5" customHeight="1" x14ac:dyDescent="0.2">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0.5" customHeight="1" x14ac:dyDescent="0.2">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0.5" customHeight="1" x14ac:dyDescent="0.2">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0.5" customHeight="1" x14ac:dyDescent="0.2">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0.5" customHeight="1" x14ac:dyDescent="0.2">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0.5" customHeight="1" x14ac:dyDescent="0.2">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0.5" customHeight="1" x14ac:dyDescent="0.2">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0.5" customHeight="1" x14ac:dyDescent="0.2">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0.5" customHeight="1" x14ac:dyDescent="0.2">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0.5" customHeight="1" x14ac:dyDescent="0.2">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0.5" customHeight="1" x14ac:dyDescent="0.2">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0.5" customHeight="1" x14ac:dyDescent="0.2">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0.5" customHeight="1" x14ac:dyDescent="0.2">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0.5" customHeight="1" x14ac:dyDescent="0.2">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0.5" customHeight="1" x14ac:dyDescent="0.2">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0.5" customHeight="1" x14ac:dyDescent="0.2">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0.5" customHeight="1" x14ac:dyDescent="0.2">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0.5" customHeight="1" x14ac:dyDescent="0.2">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0.5" customHeight="1" x14ac:dyDescent="0.2">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0.5" customHeight="1" x14ac:dyDescent="0.2">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0.5" customHeight="1" x14ac:dyDescent="0.2">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0.5" customHeight="1" x14ac:dyDescent="0.2">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0.5" customHeight="1" x14ac:dyDescent="0.2">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0.5" customHeight="1" x14ac:dyDescent="0.2">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0.5" customHeight="1" x14ac:dyDescent="0.2">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0.5" customHeight="1" x14ac:dyDescent="0.2">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0.5" customHeight="1" x14ac:dyDescent="0.2">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0.5" customHeight="1" x14ac:dyDescent="0.2">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0.5" customHeight="1" x14ac:dyDescent="0.2">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0.5" customHeight="1" x14ac:dyDescent="0.2">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0.5" customHeight="1" x14ac:dyDescent="0.2">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0.5" customHeight="1" x14ac:dyDescent="0.2">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0.5" customHeight="1" x14ac:dyDescent="0.2">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0.5" customHeight="1" x14ac:dyDescent="0.2">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0.5" customHeight="1" x14ac:dyDescent="0.2">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0.5" customHeight="1" x14ac:dyDescent="0.2">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0.5" customHeight="1" x14ac:dyDescent="0.2">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0.5" customHeight="1" x14ac:dyDescent="0.2">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0.5" customHeight="1" x14ac:dyDescent="0.2">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0.5" customHeight="1" x14ac:dyDescent="0.2">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0.5" customHeight="1" x14ac:dyDescent="0.2">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0.5" customHeight="1" x14ac:dyDescent="0.2">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0.5" customHeight="1" x14ac:dyDescent="0.2">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0.5" customHeight="1" x14ac:dyDescent="0.2">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0.5" customHeight="1" x14ac:dyDescent="0.2">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0.5" customHeight="1" x14ac:dyDescent="0.2">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0.5" customHeight="1" x14ac:dyDescent="0.2">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0.5" customHeight="1" x14ac:dyDescent="0.2">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0.5" customHeight="1" x14ac:dyDescent="0.2">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0.5" customHeight="1" x14ac:dyDescent="0.2">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0.5" customHeight="1" x14ac:dyDescent="0.2">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0.5" customHeight="1" x14ac:dyDescent="0.2">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0.5" customHeight="1" x14ac:dyDescent="0.2">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0.5" customHeight="1" x14ac:dyDescent="0.2">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0.5" customHeight="1" x14ac:dyDescent="0.2">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0.5" customHeight="1" x14ac:dyDescent="0.2">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0.5" customHeight="1" x14ac:dyDescent="0.2">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0.5" customHeight="1" x14ac:dyDescent="0.2">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0.5" customHeight="1" x14ac:dyDescent="0.2">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0.5" customHeight="1" x14ac:dyDescent="0.2">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0.5" customHeight="1" x14ac:dyDescent="0.2">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0.5" customHeight="1" x14ac:dyDescent="0.2">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0.5" customHeight="1" x14ac:dyDescent="0.2">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0.5" customHeight="1" x14ac:dyDescent="0.2">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0.5" customHeight="1" x14ac:dyDescent="0.2">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0.5" customHeight="1" x14ac:dyDescent="0.2">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0.5" customHeight="1" x14ac:dyDescent="0.2">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0.5" customHeight="1" x14ac:dyDescent="0.2">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0.5" customHeight="1" x14ac:dyDescent="0.2">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0.5" customHeight="1" x14ac:dyDescent="0.2">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0.5" customHeight="1" x14ac:dyDescent="0.2">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0.5" customHeight="1" x14ac:dyDescent="0.2">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0.5" customHeight="1" x14ac:dyDescent="0.2">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0.5" customHeight="1" x14ac:dyDescent="0.2">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0.5" customHeight="1" x14ac:dyDescent="0.2">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0.5" customHeight="1" x14ac:dyDescent="0.2">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0.5" customHeight="1" x14ac:dyDescent="0.2">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0.5" customHeight="1" x14ac:dyDescent="0.2">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0.5" customHeight="1" x14ac:dyDescent="0.2">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0.5" customHeight="1" x14ac:dyDescent="0.2">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0.5" customHeight="1" x14ac:dyDescent="0.2">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0.5" customHeight="1" x14ac:dyDescent="0.2">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0.5" customHeight="1" x14ac:dyDescent="0.2">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0.5" customHeight="1" x14ac:dyDescent="0.2">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0.5" customHeight="1" x14ac:dyDescent="0.2">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0.5" customHeight="1" x14ac:dyDescent="0.2">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0.5" customHeight="1" x14ac:dyDescent="0.2">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0.5" customHeight="1" x14ac:dyDescent="0.2">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0.5" customHeight="1" x14ac:dyDescent="0.2">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0.5" customHeight="1" x14ac:dyDescent="0.2">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0.5" customHeight="1" x14ac:dyDescent="0.2">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0.5" customHeight="1" x14ac:dyDescent="0.2">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0.5" customHeight="1" x14ac:dyDescent="0.2">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0.5" customHeight="1" x14ac:dyDescent="0.2">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0.5" customHeight="1" x14ac:dyDescent="0.2">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0.5" customHeight="1" x14ac:dyDescent="0.2">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0.5" customHeight="1" x14ac:dyDescent="0.2">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0.5" customHeight="1" x14ac:dyDescent="0.2">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0.5" customHeight="1" x14ac:dyDescent="0.2">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0.5" customHeight="1" x14ac:dyDescent="0.2">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0.5" customHeight="1" x14ac:dyDescent="0.2">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0.5" customHeight="1" x14ac:dyDescent="0.2">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0.5" customHeight="1" x14ac:dyDescent="0.2">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0.5" customHeight="1" x14ac:dyDescent="0.2">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0.5" customHeight="1" x14ac:dyDescent="0.2">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0.5" customHeight="1" x14ac:dyDescent="0.2">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0.5" customHeight="1" x14ac:dyDescent="0.2">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0.5" customHeight="1" x14ac:dyDescent="0.2">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0.5" customHeight="1" x14ac:dyDescent="0.2">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0.5" customHeight="1" x14ac:dyDescent="0.2">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0.5" customHeight="1" x14ac:dyDescent="0.2">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0.5" customHeight="1" x14ac:dyDescent="0.2">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0.5" customHeight="1" x14ac:dyDescent="0.2">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0.5" customHeight="1" x14ac:dyDescent="0.2">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0.5" customHeight="1" x14ac:dyDescent="0.2">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0.5" customHeight="1" x14ac:dyDescent="0.2">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0.5" customHeight="1" x14ac:dyDescent="0.2">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0.5" customHeight="1" x14ac:dyDescent="0.2">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0.5" customHeight="1" x14ac:dyDescent="0.2">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0.5" customHeight="1" x14ac:dyDescent="0.2">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0.5" customHeight="1" x14ac:dyDescent="0.2">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0.5" customHeight="1" x14ac:dyDescent="0.2">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0.5" customHeight="1" x14ac:dyDescent="0.2">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0.5" customHeight="1" x14ac:dyDescent="0.2">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0.5" customHeight="1" x14ac:dyDescent="0.2">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0.5" customHeight="1" x14ac:dyDescent="0.2">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0.5" customHeight="1" x14ac:dyDescent="0.2">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0.5" customHeight="1" x14ac:dyDescent="0.2">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0.5" customHeight="1" x14ac:dyDescent="0.2">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0.5" customHeight="1" x14ac:dyDescent="0.2">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0.5" customHeight="1" x14ac:dyDescent="0.2">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0.5" customHeight="1" x14ac:dyDescent="0.2">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0.5" customHeight="1" x14ac:dyDescent="0.2">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0.5" customHeight="1" x14ac:dyDescent="0.2">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0.5" customHeight="1" x14ac:dyDescent="0.2">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0.5" customHeight="1" x14ac:dyDescent="0.2">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0.5" customHeight="1" x14ac:dyDescent="0.2">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0.5" customHeight="1" x14ac:dyDescent="0.2">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0.5" customHeight="1" x14ac:dyDescent="0.2">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0.5" customHeight="1" x14ac:dyDescent="0.2">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0.5" customHeight="1" x14ac:dyDescent="0.2">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0.5" customHeight="1" x14ac:dyDescent="0.2">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0.5" customHeight="1" x14ac:dyDescent="0.2">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0.5" customHeight="1" x14ac:dyDescent="0.2">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0.5" customHeight="1" x14ac:dyDescent="0.2">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0.5" customHeight="1" x14ac:dyDescent="0.2">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0.5" customHeight="1" x14ac:dyDescent="0.2">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0.5" customHeight="1" x14ac:dyDescent="0.2">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0.5" customHeight="1" x14ac:dyDescent="0.2">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0.5" customHeight="1" x14ac:dyDescent="0.2">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0.5" customHeight="1" x14ac:dyDescent="0.2">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0.5" customHeight="1" x14ac:dyDescent="0.2">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0.5" customHeight="1" x14ac:dyDescent="0.2">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0.5" customHeight="1" x14ac:dyDescent="0.2">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0.5" customHeight="1" x14ac:dyDescent="0.2">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0.5" customHeight="1" x14ac:dyDescent="0.2">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0.5" customHeight="1" x14ac:dyDescent="0.2">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0.5" customHeight="1" x14ac:dyDescent="0.2">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0.5" customHeight="1" x14ac:dyDescent="0.2">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0.5" customHeight="1" x14ac:dyDescent="0.2">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0.5" customHeight="1" x14ac:dyDescent="0.2">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0.5" customHeight="1" x14ac:dyDescent="0.2">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0.5" customHeight="1" x14ac:dyDescent="0.2">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0.5" customHeight="1" x14ac:dyDescent="0.2">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0.5" customHeight="1" x14ac:dyDescent="0.2">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0.5" customHeight="1" x14ac:dyDescent="0.2">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0.5" customHeight="1" x14ac:dyDescent="0.2">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0.5" customHeight="1" x14ac:dyDescent="0.2">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0.5" customHeight="1" x14ac:dyDescent="0.2">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0.5" customHeight="1" x14ac:dyDescent="0.2">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0.5" customHeight="1" x14ac:dyDescent="0.2">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0.5" customHeight="1" x14ac:dyDescent="0.2">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0.5" customHeight="1" x14ac:dyDescent="0.2">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0.5" customHeight="1" x14ac:dyDescent="0.2">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0.5" customHeight="1" x14ac:dyDescent="0.2">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0.5" customHeight="1" x14ac:dyDescent="0.2">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0.5" customHeight="1" x14ac:dyDescent="0.2">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0.5" customHeight="1" x14ac:dyDescent="0.2">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0.5" customHeight="1" x14ac:dyDescent="0.2">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0.5" customHeight="1" x14ac:dyDescent="0.2">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0.5" customHeight="1" x14ac:dyDescent="0.2">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0.5" customHeight="1" x14ac:dyDescent="0.2">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0.5" customHeight="1" x14ac:dyDescent="0.2">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0.5" customHeight="1" x14ac:dyDescent="0.2">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0.5" customHeight="1" x14ac:dyDescent="0.2">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0.5" customHeight="1" x14ac:dyDescent="0.2">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0.5" customHeight="1" x14ac:dyDescent="0.2">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0.5" customHeight="1" x14ac:dyDescent="0.2">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0.5" customHeight="1" x14ac:dyDescent="0.2">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0.5" customHeight="1" x14ac:dyDescent="0.2">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0.5" customHeight="1" x14ac:dyDescent="0.2">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0.5" customHeight="1" x14ac:dyDescent="0.2">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0.5" customHeight="1" x14ac:dyDescent="0.2">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0.5" customHeight="1" x14ac:dyDescent="0.2">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0.5" customHeight="1" x14ac:dyDescent="0.2">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0.5" customHeight="1" x14ac:dyDescent="0.2">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0.5" customHeight="1" x14ac:dyDescent="0.2">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0.5" customHeight="1" x14ac:dyDescent="0.2">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0.5" customHeight="1" x14ac:dyDescent="0.2">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0.5" customHeight="1" x14ac:dyDescent="0.2">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0.5" customHeight="1" x14ac:dyDescent="0.2">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0.5" customHeight="1" x14ac:dyDescent="0.2">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0.5" customHeight="1" x14ac:dyDescent="0.2">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0.5" customHeight="1" x14ac:dyDescent="0.2">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0.5" customHeight="1" x14ac:dyDescent="0.2">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0.5" customHeight="1" x14ac:dyDescent="0.2">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0.5" customHeight="1" x14ac:dyDescent="0.2">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0.5" customHeight="1" x14ac:dyDescent="0.2">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0.5" customHeight="1" x14ac:dyDescent="0.2">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0.5" customHeight="1" x14ac:dyDescent="0.2">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0.5" customHeight="1" x14ac:dyDescent="0.2">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0.5" customHeight="1" x14ac:dyDescent="0.2">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0.5" customHeight="1" x14ac:dyDescent="0.2">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0.5" customHeight="1" x14ac:dyDescent="0.2">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0.5" customHeight="1" x14ac:dyDescent="0.2">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0.5" customHeight="1" x14ac:dyDescent="0.2">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0.5" customHeight="1" x14ac:dyDescent="0.2">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0.5" customHeight="1" x14ac:dyDescent="0.2">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0.5" customHeight="1" x14ac:dyDescent="0.2">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0.5" customHeight="1" x14ac:dyDescent="0.2">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0.5" customHeight="1" x14ac:dyDescent="0.2">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0.5" customHeight="1" x14ac:dyDescent="0.2">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0.5" customHeight="1" x14ac:dyDescent="0.2">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0.5" customHeight="1" x14ac:dyDescent="0.2">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0.5" customHeight="1" x14ac:dyDescent="0.2">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0.5" customHeight="1" x14ac:dyDescent="0.2">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0.5" customHeight="1" x14ac:dyDescent="0.2">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0.5" customHeight="1" x14ac:dyDescent="0.2">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0.5" customHeight="1" x14ac:dyDescent="0.2">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0.5" customHeight="1" x14ac:dyDescent="0.2">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0.5" customHeight="1" x14ac:dyDescent="0.2">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0.5" customHeight="1" x14ac:dyDescent="0.2">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0.5" customHeight="1" x14ac:dyDescent="0.2">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0.5" customHeight="1" x14ac:dyDescent="0.2">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0.5" customHeight="1" x14ac:dyDescent="0.2">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0.5" customHeight="1" x14ac:dyDescent="0.2">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0.5" customHeight="1" x14ac:dyDescent="0.2">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0.5" customHeight="1" x14ac:dyDescent="0.2">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0.5" customHeight="1" x14ac:dyDescent="0.2">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0.5" customHeight="1" x14ac:dyDescent="0.2">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0.5" customHeight="1" x14ac:dyDescent="0.2">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0.5" customHeight="1" x14ac:dyDescent="0.2">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0.5" customHeight="1" x14ac:dyDescent="0.2">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0.5" customHeight="1" x14ac:dyDescent="0.2">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0.5" customHeight="1" x14ac:dyDescent="0.2">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0.5" customHeight="1" x14ac:dyDescent="0.2">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0.5" customHeight="1" x14ac:dyDescent="0.2">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0.5" customHeight="1" x14ac:dyDescent="0.2">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0.5" customHeight="1" x14ac:dyDescent="0.2">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0.5" customHeight="1" x14ac:dyDescent="0.2">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0.5" customHeight="1" x14ac:dyDescent="0.2">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0.5" customHeight="1" x14ac:dyDescent="0.2">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0.5" customHeight="1" x14ac:dyDescent="0.2">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0.5" customHeight="1" x14ac:dyDescent="0.2">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0.5" customHeight="1" x14ac:dyDescent="0.2">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0.5" customHeight="1" x14ac:dyDescent="0.2">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0.5" customHeight="1" x14ac:dyDescent="0.2">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0.5" customHeight="1" x14ac:dyDescent="0.2">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0.5" customHeight="1" x14ac:dyDescent="0.2">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0.5" customHeight="1" x14ac:dyDescent="0.2">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0.5" customHeight="1" x14ac:dyDescent="0.2">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0.5" customHeight="1" x14ac:dyDescent="0.2">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0.5" customHeight="1" x14ac:dyDescent="0.2">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0.5" customHeight="1" x14ac:dyDescent="0.2">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0.5" customHeight="1" x14ac:dyDescent="0.2">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0.5" customHeight="1" x14ac:dyDescent="0.2">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0.5" customHeight="1" x14ac:dyDescent="0.2">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0.5" customHeight="1" x14ac:dyDescent="0.2">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0.5" customHeight="1" x14ac:dyDescent="0.2">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0.5" customHeight="1" x14ac:dyDescent="0.2">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0.5" customHeight="1" x14ac:dyDescent="0.2">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0.5" customHeight="1" x14ac:dyDescent="0.2">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0.5" customHeight="1" x14ac:dyDescent="0.2">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0.5" customHeight="1" x14ac:dyDescent="0.2">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0.5" customHeight="1" x14ac:dyDescent="0.2">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0.5" customHeight="1" x14ac:dyDescent="0.2">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0.5" customHeight="1" x14ac:dyDescent="0.2">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0.5" customHeight="1" x14ac:dyDescent="0.2">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0.5" customHeight="1" x14ac:dyDescent="0.2">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0.5" customHeight="1" x14ac:dyDescent="0.2">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0.5" customHeight="1" x14ac:dyDescent="0.2">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row r="1001" spans="1:26" ht="10.5" customHeight="1" x14ac:dyDescent="0.2">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row>
    <row r="1002" spans="1:26" ht="10.5" customHeight="1" x14ac:dyDescent="0.2">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row>
    <row r="1003" spans="1:26" ht="10.5" customHeight="1" x14ac:dyDescent="0.2">
      <c r="A1003" s="13"/>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row>
    <row r="1004" spans="1:26" ht="10.5" customHeight="1" x14ac:dyDescent="0.2">
      <c r="A1004" s="13"/>
      <c r="B1004" s="13"/>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row>
    <row r="1005" spans="1:26" ht="10.5" customHeight="1" x14ac:dyDescent="0.2">
      <c r="A1005" s="13"/>
      <c r="B1005" s="13"/>
      <c r="C1005" s="13"/>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row>
    <row r="1006" spans="1:26" ht="10.5" customHeight="1" x14ac:dyDescent="0.2">
      <c r="A1006" s="13"/>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row>
    <row r="1007" spans="1:26" ht="10.5" customHeight="1" x14ac:dyDescent="0.2">
      <c r="A1007" s="13"/>
      <c r="B1007" s="13"/>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row>
    <row r="1008" spans="1:26" ht="10.5" customHeight="1" x14ac:dyDescent="0.2">
      <c r="A1008" s="13"/>
      <c r="B1008" s="13"/>
      <c r="C1008" s="13"/>
      <c r="D1008" s="13"/>
      <c r="E1008" s="13"/>
      <c r="F1008" s="13"/>
      <c r="G1008" s="13"/>
      <c r="H1008" s="13"/>
      <c r="I1008" s="13"/>
      <c r="J1008" s="13"/>
      <c r="K1008" s="13"/>
      <c r="L1008" s="13"/>
      <c r="M1008" s="13"/>
      <c r="N1008" s="13"/>
      <c r="O1008" s="13"/>
      <c r="P1008" s="13"/>
      <c r="Q1008" s="13"/>
      <c r="R1008" s="13"/>
      <c r="S1008" s="13"/>
      <c r="T1008" s="13"/>
      <c r="U1008" s="13"/>
      <c r="V1008" s="13"/>
      <c r="W1008" s="13"/>
      <c r="X1008" s="13"/>
      <c r="Y1008" s="13"/>
      <c r="Z1008" s="13"/>
    </row>
  </sheetData>
  <mergeCells count="273">
    <mergeCell ref="A23:A30"/>
    <mergeCell ref="D23:D30"/>
    <mergeCell ref="C23:C30"/>
    <mergeCell ref="B23:B30"/>
    <mergeCell ref="Q14:Q16"/>
    <mergeCell ref="M14:M17"/>
    <mergeCell ref="L14:L17"/>
    <mergeCell ref="K14:K17"/>
    <mergeCell ref="J14:J17"/>
    <mergeCell ref="I14:I17"/>
    <mergeCell ref="H14:H17"/>
    <mergeCell ref="E14:E17"/>
    <mergeCell ref="N30:O30"/>
    <mergeCell ref="A21:A22"/>
    <mergeCell ref="B21:B22"/>
    <mergeCell ref="C21:C22"/>
    <mergeCell ref="D21:D22"/>
    <mergeCell ref="E21:E22"/>
    <mergeCell ref="F21:F22"/>
    <mergeCell ref="G21:G22"/>
    <mergeCell ref="H21:H22"/>
    <mergeCell ref="I21:I22"/>
    <mergeCell ref="J21:M21"/>
    <mergeCell ref="N21:O22"/>
    <mergeCell ref="U73:U74"/>
    <mergeCell ref="V73:V74"/>
    <mergeCell ref="W73:W74"/>
    <mergeCell ref="X73:X74"/>
    <mergeCell ref="K73:K74"/>
    <mergeCell ref="L73:L74"/>
    <mergeCell ref="M73:M74"/>
    <mergeCell ref="N73:O73"/>
    <mergeCell ref="T73:T74"/>
    <mergeCell ref="N74:O74"/>
    <mergeCell ref="F73:F74"/>
    <mergeCell ref="G73:G74"/>
    <mergeCell ref="H73:H74"/>
    <mergeCell ref="I73:I74"/>
    <mergeCell ref="J73:J74"/>
    <mergeCell ref="A73:A74"/>
    <mergeCell ref="B73:B74"/>
    <mergeCell ref="C73:C74"/>
    <mergeCell ref="D73:D74"/>
    <mergeCell ref="E73:E74"/>
    <mergeCell ref="U64:U72"/>
    <mergeCell ref="V64:V72"/>
    <mergeCell ref="W64:W72"/>
    <mergeCell ref="X64:X72"/>
    <mergeCell ref="K64:K72"/>
    <mergeCell ref="L64:L72"/>
    <mergeCell ref="M64:M72"/>
    <mergeCell ref="N64:O64"/>
    <mergeCell ref="T64:T72"/>
    <mergeCell ref="N65:O65"/>
    <mergeCell ref="N66:O66"/>
    <mergeCell ref="N67:O67"/>
    <mergeCell ref="N68:O68"/>
    <mergeCell ref="N69:O69"/>
    <mergeCell ref="N70:O70"/>
    <mergeCell ref="N71:O71"/>
    <mergeCell ref="N72:O72"/>
    <mergeCell ref="F64:F72"/>
    <mergeCell ref="G64:G72"/>
    <mergeCell ref="H64:H72"/>
    <mergeCell ref="I64:I72"/>
    <mergeCell ref="J64:J72"/>
    <mergeCell ref="A64:A72"/>
    <mergeCell ref="B64:B72"/>
    <mergeCell ref="C64:C72"/>
    <mergeCell ref="D64:D72"/>
    <mergeCell ref="E64:E72"/>
    <mergeCell ref="W60:W63"/>
    <mergeCell ref="X60:X63"/>
    <mergeCell ref="N61:O61"/>
    <mergeCell ref="N62:O62"/>
    <mergeCell ref="N63:O63"/>
    <mergeCell ref="M60:M63"/>
    <mergeCell ref="N60:O60"/>
    <mergeCell ref="T60:T63"/>
    <mergeCell ref="U60:U63"/>
    <mergeCell ref="V60:V63"/>
    <mergeCell ref="J60:J63"/>
    <mergeCell ref="K60:K63"/>
    <mergeCell ref="L60:L63"/>
    <mergeCell ref="Q41:Q42"/>
    <mergeCell ref="R41:R42"/>
    <mergeCell ref="S41:S42"/>
    <mergeCell ref="T41:T42"/>
    <mergeCell ref="U41:U42"/>
    <mergeCell ref="A41:A42"/>
    <mergeCell ref="B41:B42"/>
    <mergeCell ref="C41:C42"/>
    <mergeCell ref="A60:A63"/>
    <mergeCell ref="B60:B63"/>
    <mergeCell ref="C60:C63"/>
    <mergeCell ref="D60:D63"/>
    <mergeCell ref="E60:E63"/>
    <mergeCell ref="F60:F63"/>
    <mergeCell ref="G60:G63"/>
    <mergeCell ref="H60:H63"/>
    <mergeCell ref="I60:I63"/>
    <mergeCell ref="D41:D42"/>
    <mergeCell ref="E41:E42"/>
    <mergeCell ref="F41:F42"/>
    <mergeCell ref="G41:G42"/>
    <mergeCell ref="H41:H42"/>
    <mergeCell ref="I41:I42"/>
    <mergeCell ref="J41:J42"/>
    <mergeCell ref="K41:K42"/>
    <mergeCell ref="L41:L42"/>
    <mergeCell ref="M41:M42"/>
    <mergeCell ref="N41:O41"/>
    <mergeCell ref="N24:O24"/>
    <mergeCell ref="N25:O25"/>
    <mergeCell ref="N26:O26"/>
    <mergeCell ref="N27:O27"/>
    <mergeCell ref="N28:O28"/>
    <mergeCell ref="T37:T38"/>
    <mergeCell ref="U37:U38"/>
    <mergeCell ref="T35:X35"/>
    <mergeCell ref="V41:V42"/>
    <mergeCell ref="W41:W42"/>
    <mergeCell ref="X41:X42"/>
    <mergeCell ref="N42:O42"/>
    <mergeCell ref="V37:V38"/>
    <mergeCell ref="W37:W38"/>
    <mergeCell ref="T39:T40"/>
    <mergeCell ref="U39:U40"/>
    <mergeCell ref="V39:V40"/>
    <mergeCell ref="W39:W40"/>
    <mergeCell ref="K39:K40"/>
    <mergeCell ref="L39:L40"/>
    <mergeCell ref="M39:M40"/>
    <mergeCell ref="N39:O39"/>
    <mergeCell ref="N40:O40"/>
    <mergeCell ref="K37:K38"/>
    <mergeCell ref="L37:L38"/>
    <mergeCell ref="M37:M38"/>
    <mergeCell ref="N37:O37"/>
    <mergeCell ref="N38:O38"/>
    <mergeCell ref="J37:J38"/>
    <mergeCell ref="A37:A38"/>
    <mergeCell ref="B37:B38"/>
    <mergeCell ref="C37:C38"/>
    <mergeCell ref="D37:D38"/>
    <mergeCell ref="E37:E38"/>
    <mergeCell ref="F39:F40"/>
    <mergeCell ref="G39:G40"/>
    <mergeCell ref="H39:H40"/>
    <mergeCell ref="I39:I40"/>
    <mergeCell ref="J39:J40"/>
    <mergeCell ref="A39:A40"/>
    <mergeCell ref="B39:B40"/>
    <mergeCell ref="C39:C40"/>
    <mergeCell ref="D39:D40"/>
    <mergeCell ref="E39:E40"/>
    <mergeCell ref="A49:A53"/>
    <mergeCell ref="B49:B53"/>
    <mergeCell ref="C49:C53"/>
    <mergeCell ref="D49:D53"/>
    <mergeCell ref="E49:E53"/>
    <mergeCell ref="N58:O59"/>
    <mergeCell ref="P58:P59"/>
    <mergeCell ref="Q58:Q59"/>
    <mergeCell ref="R58:S58"/>
    <mergeCell ref="B56:X56"/>
    <mergeCell ref="K49:K53"/>
    <mergeCell ref="L49:L53"/>
    <mergeCell ref="M49:M53"/>
    <mergeCell ref="N49:O49"/>
    <mergeCell ref="N50:O50"/>
    <mergeCell ref="N51:O51"/>
    <mergeCell ref="N52:O52"/>
    <mergeCell ref="N53:O53"/>
    <mergeCell ref="F49:F53"/>
    <mergeCell ref="G49:G53"/>
    <mergeCell ref="H49:H53"/>
    <mergeCell ref="I49:I53"/>
    <mergeCell ref="J49:J53"/>
    <mergeCell ref="T58:X58"/>
    <mergeCell ref="F58:F59"/>
    <mergeCell ref="G58:G59"/>
    <mergeCell ref="H58:H59"/>
    <mergeCell ref="I58:I59"/>
    <mergeCell ref="J58:M58"/>
    <mergeCell ref="A58:A59"/>
    <mergeCell ref="B58:B59"/>
    <mergeCell ref="C58:C59"/>
    <mergeCell ref="D58:D59"/>
    <mergeCell ref="E58:E59"/>
    <mergeCell ref="R35:S35"/>
    <mergeCell ref="F35:F36"/>
    <mergeCell ref="G35:G36"/>
    <mergeCell ref="H35:H36"/>
    <mergeCell ref="I35:I36"/>
    <mergeCell ref="J35:M35"/>
    <mergeCell ref="A35:A36"/>
    <mergeCell ref="B35:B36"/>
    <mergeCell ref="C35:C36"/>
    <mergeCell ref="D35:D36"/>
    <mergeCell ref="E35:E36"/>
    <mergeCell ref="I12:I13"/>
    <mergeCell ref="A47:A48"/>
    <mergeCell ref="B47:B48"/>
    <mergeCell ref="C47:C48"/>
    <mergeCell ref="D47:D48"/>
    <mergeCell ref="E47:E48"/>
    <mergeCell ref="N35:O36"/>
    <mergeCell ref="P35:P36"/>
    <mergeCell ref="Q35:Q36"/>
    <mergeCell ref="B45:X45"/>
    <mergeCell ref="N47:O48"/>
    <mergeCell ref="P47:P48"/>
    <mergeCell ref="Q47:Q48"/>
    <mergeCell ref="R47:S47"/>
    <mergeCell ref="T47:X47"/>
    <mergeCell ref="F47:F48"/>
    <mergeCell ref="G47:G48"/>
    <mergeCell ref="H47:H48"/>
    <mergeCell ref="I47:I48"/>
    <mergeCell ref="J47:M47"/>
    <mergeCell ref="F37:F38"/>
    <mergeCell ref="G37:G38"/>
    <mergeCell ref="H37:H38"/>
    <mergeCell ref="I37:I38"/>
    <mergeCell ref="M5:N5"/>
    <mergeCell ref="O5:S5"/>
    <mergeCell ref="P21:P22"/>
    <mergeCell ref="Q21:Q22"/>
    <mergeCell ref="R21:S21"/>
    <mergeCell ref="B10:X10"/>
    <mergeCell ref="B19:X19"/>
    <mergeCell ref="B33:X33"/>
    <mergeCell ref="T21:X21"/>
    <mergeCell ref="N23:O23"/>
    <mergeCell ref="N29:O29"/>
    <mergeCell ref="W14:W17"/>
    <mergeCell ref="V14:V17"/>
    <mergeCell ref="U14:U17"/>
    <mergeCell ref="T14:T17"/>
    <mergeCell ref="F14:F17"/>
    <mergeCell ref="G14:G17"/>
    <mergeCell ref="N14:O14"/>
    <mergeCell ref="X14:X17"/>
    <mergeCell ref="N15:O15"/>
    <mergeCell ref="N16:O16"/>
    <mergeCell ref="N17:O17"/>
    <mergeCell ref="G12:G13"/>
    <mergeCell ref="H12:H13"/>
    <mergeCell ref="V5:W5"/>
    <mergeCell ref="B6:D6"/>
    <mergeCell ref="A14:A17"/>
    <mergeCell ref="B14:B17"/>
    <mergeCell ref="C14:C17"/>
    <mergeCell ref="D14:D17"/>
    <mergeCell ref="C2:X2"/>
    <mergeCell ref="M6:N6"/>
    <mergeCell ref="O6:T6"/>
    <mergeCell ref="V6:W6"/>
    <mergeCell ref="A12:A13"/>
    <mergeCell ref="B12:B13"/>
    <mergeCell ref="C12:C13"/>
    <mergeCell ref="D12:D13"/>
    <mergeCell ref="E12:E13"/>
    <mergeCell ref="F12:F13"/>
    <mergeCell ref="Q12:Q13"/>
    <mergeCell ref="R12:S12"/>
    <mergeCell ref="T12:X12"/>
    <mergeCell ref="J12:M12"/>
    <mergeCell ref="N12:O13"/>
    <mergeCell ref="P12:P13"/>
    <mergeCell ref="B8:X8"/>
    <mergeCell ref="G5:K5"/>
  </mergeCells>
  <pageMargins left="0.7" right="0.7" top="0.75" bottom="0.75" header="0.3" footer="0.3"/>
  <pageSetup scale="3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70"/>
  <sheetViews>
    <sheetView zoomScale="80" zoomScaleNormal="80" workbookViewId="0">
      <selection activeCell="A87" sqref="A87:A96"/>
    </sheetView>
  </sheetViews>
  <sheetFormatPr baseColWidth="10" defaultColWidth="17.28515625" defaultRowHeight="15" customHeight="1" x14ac:dyDescent="0.2"/>
  <cols>
    <col min="1" max="1" width="16.5703125" style="2" customWidth="1"/>
    <col min="2" max="2" width="20" style="2" customWidth="1"/>
    <col min="3" max="3" width="17.28515625" style="2" customWidth="1"/>
    <col min="4" max="4" width="13.5703125" style="2" customWidth="1"/>
    <col min="5" max="5" width="16.140625" style="2" customWidth="1"/>
    <col min="6" max="6" width="24.28515625" style="2" customWidth="1"/>
    <col min="7" max="7" width="16.140625" style="2" customWidth="1"/>
    <col min="8" max="8" width="12.42578125" style="2" customWidth="1"/>
    <col min="9" max="9" width="18.28515625" style="2" customWidth="1"/>
    <col min="10" max="10" width="9" style="2" customWidth="1"/>
    <col min="11" max="11" width="8.85546875" style="2" customWidth="1"/>
    <col min="12" max="12" width="9" style="2" customWidth="1"/>
    <col min="13" max="13" width="9.28515625" style="2" customWidth="1"/>
    <col min="14" max="16" width="15.42578125" style="2" customWidth="1"/>
    <col min="17" max="17" width="19" style="2" customWidth="1"/>
    <col min="18" max="19" width="11.28515625" style="2" customWidth="1"/>
    <col min="20" max="20" width="20.7109375" style="2" customWidth="1"/>
    <col min="21" max="21" width="19.7109375" style="2" customWidth="1"/>
    <col min="22" max="22" width="14.7109375" style="2" customWidth="1"/>
    <col min="23" max="23" width="16.7109375" style="2" customWidth="1"/>
    <col min="24" max="24" width="20.28515625" style="2" customWidth="1"/>
    <col min="25" max="27" width="10.85546875" style="2" customWidth="1"/>
    <col min="28" max="16384" width="17.28515625" style="2"/>
  </cols>
  <sheetData>
    <row r="1" spans="1:27" ht="15" customHeight="1" x14ac:dyDescent="0.2">
      <c r="A1" s="52"/>
      <c r="B1" s="53"/>
      <c r="C1" s="54"/>
      <c r="D1" s="51"/>
      <c r="E1" s="51"/>
      <c r="F1" s="51"/>
      <c r="G1" s="51"/>
      <c r="H1" s="51"/>
      <c r="I1" s="51"/>
      <c r="J1" s="51"/>
      <c r="K1" s="51"/>
      <c r="L1" s="51"/>
      <c r="M1" s="51"/>
      <c r="N1" s="51"/>
      <c r="O1" s="51"/>
      <c r="P1" s="51"/>
      <c r="Q1" s="51"/>
      <c r="R1" s="51"/>
      <c r="S1" s="51"/>
      <c r="T1" s="51"/>
      <c r="U1" s="51"/>
      <c r="V1" s="51"/>
      <c r="W1" s="51"/>
      <c r="X1" s="51"/>
      <c r="Y1" s="1"/>
      <c r="Z1" s="1"/>
      <c r="AA1" s="1"/>
    </row>
    <row r="2" spans="1:27" ht="29.25" customHeight="1" x14ac:dyDescent="0.2">
      <c r="A2" s="53"/>
      <c r="B2" s="30"/>
      <c r="C2" s="176" t="s">
        <v>32</v>
      </c>
      <c r="D2" s="176"/>
      <c r="E2" s="176"/>
      <c r="F2" s="176"/>
      <c r="G2" s="176"/>
      <c r="H2" s="176"/>
      <c r="I2" s="176"/>
      <c r="J2" s="176"/>
      <c r="K2" s="176"/>
      <c r="L2" s="176"/>
      <c r="M2" s="176"/>
      <c r="N2" s="176"/>
      <c r="O2" s="176"/>
      <c r="P2" s="176"/>
      <c r="Q2" s="176"/>
      <c r="R2" s="176"/>
      <c r="S2" s="176"/>
      <c r="T2" s="176"/>
      <c r="U2" s="176"/>
      <c r="V2" s="176"/>
      <c r="W2" s="176"/>
      <c r="X2" s="176"/>
      <c r="Y2" s="1"/>
      <c r="Z2" s="1"/>
      <c r="AA2" s="1"/>
    </row>
    <row r="3" spans="1:27" ht="12.75" customHeight="1" x14ac:dyDescent="0.2">
      <c r="A3" s="3"/>
      <c r="B3" s="4"/>
      <c r="C3" s="4"/>
      <c r="D3" s="4"/>
      <c r="E3" s="4"/>
      <c r="F3" s="4"/>
      <c r="G3" s="4"/>
      <c r="H3" s="4"/>
      <c r="I3" s="4"/>
      <c r="J3" s="4"/>
      <c r="K3" s="4"/>
      <c r="L3" s="4"/>
      <c r="M3" s="4"/>
      <c r="N3" s="4"/>
      <c r="O3" s="4"/>
      <c r="P3" s="4"/>
      <c r="Q3" s="4"/>
      <c r="R3" s="4"/>
      <c r="S3" s="4"/>
      <c r="T3" s="4"/>
      <c r="U3" s="4"/>
      <c r="V3" s="4"/>
      <c r="W3" s="4"/>
      <c r="X3" s="4"/>
      <c r="Y3" s="1"/>
      <c r="Z3" s="1"/>
      <c r="AA3" s="1"/>
    </row>
    <row r="4" spans="1:27" ht="30" customHeight="1" x14ac:dyDescent="0.2">
      <c r="A4" s="5"/>
      <c r="B4" s="43"/>
      <c r="C4" s="43"/>
      <c r="D4" s="43"/>
      <c r="E4" s="43"/>
      <c r="F4" s="43"/>
      <c r="G4" s="177"/>
      <c r="H4" s="178"/>
      <c r="I4" s="178"/>
      <c r="J4" s="178"/>
      <c r="K4" s="178"/>
      <c r="L4" s="43"/>
      <c r="M4" s="179"/>
      <c r="N4" s="178"/>
      <c r="O4" s="177"/>
      <c r="P4" s="178"/>
      <c r="Q4" s="178"/>
      <c r="R4" s="178"/>
      <c r="S4" s="178"/>
      <c r="T4" s="41"/>
      <c r="U4" s="41"/>
      <c r="V4" s="180" t="s">
        <v>0</v>
      </c>
      <c r="W4" s="181"/>
      <c r="X4" s="33" t="s">
        <v>30</v>
      </c>
      <c r="Y4" s="1"/>
      <c r="Z4" s="1"/>
      <c r="AA4" s="1"/>
    </row>
    <row r="5" spans="1:27" ht="30" customHeight="1" x14ac:dyDescent="0.2">
      <c r="A5" s="35" t="s">
        <v>1</v>
      </c>
      <c r="B5" s="182"/>
      <c r="C5" s="183"/>
      <c r="D5" s="184"/>
      <c r="E5" s="41"/>
      <c r="F5" s="41"/>
      <c r="G5" s="41"/>
      <c r="H5" s="29"/>
      <c r="I5" s="29"/>
      <c r="J5" s="29"/>
      <c r="K5" s="29"/>
      <c r="L5" s="41"/>
      <c r="M5" s="180" t="s">
        <v>2</v>
      </c>
      <c r="N5" s="181"/>
      <c r="O5" s="185"/>
      <c r="P5" s="186"/>
      <c r="Q5" s="186"/>
      <c r="R5" s="186"/>
      <c r="S5" s="186"/>
      <c r="T5" s="187"/>
      <c r="U5" s="41"/>
      <c r="V5" s="180" t="s">
        <v>3</v>
      </c>
      <c r="W5" s="181"/>
      <c r="X5" s="34" t="s">
        <v>31</v>
      </c>
      <c r="Y5" s="1"/>
      <c r="Z5" s="1"/>
      <c r="AA5" s="1"/>
    </row>
    <row r="6" spans="1:27" ht="30" customHeight="1" x14ac:dyDescent="0.2">
      <c r="A6" s="35"/>
      <c r="B6" s="48"/>
      <c r="C6" s="48"/>
      <c r="D6" s="48"/>
      <c r="E6" s="41"/>
      <c r="F6" s="41"/>
      <c r="G6" s="41"/>
      <c r="H6" s="29"/>
      <c r="I6" s="29"/>
      <c r="J6" s="29"/>
      <c r="K6" s="29"/>
      <c r="L6" s="41"/>
      <c r="M6" s="39"/>
      <c r="N6" s="40"/>
      <c r="O6" s="49"/>
      <c r="P6" s="42"/>
      <c r="Q6" s="42"/>
      <c r="R6" s="42"/>
      <c r="S6" s="42"/>
      <c r="T6" s="42"/>
      <c r="U6" s="41"/>
      <c r="V6" s="39"/>
      <c r="W6" s="40"/>
      <c r="X6" s="50"/>
      <c r="Y6" s="1"/>
      <c r="Z6" s="1"/>
      <c r="AA6" s="1"/>
    </row>
    <row r="7" spans="1:27" ht="50.25" customHeight="1" x14ac:dyDescent="0.2">
      <c r="A7" s="59" t="s">
        <v>33</v>
      </c>
      <c r="B7" s="174" t="s">
        <v>34</v>
      </c>
      <c r="C7" s="174"/>
      <c r="D7" s="174"/>
      <c r="E7" s="174"/>
      <c r="F7" s="174"/>
      <c r="G7" s="174"/>
      <c r="H7" s="174"/>
      <c r="I7" s="174"/>
      <c r="J7" s="174"/>
      <c r="K7" s="174"/>
      <c r="L7" s="174"/>
      <c r="M7" s="174"/>
      <c r="N7" s="174"/>
      <c r="O7" s="174"/>
      <c r="P7" s="174"/>
      <c r="Q7" s="174"/>
      <c r="R7" s="174"/>
      <c r="S7" s="174"/>
      <c r="T7" s="174"/>
      <c r="U7" s="174"/>
      <c r="V7" s="174"/>
      <c r="W7" s="174"/>
      <c r="X7" s="174"/>
      <c r="Y7" s="1"/>
      <c r="Z7" s="1"/>
      <c r="AA7" s="1"/>
    </row>
    <row r="8" spans="1:27" s="37" customFormat="1" ht="14.25" customHeight="1" x14ac:dyDescent="0.2">
      <c r="A8" s="56"/>
      <c r="B8" s="57"/>
      <c r="C8" s="57"/>
      <c r="D8" s="57"/>
      <c r="E8" s="57"/>
      <c r="F8" s="57"/>
      <c r="G8" s="57"/>
      <c r="H8" s="57"/>
      <c r="I8" s="57"/>
      <c r="J8" s="57"/>
      <c r="K8" s="57"/>
      <c r="L8" s="57"/>
      <c r="M8" s="57"/>
      <c r="N8" s="57"/>
      <c r="O8" s="57"/>
      <c r="P8" s="57"/>
      <c r="Q8" s="57"/>
      <c r="R8" s="57"/>
      <c r="S8" s="57"/>
      <c r="T8" s="57"/>
      <c r="U8" s="57"/>
      <c r="V8" s="57"/>
      <c r="W8" s="57"/>
      <c r="X8" s="57"/>
      <c r="Y8" s="58"/>
      <c r="Z8" s="58"/>
      <c r="AA8" s="58"/>
    </row>
    <row r="9" spans="1:27" ht="30.75" customHeight="1" x14ac:dyDescent="0.2">
      <c r="A9" s="60" t="s">
        <v>42</v>
      </c>
      <c r="B9" s="289" t="s">
        <v>753</v>
      </c>
      <c r="C9" s="289"/>
      <c r="D9" s="289"/>
      <c r="E9" s="289"/>
      <c r="F9" s="289"/>
      <c r="G9" s="289"/>
      <c r="H9" s="289"/>
      <c r="I9" s="289"/>
      <c r="J9" s="289"/>
      <c r="K9" s="289"/>
      <c r="L9" s="289"/>
      <c r="M9" s="289"/>
      <c r="N9" s="289"/>
      <c r="O9" s="289"/>
      <c r="P9" s="289"/>
      <c r="Q9" s="289"/>
      <c r="R9" s="289"/>
      <c r="S9" s="289"/>
      <c r="T9" s="289"/>
      <c r="U9" s="289"/>
      <c r="V9" s="289"/>
      <c r="W9" s="289"/>
      <c r="X9" s="289"/>
      <c r="Y9" s="13"/>
      <c r="Z9" s="13"/>
      <c r="AA9" s="13"/>
    </row>
    <row r="10" spans="1:27" ht="10.5" customHeight="1" x14ac:dyDescent="0.2">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row>
    <row r="11" spans="1:27" ht="48.75" customHeight="1" x14ac:dyDescent="0.2">
      <c r="A11" s="205" t="s">
        <v>4</v>
      </c>
      <c r="B11" s="205" t="s">
        <v>5</v>
      </c>
      <c r="C11" s="205" t="s">
        <v>6</v>
      </c>
      <c r="D11" s="207" t="s">
        <v>7</v>
      </c>
      <c r="E11" s="207" t="s">
        <v>8</v>
      </c>
      <c r="F11" s="205" t="s">
        <v>9</v>
      </c>
      <c r="G11" s="205" t="s">
        <v>10</v>
      </c>
      <c r="H11" s="205" t="s">
        <v>11</v>
      </c>
      <c r="I11" s="205" t="s">
        <v>12</v>
      </c>
      <c r="J11" s="211" t="s">
        <v>13</v>
      </c>
      <c r="K11" s="186"/>
      <c r="L11" s="186"/>
      <c r="M11" s="187"/>
      <c r="N11" s="212" t="s">
        <v>14</v>
      </c>
      <c r="O11" s="306"/>
      <c r="P11" s="205" t="s">
        <v>15</v>
      </c>
      <c r="Q11" s="205" t="s">
        <v>16</v>
      </c>
      <c r="R11" s="208" t="s">
        <v>17</v>
      </c>
      <c r="S11" s="187"/>
      <c r="T11" s="208" t="s">
        <v>18</v>
      </c>
      <c r="U11" s="186"/>
      <c r="V11" s="186"/>
      <c r="W11" s="186"/>
      <c r="X11" s="187"/>
      <c r="Y11" s="13"/>
      <c r="Z11" s="13"/>
      <c r="AA11" s="13"/>
    </row>
    <row r="12" spans="1:27" ht="48.75" customHeight="1" x14ac:dyDescent="0.2">
      <c r="A12" s="316"/>
      <c r="B12" s="316"/>
      <c r="C12" s="316"/>
      <c r="D12" s="316"/>
      <c r="E12" s="290"/>
      <c r="F12" s="316"/>
      <c r="G12" s="316"/>
      <c r="H12" s="316"/>
      <c r="I12" s="316"/>
      <c r="J12" s="38" t="s">
        <v>19</v>
      </c>
      <c r="K12" s="38" t="s">
        <v>20</v>
      </c>
      <c r="L12" s="38" t="s">
        <v>21</v>
      </c>
      <c r="M12" s="38" t="s">
        <v>22</v>
      </c>
      <c r="N12" s="319"/>
      <c r="O12" s="320"/>
      <c r="P12" s="316"/>
      <c r="Q12" s="316"/>
      <c r="R12" s="38" t="s">
        <v>23</v>
      </c>
      <c r="S12" s="38" t="s">
        <v>24</v>
      </c>
      <c r="T12" s="70" t="s">
        <v>25</v>
      </c>
      <c r="U12" s="70" t="s">
        <v>26</v>
      </c>
      <c r="V12" s="16" t="s">
        <v>27</v>
      </c>
      <c r="W12" s="70" t="s">
        <v>28</v>
      </c>
      <c r="X12" s="38" t="s">
        <v>29</v>
      </c>
      <c r="Y12" s="13"/>
      <c r="Z12" s="13"/>
      <c r="AA12" s="13"/>
    </row>
    <row r="13" spans="1:27" ht="79.5" customHeight="1" x14ac:dyDescent="0.2">
      <c r="A13" s="240" t="s">
        <v>41</v>
      </c>
      <c r="B13" s="240" t="s">
        <v>63</v>
      </c>
      <c r="C13" s="240" t="s">
        <v>157</v>
      </c>
      <c r="D13" s="240" t="s">
        <v>44</v>
      </c>
      <c r="E13" s="335" t="s">
        <v>158</v>
      </c>
      <c r="F13" s="346">
        <v>0.1</v>
      </c>
      <c r="G13" s="317" t="s">
        <v>159</v>
      </c>
      <c r="H13" s="363">
        <v>1</v>
      </c>
      <c r="I13" s="335" t="s">
        <v>46</v>
      </c>
      <c r="J13" s="333">
        <v>70</v>
      </c>
      <c r="K13" s="333">
        <v>100</v>
      </c>
      <c r="L13" s="333"/>
      <c r="M13" s="333"/>
      <c r="N13" s="294" t="s">
        <v>160</v>
      </c>
      <c r="O13" s="295"/>
      <c r="P13" s="63">
        <v>0.1</v>
      </c>
      <c r="Q13" s="62" t="s">
        <v>165</v>
      </c>
      <c r="R13" s="61">
        <v>42736</v>
      </c>
      <c r="S13" s="61">
        <v>42886</v>
      </c>
      <c r="T13" s="304">
        <v>0</v>
      </c>
      <c r="U13" s="304">
        <v>0</v>
      </c>
      <c r="V13" s="305"/>
      <c r="W13" s="304" t="s">
        <v>166</v>
      </c>
      <c r="X13" s="305" t="s">
        <v>110</v>
      </c>
      <c r="Y13" s="13"/>
      <c r="Z13" s="13"/>
      <c r="AA13" s="13"/>
    </row>
    <row r="14" spans="1:27" ht="79.5" customHeight="1" x14ac:dyDescent="0.2">
      <c r="A14" s="246"/>
      <c r="B14" s="246"/>
      <c r="C14" s="246"/>
      <c r="D14" s="246"/>
      <c r="E14" s="335"/>
      <c r="F14" s="346"/>
      <c r="G14" s="317"/>
      <c r="H14" s="335"/>
      <c r="I14" s="335"/>
      <c r="J14" s="333"/>
      <c r="K14" s="333"/>
      <c r="L14" s="333"/>
      <c r="M14" s="333"/>
      <c r="N14" s="294" t="s">
        <v>161</v>
      </c>
      <c r="O14" s="295"/>
      <c r="P14" s="63">
        <v>0.3</v>
      </c>
      <c r="Q14" s="62" t="s">
        <v>167</v>
      </c>
      <c r="R14" s="61">
        <v>42736</v>
      </c>
      <c r="S14" s="61">
        <v>42886</v>
      </c>
      <c r="T14" s="304"/>
      <c r="U14" s="304"/>
      <c r="V14" s="305"/>
      <c r="W14" s="304"/>
      <c r="X14" s="305"/>
      <c r="Y14" s="13"/>
      <c r="Z14" s="13"/>
      <c r="AA14" s="13"/>
    </row>
    <row r="15" spans="1:27" ht="79.5" customHeight="1" x14ac:dyDescent="0.2">
      <c r="A15" s="246"/>
      <c r="B15" s="246"/>
      <c r="C15" s="246"/>
      <c r="D15" s="246"/>
      <c r="E15" s="335"/>
      <c r="F15" s="346"/>
      <c r="G15" s="317"/>
      <c r="H15" s="335"/>
      <c r="I15" s="335"/>
      <c r="J15" s="333"/>
      <c r="K15" s="333"/>
      <c r="L15" s="333"/>
      <c r="M15" s="333"/>
      <c r="N15" s="294" t="s">
        <v>162</v>
      </c>
      <c r="O15" s="295"/>
      <c r="P15" s="63">
        <v>0.3</v>
      </c>
      <c r="Q15" s="69" t="s">
        <v>168</v>
      </c>
      <c r="R15" s="61">
        <v>42736</v>
      </c>
      <c r="S15" s="61">
        <v>42886</v>
      </c>
      <c r="T15" s="304"/>
      <c r="U15" s="304"/>
      <c r="V15" s="305"/>
      <c r="W15" s="304"/>
      <c r="X15" s="305"/>
      <c r="Y15" s="13"/>
      <c r="Z15" s="13"/>
      <c r="AA15" s="13"/>
    </row>
    <row r="16" spans="1:27" ht="79.5" customHeight="1" x14ac:dyDescent="0.2">
      <c r="A16" s="246"/>
      <c r="B16" s="246"/>
      <c r="C16" s="246"/>
      <c r="D16" s="246"/>
      <c r="E16" s="335"/>
      <c r="F16" s="346"/>
      <c r="G16" s="317"/>
      <c r="H16" s="335"/>
      <c r="I16" s="335"/>
      <c r="J16" s="333"/>
      <c r="K16" s="333"/>
      <c r="L16" s="333"/>
      <c r="M16" s="333"/>
      <c r="N16" s="294" t="s">
        <v>163</v>
      </c>
      <c r="O16" s="295"/>
      <c r="P16" s="63">
        <v>0.1</v>
      </c>
      <c r="Q16" s="69" t="s">
        <v>169</v>
      </c>
      <c r="R16" s="61">
        <v>42736</v>
      </c>
      <c r="S16" s="61">
        <v>42886</v>
      </c>
      <c r="T16" s="304"/>
      <c r="U16" s="304"/>
      <c r="V16" s="305"/>
      <c r="W16" s="304"/>
      <c r="X16" s="305"/>
      <c r="Y16" s="13"/>
      <c r="Z16" s="13"/>
      <c r="AA16" s="13"/>
    </row>
    <row r="17" spans="1:27" ht="102.75" customHeight="1" x14ac:dyDescent="0.2">
      <c r="A17" s="241"/>
      <c r="B17" s="241"/>
      <c r="C17" s="241"/>
      <c r="D17" s="241"/>
      <c r="E17" s="335"/>
      <c r="F17" s="346"/>
      <c r="G17" s="317"/>
      <c r="H17" s="335"/>
      <c r="I17" s="335"/>
      <c r="J17" s="333"/>
      <c r="K17" s="333"/>
      <c r="L17" s="333"/>
      <c r="M17" s="333"/>
      <c r="N17" s="294" t="s">
        <v>164</v>
      </c>
      <c r="O17" s="295"/>
      <c r="P17" s="63">
        <v>0.2</v>
      </c>
      <c r="Q17" s="62" t="s">
        <v>170</v>
      </c>
      <c r="R17" s="61">
        <v>42736</v>
      </c>
      <c r="S17" s="61">
        <v>42886</v>
      </c>
      <c r="T17" s="304"/>
      <c r="U17" s="304"/>
      <c r="V17" s="305"/>
      <c r="W17" s="304"/>
      <c r="X17" s="305"/>
      <c r="Y17" s="13"/>
      <c r="Z17" s="13"/>
      <c r="AA17" s="13"/>
    </row>
    <row r="18" spans="1:27" ht="104.25" customHeight="1" x14ac:dyDescent="0.2">
      <c r="A18" s="204" t="s">
        <v>41</v>
      </c>
      <c r="B18" s="204" t="s">
        <v>63</v>
      </c>
      <c r="C18" s="335" t="s">
        <v>171</v>
      </c>
      <c r="D18" s="335" t="s">
        <v>44</v>
      </c>
      <c r="E18" s="317" t="s">
        <v>172</v>
      </c>
      <c r="F18" s="346">
        <v>7.0000000000000007E-2</v>
      </c>
      <c r="G18" s="335" t="s">
        <v>173</v>
      </c>
      <c r="H18" s="363">
        <v>1</v>
      </c>
      <c r="I18" s="335" t="s">
        <v>46</v>
      </c>
      <c r="J18" s="333">
        <v>58</v>
      </c>
      <c r="K18" s="333"/>
      <c r="L18" s="333"/>
      <c r="M18" s="333">
        <v>100</v>
      </c>
      <c r="N18" s="364" t="s">
        <v>174</v>
      </c>
      <c r="O18" s="364"/>
      <c r="P18" s="63">
        <v>0.3</v>
      </c>
      <c r="Q18" s="62" t="s">
        <v>180</v>
      </c>
      <c r="R18" s="61">
        <v>42760</v>
      </c>
      <c r="S18" s="65">
        <v>42794</v>
      </c>
      <c r="T18" s="304">
        <v>0</v>
      </c>
      <c r="U18" s="304">
        <v>0</v>
      </c>
      <c r="V18" s="305"/>
      <c r="W18" s="304">
        <v>0</v>
      </c>
      <c r="X18" s="305" t="s">
        <v>110</v>
      </c>
      <c r="Y18" s="13"/>
      <c r="Z18" s="13"/>
      <c r="AA18" s="13"/>
    </row>
    <row r="19" spans="1:27" ht="104.25" customHeight="1" x14ac:dyDescent="0.2">
      <c r="A19" s="204"/>
      <c r="B19" s="204"/>
      <c r="C19" s="335"/>
      <c r="D19" s="335"/>
      <c r="E19" s="317"/>
      <c r="F19" s="346"/>
      <c r="G19" s="335"/>
      <c r="H19" s="363"/>
      <c r="I19" s="335"/>
      <c r="J19" s="333"/>
      <c r="K19" s="333"/>
      <c r="L19" s="333"/>
      <c r="M19" s="333"/>
      <c r="N19" s="364" t="s">
        <v>175</v>
      </c>
      <c r="O19" s="364"/>
      <c r="P19" s="63">
        <v>0.2</v>
      </c>
      <c r="Q19" s="62" t="s">
        <v>180</v>
      </c>
      <c r="R19" s="61">
        <v>42829</v>
      </c>
      <c r="S19" s="61">
        <v>42886</v>
      </c>
      <c r="T19" s="304"/>
      <c r="U19" s="304"/>
      <c r="V19" s="305"/>
      <c r="W19" s="304"/>
      <c r="X19" s="305"/>
      <c r="Y19" s="13"/>
      <c r="Z19" s="13"/>
      <c r="AA19" s="13"/>
    </row>
    <row r="20" spans="1:27" ht="42" customHeight="1" x14ac:dyDescent="0.2">
      <c r="A20" s="204"/>
      <c r="B20" s="204"/>
      <c r="C20" s="335"/>
      <c r="D20" s="335"/>
      <c r="E20" s="317"/>
      <c r="F20" s="346"/>
      <c r="G20" s="335"/>
      <c r="H20" s="363"/>
      <c r="I20" s="335"/>
      <c r="J20" s="333"/>
      <c r="K20" s="333"/>
      <c r="L20" s="333"/>
      <c r="M20" s="333"/>
      <c r="N20" s="364" t="s">
        <v>176</v>
      </c>
      <c r="O20" s="364"/>
      <c r="P20" s="63">
        <v>0.1</v>
      </c>
      <c r="Q20" s="62" t="s">
        <v>181</v>
      </c>
      <c r="R20" s="61">
        <v>42760</v>
      </c>
      <c r="S20" s="61">
        <v>43100</v>
      </c>
      <c r="T20" s="304"/>
      <c r="U20" s="304"/>
      <c r="V20" s="305"/>
      <c r="W20" s="304"/>
      <c r="X20" s="305"/>
      <c r="Y20" s="13"/>
      <c r="Z20" s="13"/>
      <c r="AA20" s="13"/>
    </row>
    <row r="21" spans="1:27" ht="42" customHeight="1" x14ac:dyDescent="0.2">
      <c r="A21" s="204"/>
      <c r="B21" s="204"/>
      <c r="C21" s="335"/>
      <c r="D21" s="335"/>
      <c r="E21" s="317"/>
      <c r="F21" s="346"/>
      <c r="G21" s="335"/>
      <c r="H21" s="363"/>
      <c r="I21" s="335"/>
      <c r="J21" s="333"/>
      <c r="K21" s="333"/>
      <c r="L21" s="333"/>
      <c r="M21" s="333"/>
      <c r="N21" s="364" t="s">
        <v>177</v>
      </c>
      <c r="O21" s="364"/>
      <c r="P21" s="63">
        <v>0.1</v>
      </c>
      <c r="Q21" s="62" t="s">
        <v>182</v>
      </c>
      <c r="R21" s="61">
        <v>42767</v>
      </c>
      <c r="S21" s="61">
        <v>42825</v>
      </c>
      <c r="T21" s="304"/>
      <c r="U21" s="304"/>
      <c r="V21" s="305"/>
      <c r="W21" s="304"/>
      <c r="X21" s="305"/>
      <c r="Y21" s="13"/>
      <c r="Z21" s="13"/>
      <c r="AA21" s="13"/>
    </row>
    <row r="22" spans="1:27" ht="102.75" customHeight="1" x14ac:dyDescent="0.2">
      <c r="A22" s="204"/>
      <c r="B22" s="204"/>
      <c r="C22" s="335"/>
      <c r="D22" s="335"/>
      <c r="E22" s="317"/>
      <c r="F22" s="346"/>
      <c r="G22" s="335"/>
      <c r="H22" s="363"/>
      <c r="I22" s="335"/>
      <c r="J22" s="333"/>
      <c r="K22" s="333"/>
      <c r="L22" s="333"/>
      <c r="M22" s="333"/>
      <c r="N22" s="364" t="s">
        <v>178</v>
      </c>
      <c r="O22" s="364"/>
      <c r="P22" s="63">
        <v>0.2</v>
      </c>
      <c r="Q22" s="62" t="s">
        <v>183</v>
      </c>
      <c r="R22" s="61">
        <v>42767</v>
      </c>
      <c r="S22" s="61">
        <v>42886</v>
      </c>
      <c r="T22" s="304"/>
      <c r="U22" s="304"/>
      <c r="V22" s="305"/>
      <c r="W22" s="304"/>
      <c r="X22" s="305"/>
      <c r="Y22" s="13"/>
      <c r="Z22" s="13"/>
      <c r="AA22" s="13"/>
    </row>
    <row r="23" spans="1:27" ht="72" customHeight="1" x14ac:dyDescent="0.2">
      <c r="A23" s="204"/>
      <c r="B23" s="204"/>
      <c r="C23" s="335"/>
      <c r="D23" s="335"/>
      <c r="E23" s="317"/>
      <c r="F23" s="346"/>
      <c r="G23" s="335"/>
      <c r="H23" s="363"/>
      <c r="I23" s="335"/>
      <c r="J23" s="333"/>
      <c r="K23" s="333"/>
      <c r="L23" s="333"/>
      <c r="M23" s="333"/>
      <c r="N23" s="364" t="s">
        <v>179</v>
      </c>
      <c r="O23" s="364"/>
      <c r="P23" s="63">
        <v>0.1</v>
      </c>
      <c r="Q23" s="62" t="s">
        <v>184</v>
      </c>
      <c r="R23" s="61">
        <v>42917</v>
      </c>
      <c r="S23" s="61">
        <v>43100</v>
      </c>
      <c r="T23" s="304"/>
      <c r="U23" s="304"/>
      <c r="V23" s="305"/>
      <c r="W23" s="304"/>
      <c r="X23" s="305"/>
      <c r="Y23" s="13"/>
      <c r="Z23" s="13"/>
      <c r="AA23" s="13"/>
    </row>
    <row r="24" spans="1:27" s="37" customFormat="1" ht="30" hidden="1" customHeight="1" x14ac:dyDescent="0.2">
      <c r="A24" s="224"/>
      <c r="B24" s="224"/>
      <c r="C24" s="224"/>
      <c r="D24" s="224"/>
      <c r="E24" s="224"/>
      <c r="F24" s="221"/>
      <c r="G24" s="224"/>
      <c r="H24" s="315"/>
      <c r="I24" s="224"/>
      <c r="J24" s="309"/>
      <c r="K24" s="309"/>
      <c r="L24" s="309"/>
      <c r="M24" s="309"/>
      <c r="N24" s="227"/>
      <c r="O24" s="312"/>
      <c r="P24" s="19"/>
      <c r="Q24" s="20"/>
      <c r="R24" s="21"/>
      <c r="S24" s="21"/>
      <c r="T24" s="22"/>
      <c r="U24" s="22"/>
      <c r="V24" s="22"/>
      <c r="W24" s="22"/>
      <c r="X24" s="224"/>
      <c r="Y24" s="23"/>
      <c r="Z24" s="23"/>
      <c r="AA24" s="23"/>
    </row>
    <row r="25" spans="1:27" s="37" customFormat="1" ht="40.5" hidden="1" customHeight="1" x14ac:dyDescent="0.2">
      <c r="A25" s="302"/>
      <c r="B25" s="302"/>
      <c r="C25" s="302"/>
      <c r="D25" s="302"/>
      <c r="E25" s="302"/>
      <c r="F25" s="302"/>
      <c r="G25" s="302"/>
      <c r="H25" s="302"/>
      <c r="I25" s="302"/>
      <c r="J25" s="310"/>
      <c r="K25" s="310"/>
      <c r="L25" s="310"/>
      <c r="M25" s="310"/>
      <c r="N25" s="227"/>
      <c r="O25" s="312"/>
      <c r="P25" s="19"/>
      <c r="Q25" s="20"/>
      <c r="R25" s="21"/>
      <c r="S25" s="21"/>
      <c r="T25" s="22"/>
      <c r="U25" s="22"/>
      <c r="V25" s="22"/>
      <c r="W25" s="22"/>
      <c r="X25" s="302"/>
      <c r="Y25" s="23"/>
      <c r="Z25" s="23"/>
      <c r="AA25" s="23"/>
    </row>
    <row r="26" spans="1:27" s="37" customFormat="1" ht="30" hidden="1" customHeight="1" x14ac:dyDescent="0.2">
      <c r="A26" s="302"/>
      <c r="B26" s="302"/>
      <c r="C26" s="302"/>
      <c r="D26" s="302"/>
      <c r="E26" s="302"/>
      <c r="F26" s="302"/>
      <c r="G26" s="302"/>
      <c r="H26" s="302"/>
      <c r="I26" s="302"/>
      <c r="J26" s="310"/>
      <c r="K26" s="310"/>
      <c r="L26" s="310"/>
      <c r="M26" s="310"/>
      <c r="N26" s="227"/>
      <c r="O26" s="312"/>
      <c r="P26" s="19"/>
      <c r="Q26" s="20"/>
      <c r="R26" s="21"/>
      <c r="S26" s="21"/>
      <c r="T26" s="22"/>
      <c r="U26" s="22"/>
      <c r="V26" s="22"/>
      <c r="W26" s="22"/>
      <c r="X26" s="302"/>
      <c r="Y26" s="23"/>
      <c r="Z26" s="23"/>
      <c r="AA26" s="23"/>
    </row>
    <row r="27" spans="1:27" s="37" customFormat="1" ht="30" hidden="1" customHeight="1" x14ac:dyDescent="0.2">
      <c r="A27" s="302"/>
      <c r="B27" s="302"/>
      <c r="C27" s="302"/>
      <c r="D27" s="302"/>
      <c r="E27" s="302"/>
      <c r="F27" s="302"/>
      <c r="G27" s="302"/>
      <c r="H27" s="302"/>
      <c r="I27" s="302"/>
      <c r="J27" s="310"/>
      <c r="K27" s="310"/>
      <c r="L27" s="310"/>
      <c r="M27" s="310"/>
      <c r="N27" s="313"/>
      <c r="O27" s="314"/>
      <c r="P27" s="25"/>
      <c r="Q27" s="36"/>
      <c r="R27" s="21"/>
      <c r="S27" s="21"/>
      <c r="T27" s="22"/>
      <c r="U27" s="22"/>
      <c r="V27" s="22"/>
      <c r="W27" s="22"/>
      <c r="X27" s="302"/>
      <c r="Y27" s="23"/>
      <c r="Z27" s="23"/>
      <c r="AA27" s="23"/>
    </row>
    <row r="28" spans="1:27" s="37" customFormat="1" ht="30" hidden="1" customHeight="1" x14ac:dyDescent="0.2">
      <c r="A28" s="302"/>
      <c r="B28" s="302"/>
      <c r="C28" s="302"/>
      <c r="D28" s="302"/>
      <c r="E28" s="302"/>
      <c r="F28" s="302"/>
      <c r="G28" s="302"/>
      <c r="H28" s="302"/>
      <c r="I28" s="302"/>
      <c r="J28" s="310"/>
      <c r="K28" s="310"/>
      <c r="L28" s="310"/>
      <c r="M28" s="310"/>
      <c r="N28" s="227"/>
      <c r="O28" s="312"/>
      <c r="P28" s="19"/>
      <c r="Q28" s="20"/>
      <c r="R28" s="21"/>
      <c r="S28" s="21"/>
      <c r="T28" s="22"/>
      <c r="U28" s="22"/>
      <c r="V28" s="22"/>
      <c r="W28" s="22"/>
      <c r="X28" s="302"/>
      <c r="Y28" s="23"/>
      <c r="Z28" s="23"/>
      <c r="AA28" s="23"/>
    </row>
    <row r="29" spans="1:27" s="37" customFormat="1" ht="30" hidden="1" customHeight="1" x14ac:dyDescent="0.2">
      <c r="A29" s="303"/>
      <c r="B29" s="303"/>
      <c r="C29" s="303"/>
      <c r="D29" s="303"/>
      <c r="E29" s="303"/>
      <c r="F29" s="303"/>
      <c r="G29" s="303"/>
      <c r="H29" s="303"/>
      <c r="I29" s="303"/>
      <c r="J29" s="311"/>
      <c r="K29" s="311"/>
      <c r="L29" s="311"/>
      <c r="M29" s="311"/>
      <c r="N29" s="227"/>
      <c r="O29" s="312"/>
      <c r="P29" s="19"/>
      <c r="Q29" s="20"/>
      <c r="R29" s="21"/>
      <c r="S29" s="21"/>
      <c r="T29" s="22"/>
      <c r="U29" s="22"/>
      <c r="V29" s="22"/>
      <c r="W29" s="22"/>
      <c r="X29" s="303"/>
      <c r="Y29" s="23"/>
      <c r="Z29" s="23"/>
      <c r="AA29" s="23"/>
    </row>
    <row r="30" spans="1:27" s="37" customFormat="1" ht="44.25" hidden="1" customHeight="1" x14ac:dyDescent="0.2">
      <c r="A30" s="224"/>
      <c r="B30" s="224"/>
      <c r="C30" s="224"/>
      <c r="D30" s="224"/>
      <c r="E30" s="224"/>
      <c r="F30" s="221"/>
      <c r="G30" s="224"/>
      <c r="H30" s="315"/>
      <c r="I30" s="224"/>
      <c r="J30" s="309"/>
      <c r="K30" s="309"/>
      <c r="L30" s="309"/>
      <c r="M30" s="309"/>
      <c r="N30" s="227"/>
      <c r="O30" s="312"/>
      <c r="P30" s="19"/>
      <c r="Q30" s="20"/>
      <c r="R30" s="21"/>
      <c r="S30" s="21"/>
      <c r="T30" s="22"/>
      <c r="U30" s="26"/>
      <c r="V30" s="22"/>
      <c r="W30" s="22"/>
      <c r="X30" s="225"/>
      <c r="Y30" s="23"/>
      <c r="Z30" s="23"/>
      <c r="AA30" s="23"/>
    </row>
    <row r="31" spans="1:27" s="37" customFormat="1" ht="30" hidden="1" customHeight="1" x14ac:dyDescent="0.2">
      <c r="A31" s="302"/>
      <c r="B31" s="302"/>
      <c r="C31" s="302"/>
      <c r="D31" s="302"/>
      <c r="E31" s="302"/>
      <c r="F31" s="302"/>
      <c r="G31" s="302"/>
      <c r="H31" s="302"/>
      <c r="I31" s="302"/>
      <c r="J31" s="310"/>
      <c r="K31" s="310"/>
      <c r="L31" s="310"/>
      <c r="M31" s="310"/>
      <c r="N31" s="227"/>
      <c r="O31" s="312"/>
      <c r="P31" s="19"/>
      <c r="Q31" s="20"/>
      <c r="R31" s="21"/>
      <c r="S31" s="21"/>
      <c r="T31" s="22"/>
      <c r="U31" s="22"/>
      <c r="V31" s="22"/>
      <c r="W31" s="22"/>
      <c r="X31" s="302"/>
      <c r="Y31" s="23"/>
      <c r="Z31" s="23"/>
      <c r="AA31" s="23"/>
    </row>
    <row r="32" spans="1:27" s="37" customFormat="1" ht="30" hidden="1" customHeight="1" x14ac:dyDescent="0.2">
      <c r="A32" s="303"/>
      <c r="B32" s="303"/>
      <c r="C32" s="303"/>
      <c r="D32" s="303"/>
      <c r="E32" s="303"/>
      <c r="F32" s="303"/>
      <c r="G32" s="303"/>
      <c r="H32" s="303"/>
      <c r="I32" s="303"/>
      <c r="J32" s="311"/>
      <c r="K32" s="311"/>
      <c r="L32" s="311"/>
      <c r="M32" s="311"/>
      <c r="N32" s="227"/>
      <c r="O32" s="312"/>
      <c r="P32" s="19"/>
      <c r="Q32" s="20"/>
      <c r="R32" s="21"/>
      <c r="S32" s="21"/>
      <c r="T32" s="22"/>
      <c r="U32" s="22"/>
      <c r="V32" s="22"/>
      <c r="W32" s="22"/>
      <c r="X32" s="303"/>
      <c r="Y32" s="27"/>
      <c r="Z32" s="27"/>
      <c r="AA32" s="28"/>
    </row>
    <row r="33" spans="1:27" ht="10.5" hidden="1" customHeight="1" x14ac:dyDescent="0.2">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0.5" hidden="1" customHeight="1" x14ac:dyDescent="0.2">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0.5" hidden="1" customHeight="1" x14ac:dyDescent="0.2">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0.5" hidden="1" customHeight="1" x14ac:dyDescent="0.2">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0.5" hidden="1" customHeight="1" x14ac:dyDescent="0.2">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0.5" hidden="1" customHeight="1" x14ac:dyDescent="0.2">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0.5" hidden="1" customHeight="1" x14ac:dyDescent="0.2">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0.5" hidden="1" customHeight="1" x14ac:dyDescent="0.2">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0.5" hidden="1" customHeight="1" x14ac:dyDescent="0.2">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0.5" hidden="1" customHeight="1" x14ac:dyDescent="0.2">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0.5" hidden="1" customHeight="1" x14ac:dyDescent="0.2">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0.5" hidden="1" customHeight="1" x14ac:dyDescent="0.2">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0.5" hidden="1" customHeight="1" x14ac:dyDescent="0.2">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0.5" hidden="1" customHeight="1" x14ac:dyDescent="0.2">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0.5" hidden="1" customHeight="1" x14ac:dyDescent="0.2">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0.5" hidden="1" customHeight="1" x14ac:dyDescent="0.2">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0.5" hidden="1" customHeight="1" x14ac:dyDescent="0.2">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0.5" hidden="1" customHeight="1"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0.5" hidden="1" customHeight="1"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0.5" hidden="1" customHeight="1"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0.5" hidden="1" customHeight="1"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0.5" hidden="1" customHeight="1" x14ac:dyDescent="0.2">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0.5" hidden="1" customHeight="1" x14ac:dyDescent="0.2">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0.5" hidden="1" customHeight="1" x14ac:dyDescent="0.2">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0.5" hidden="1" customHeight="1" x14ac:dyDescent="0.2">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0.5" hidden="1" customHeight="1" x14ac:dyDescent="0.2">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0.5" hidden="1" customHeight="1" x14ac:dyDescent="0.2">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0.5" hidden="1" customHeight="1" x14ac:dyDescent="0.2">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0.5" hidden="1" customHeight="1" x14ac:dyDescent="0.2">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0.5" hidden="1" customHeight="1" x14ac:dyDescent="0.2">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0.5" hidden="1" customHeight="1" x14ac:dyDescent="0.2">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0.5" hidden="1" customHeight="1" x14ac:dyDescent="0.2">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0.5" hidden="1" customHeight="1" x14ac:dyDescent="0.2">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0.5" customHeight="1" x14ac:dyDescent="0.2">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24.75" customHeight="1" x14ac:dyDescent="0.2">
      <c r="A67" s="60" t="s">
        <v>62</v>
      </c>
      <c r="B67" s="289" t="s">
        <v>754</v>
      </c>
      <c r="C67" s="289"/>
      <c r="D67" s="289"/>
      <c r="E67" s="289"/>
      <c r="F67" s="289"/>
      <c r="G67" s="289"/>
      <c r="H67" s="289"/>
      <c r="I67" s="289"/>
      <c r="J67" s="289"/>
      <c r="K67" s="289"/>
      <c r="L67" s="289"/>
      <c r="M67" s="289"/>
      <c r="N67" s="289"/>
      <c r="O67" s="289"/>
      <c r="P67" s="289"/>
      <c r="Q67" s="289"/>
      <c r="R67" s="289"/>
      <c r="S67" s="289"/>
      <c r="T67" s="289"/>
      <c r="U67" s="289"/>
      <c r="V67" s="289"/>
      <c r="W67" s="289"/>
      <c r="X67" s="289"/>
      <c r="Y67" s="13"/>
      <c r="Z67" s="13"/>
      <c r="AA67" s="13"/>
    </row>
    <row r="68" spans="1:27" ht="10.5" customHeight="1" x14ac:dyDescent="0.2">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39.75" customHeight="1" x14ac:dyDescent="0.2">
      <c r="A69" s="205" t="s">
        <v>4</v>
      </c>
      <c r="B69" s="205" t="s">
        <v>5</v>
      </c>
      <c r="C69" s="205" t="s">
        <v>6</v>
      </c>
      <c r="D69" s="207" t="s">
        <v>7</v>
      </c>
      <c r="E69" s="207" t="s">
        <v>8</v>
      </c>
      <c r="F69" s="205" t="s">
        <v>9</v>
      </c>
      <c r="G69" s="205" t="s">
        <v>10</v>
      </c>
      <c r="H69" s="205" t="s">
        <v>11</v>
      </c>
      <c r="I69" s="205" t="s">
        <v>12</v>
      </c>
      <c r="J69" s="211" t="s">
        <v>13</v>
      </c>
      <c r="K69" s="186"/>
      <c r="L69" s="186"/>
      <c r="M69" s="187"/>
      <c r="N69" s="212" t="s">
        <v>14</v>
      </c>
      <c r="O69" s="306"/>
      <c r="P69" s="205" t="s">
        <v>15</v>
      </c>
      <c r="Q69" s="205" t="s">
        <v>16</v>
      </c>
      <c r="R69" s="208" t="s">
        <v>17</v>
      </c>
      <c r="S69" s="187"/>
      <c r="T69" s="208" t="s">
        <v>18</v>
      </c>
      <c r="U69" s="186"/>
      <c r="V69" s="186"/>
      <c r="W69" s="186"/>
      <c r="X69" s="187"/>
      <c r="Y69" s="13"/>
      <c r="Z69" s="13"/>
      <c r="AA69" s="13"/>
    </row>
    <row r="70" spans="1:27" ht="39.75" customHeight="1" x14ac:dyDescent="0.2">
      <c r="A70" s="316"/>
      <c r="B70" s="316"/>
      <c r="C70" s="316"/>
      <c r="D70" s="316"/>
      <c r="E70" s="290"/>
      <c r="F70" s="316"/>
      <c r="G70" s="316"/>
      <c r="H70" s="316"/>
      <c r="I70" s="316"/>
      <c r="J70" s="38" t="s">
        <v>19</v>
      </c>
      <c r="K70" s="38" t="s">
        <v>20</v>
      </c>
      <c r="L70" s="38" t="s">
        <v>21</v>
      </c>
      <c r="M70" s="38" t="s">
        <v>22</v>
      </c>
      <c r="N70" s="319"/>
      <c r="O70" s="320"/>
      <c r="P70" s="316"/>
      <c r="Q70" s="316"/>
      <c r="R70" s="38" t="s">
        <v>23</v>
      </c>
      <c r="S70" s="38" t="s">
        <v>24</v>
      </c>
      <c r="T70" s="70" t="s">
        <v>25</v>
      </c>
      <c r="U70" s="70" t="s">
        <v>26</v>
      </c>
      <c r="V70" s="16" t="s">
        <v>27</v>
      </c>
      <c r="W70" s="70" t="s">
        <v>28</v>
      </c>
      <c r="X70" s="38" t="s">
        <v>29</v>
      </c>
      <c r="Y70" s="13"/>
      <c r="Z70" s="13"/>
      <c r="AA70" s="13"/>
    </row>
    <row r="71" spans="1:27" ht="32.25" customHeight="1" x14ac:dyDescent="0.2">
      <c r="A71" s="204" t="s">
        <v>41</v>
      </c>
      <c r="B71" s="204" t="s">
        <v>63</v>
      </c>
      <c r="C71" s="204" t="s">
        <v>64</v>
      </c>
      <c r="D71" s="204" t="s">
        <v>44</v>
      </c>
      <c r="E71" s="317" t="s">
        <v>65</v>
      </c>
      <c r="F71" s="318">
        <v>2.5000000000000001E-2</v>
      </c>
      <c r="G71" s="317" t="s">
        <v>68</v>
      </c>
      <c r="H71" s="317">
        <v>1</v>
      </c>
      <c r="I71" s="317" t="s">
        <v>69</v>
      </c>
      <c r="J71" s="321">
        <v>1</v>
      </c>
      <c r="K71" s="322"/>
      <c r="L71" s="322"/>
      <c r="M71" s="322"/>
      <c r="N71" s="294" t="s">
        <v>70</v>
      </c>
      <c r="O71" s="295"/>
      <c r="P71" s="63">
        <v>0.1</v>
      </c>
      <c r="Q71" s="62" t="s">
        <v>83</v>
      </c>
      <c r="R71" s="65">
        <v>42750</v>
      </c>
      <c r="S71" s="65">
        <v>42760</v>
      </c>
      <c r="T71" s="324">
        <v>0</v>
      </c>
      <c r="U71" s="304">
        <v>0</v>
      </c>
      <c r="V71" s="305"/>
      <c r="W71" s="304">
        <v>0</v>
      </c>
      <c r="X71" s="305" t="s">
        <v>84</v>
      </c>
      <c r="Y71" s="13"/>
      <c r="Z71" s="13"/>
      <c r="AA71" s="13"/>
    </row>
    <row r="72" spans="1:27" ht="35.25" customHeight="1" x14ac:dyDescent="0.2">
      <c r="A72" s="204"/>
      <c r="B72" s="204"/>
      <c r="C72" s="204"/>
      <c r="D72" s="204"/>
      <c r="E72" s="317"/>
      <c r="F72" s="318"/>
      <c r="G72" s="317"/>
      <c r="H72" s="317"/>
      <c r="I72" s="317"/>
      <c r="J72" s="321"/>
      <c r="K72" s="322"/>
      <c r="L72" s="322"/>
      <c r="M72" s="322"/>
      <c r="N72" s="294" t="s">
        <v>71</v>
      </c>
      <c r="O72" s="295"/>
      <c r="P72" s="63">
        <v>0.7</v>
      </c>
      <c r="Q72" s="62" t="s">
        <v>85</v>
      </c>
      <c r="R72" s="65">
        <v>42761</v>
      </c>
      <c r="S72" s="65">
        <v>42794</v>
      </c>
      <c r="T72" s="325"/>
      <c r="U72" s="304"/>
      <c r="V72" s="305"/>
      <c r="W72" s="304"/>
      <c r="X72" s="305"/>
      <c r="Y72" s="13"/>
      <c r="Z72" s="13"/>
      <c r="AA72" s="13"/>
    </row>
    <row r="73" spans="1:27" ht="35.25" customHeight="1" x14ac:dyDescent="0.2">
      <c r="A73" s="204"/>
      <c r="B73" s="204"/>
      <c r="C73" s="204"/>
      <c r="D73" s="204"/>
      <c r="E73" s="317"/>
      <c r="F73" s="318"/>
      <c r="G73" s="317"/>
      <c r="H73" s="317"/>
      <c r="I73" s="317"/>
      <c r="J73" s="321"/>
      <c r="K73" s="322"/>
      <c r="L73" s="322"/>
      <c r="M73" s="322"/>
      <c r="N73" s="294" t="s">
        <v>72</v>
      </c>
      <c r="O73" s="295"/>
      <c r="P73" s="63">
        <v>0.15</v>
      </c>
      <c r="Q73" s="62" t="s">
        <v>86</v>
      </c>
      <c r="R73" s="65">
        <v>42795</v>
      </c>
      <c r="S73" s="65">
        <v>42804</v>
      </c>
      <c r="T73" s="325"/>
      <c r="U73" s="304"/>
      <c r="V73" s="305"/>
      <c r="W73" s="304"/>
      <c r="X73" s="305"/>
      <c r="Y73" s="13"/>
      <c r="Z73" s="13"/>
      <c r="AA73" s="13"/>
    </row>
    <row r="74" spans="1:27" ht="30" customHeight="1" x14ac:dyDescent="0.2">
      <c r="A74" s="204"/>
      <c r="B74" s="204"/>
      <c r="C74" s="204"/>
      <c r="D74" s="204"/>
      <c r="E74" s="317"/>
      <c r="F74" s="318"/>
      <c r="G74" s="317"/>
      <c r="H74" s="317"/>
      <c r="I74" s="317"/>
      <c r="J74" s="321"/>
      <c r="K74" s="322"/>
      <c r="L74" s="322"/>
      <c r="M74" s="322"/>
      <c r="N74" s="294" t="s">
        <v>73</v>
      </c>
      <c r="O74" s="295"/>
      <c r="P74" s="63">
        <v>0.05</v>
      </c>
      <c r="Q74" s="62" t="s">
        <v>87</v>
      </c>
      <c r="R74" s="65">
        <v>42807</v>
      </c>
      <c r="S74" s="65">
        <v>42809</v>
      </c>
      <c r="T74" s="326"/>
      <c r="U74" s="304"/>
      <c r="V74" s="305"/>
      <c r="W74" s="304"/>
      <c r="X74" s="305"/>
      <c r="Y74" s="13"/>
      <c r="Z74" s="13"/>
      <c r="AA74" s="13"/>
    </row>
    <row r="75" spans="1:27" ht="21" customHeight="1" x14ac:dyDescent="0.2">
      <c r="A75" s="204"/>
      <c r="B75" s="204"/>
      <c r="C75" s="204"/>
      <c r="D75" s="204"/>
      <c r="E75" s="317" t="s">
        <v>66</v>
      </c>
      <c r="F75" s="323">
        <v>0.1</v>
      </c>
      <c r="G75" s="317" t="s">
        <v>74</v>
      </c>
      <c r="H75" s="317">
        <v>114</v>
      </c>
      <c r="I75" s="317" t="s">
        <v>69</v>
      </c>
      <c r="J75" s="321">
        <v>114</v>
      </c>
      <c r="K75" s="321">
        <v>114</v>
      </c>
      <c r="L75" s="321">
        <v>114</v>
      </c>
      <c r="M75" s="321">
        <v>114</v>
      </c>
      <c r="N75" s="294" t="s">
        <v>75</v>
      </c>
      <c r="O75" s="295"/>
      <c r="P75" s="63">
        <v>0.1</v>
      </c>
      <c r="Q75" s="69" t="s">
        <v>88</v>
      </c>
      <c r="R75" s="327">
        <v>42767</v>
      </c>
      <c r="S75" s="330">
        <v>43100</v>
      </c>
      <c r="T75" s="304">
        <v>0</v>
      </c>
      <c r="U75" s="304">
        <v>0</v>
      </c>
      <c r="V75" s="305"/>
      <c r="W75" s="304">
        <v>0</v>
      </c>
      <c r="X75" s="305" t="s">
        <v>84</v>
      </c>
      <c r="Y75" s="13"/>
      <c r="Z75" s="13"/>
      <c r="AA75" s="13"/>
    </row>
    <row r="76" spans="1:27" ht="45.75" customHeight="1" x14ac:dyDescent="0.2">
      <c r="A76" s="204"/>
      <c r="B76" s="204"/>
      <c r="C76" s="204"/>
      <c r="D76" s="204"/>
      <c r="E76" s="317"/>
      <c r="F76" s="323"/>
      <c r="G76" s="317"/>
      <c r="H76" s="317"/>
      <c r="I76" s="317"/>
      <c r="J76" s="321"/>
      <c r="K76" s="321"/>
      <c r="L76" s="321"/>
      <c r="M76" s="321"/>
      <c r="N76" s="294" t="s">
        <v>76</v>
      </c>
      <c r="O76" s="295"/>
      <c r="P76" s="63">
        <v>0.35</v>
      </c>
      <c r="Q76" s="69" t="s">
        <v>89</v>
      </c>
      <c r="R76" s="328"/>
      <c r="S76" s="331"/>
      <c r="T76" s="304"/>
      <c r="U76" s="304"/>
      <c r="V76" s="305"/>
      <c r="W76" s="304"/>
      <c r="X76" s="305"/>
      <c r="Y76" s="13"/>
      <c r="Z76" s="13"/>
      <c r="AA76" s="13"/>
    </row>
    <row r="77" spans="1:27" ht="42" customHeight="1" x14ac:dyDescent="0.2">
      <c r="A77" s="204"/>
      <c r="B77" s="204"/>
      <c r="C77" s="204"/>
      <c r="D77" s="204"/>
      <c r="E77" s="317"/>
      <c r="F77" s="323"/>
      <c r="G77" s="317"/>
      <c r="H77" s="317"/>
      <c r="I77" s="317"/>
      <c r="J77" s="321"/>
      <c r="K77" s="321"/>
      <c r="L77" s="321"/>
      <c r="M77" s="321"/>
      <c r="N77" s="294" t="s">
        <v>77</v>
      </c>
      <c r="O77" s="295"/>
      <c r="P77" s="63">
        <v>0.35</v>
      </c>
      <c r="Q77" s="69" t="s">
        <v>90</v>
      </c>
      <c r="R77" s="328"/>
      <c r="S77" s="331"/>
      <c r="T77" s="304"/>
      <c r="U77" s="304"/>
      <c r="V77" s="305"/>
      <c r="W77" s="304"/>
      <c r="X77" s="305"/>
      <c r="Y77" s="13"/>
      <c r="Z77" s="13"/>
      <c r="AA77" s="13"/>
    </row>
    <row r="78" spans="1:27" ht="29.25" customHeight="1" x14ac:dyDescent="0.2">
      <c r="A78" s="204"/>
      <c r="B78" s="204"/>
      <c r="C78" s="204"/>
      <c r="D78" s="204"/>
      <c r="E78" s="317"/>
      <c r="F78" s="323"/>
      <c r="G78" s="317"/>
      <c r="H78" s="317"/>
      <c r="I78" s="317"/>
      <c r="J78" s="321"/>
      <c r="K78" s="321"/>
      <c r="L78" s="321"/>
      <c r="M78" s="321"/>
      <c r="N78" s="294" t="s">
        <v>78</v>
      </c>
      <c r="O78" s="295"/>
      <c r="P78" s="63">
        <v>0.2</v>
      </c>
      <c r="Q78" s="69" t="s">
        <v>91</v>
      </c>
      <c r="R78" s="329"/>
      <c r="S78" s="332"/>
      <c r="T78" s="304"/>
      <c r="U78" s="304"/>
      <c r="V78" s="305"/>
      <c r="W78" s="304"/>
      <c r="X78" s="305"/>
      <c r="Y78" s="13"/>
      <c r="Z78" s="13"/>
      <c r="AA78" s="13"/>
    </row>
    <row r="79" spans="1:27" ht="43.5" customHeight="1" x14ac:dyDescent="0.2">
      <c r="A79" s="204"/>
      <c r="B79" s="204"/>
      <c r="C79" s="204"/>
      <c r="D79" s="204"/>
      <c r="E79" s="317" t="s">
        <v>67</v>
      </c>
      <c r="F79" s="334">
        <v>2.5000000000000001E-2</v>
      </c>
      <c r="G79" s="335" t="s">
        <v>79</v>
      </c>
      <c r="H79" s="335">
        <v>1</v>
      </c>
      <c r="I79" s="335" t="s">
        <v>69</v>
      </c>
      <c r="J79" s="333"/>
      <c r="K79" s="333">
        <v>1</v>
      </c>
      <c r="L79" s="333"/>
      <c r="M79" s="333"/>
      <c r="N79" s="294" t="s">
        <v>80</v>
      </c>
      <c r="O79" s="295"/>
      <c r="P79" s="63">
        <v>0.7</v>
      </c>
      <c r="Q79" s="69" t="s">
        <v>92</v>
      </c>
      <c r="R79" s="65">
        <v>42767</v>
      </c>
      <c r="S79" s="65">
        <v>42825</v>
      </c>
      <c r="T79" s="304">
        <v>0</v>
      </c>
      <c r="U79" s="304">
        <v>0</v>
      </c>
      <c r="V79" s="305"/>
      <c r="W79" s="304">
        <v>0</v>
      </c>
      <c r="X79" s="305" t="s">
        <v>84</v>
      </c>
      <c r="Y79" s="13"/>
      <c r="Z79" s="13"/>
      <c r="AA79" s="13"/>
    </row>
    <row r="80" spans="1:27" ht="24" customHeight="1" x14ac:dyDescent="0.2">
      <c r="A80" s="204"/>
      <c r="B80" s="204"/>
      <c r="C80" s="204"/>
      <c r="D80" s="204"/>
      <c r="E80" s="317"/>
      <c r="F80" s="334"/>
      <c r="G80" s="335"/>
      <c r="H80" s="335"/>
      <c r="I80" s="335"/>
      <c r="J80" s="333"/>
      <c r="K80" s="333"/>
      <c r="L80" s="333"/>
      <c r="M80" s="333"/>
      <c r="N80" s="294" t="s">
        <v>81</v>
      </c>
      <c r="O80" s="295"/>
      <c r="P80" s="63">
        <v>0.15</v>
      </c>
      <c r="Q80" s="69" t="s">
        <v>93</v>
      </c>
      <c r="R80" s="65">
        <v>42828</v>
      </c>
      <c r="S80" s="65">
        <v>42901</v>
      </c>
      <c r="T80" s="304"/>
      <c r="U80" s="304"/>
      <c r="V80" s="305"/>
      <c r="W80" s="304"/>
      <c r="X80" s="305"/>
      <c r="Y80" s="13"/>
      <c r="Z80" s="13"/>
      <c r="AA80" s="13"/>
    </row>
    <row r="81" spans="1:27" ht="24" customHeight="1" x14ac:dyDescent="0.2">
      <c r="A81" s="204"/>
      <c r="B81" s="204"/>
      <c r="C81" s="204"/>
      <c r="D81" s="204"/>
      <c r="E81" s="317"/>
      <c r="F81" s="334"/>
      <c r="G81" s="335"/>
      <c r="H81" s="335"/>
      <c r="I81" s="335"/>
      <c r="J81" s="333"/>
      <c r="K81" s="333"/>
      <c r="L81" s="333"/>
      <c r="M81" s="333"/>
      <c r="N81" s="294" t="s">
        <v>82</v>
      </c>
      <c r="O81" s="295"/>
      <c r="P81" s="63">
        <v>0.15</v>
      </c>
      <c r="Q81" s="69" t="s">
        <v>94</v>
      </c>
      <c r="R81" s="65">
        <v>42902</v>
      </c>
      <c r="S81" s="65">
        <v>42902</v>
      </c>
      <c r="T81" s="304"/>
      <c r="U81" s="304"/>
      <c r="V81" s="305"/>
      <c r="W81" s="304"/>
      <c r="X81" s="305"/>
      <c r="Y81" s="13"/>
      <c r="Z81" s="13"/>
      <c r="AA81" s="13"/>
    </row>
    <row r="82" spans="1:27" ht="10.5" customHeight="1" x14ac:dyDescent="0.2">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39" customHeight="1" x14ac:dyDescent="0.2">
      <c r="A83" s="60" t="s">
        <v>95</v>
      </c>
      <c r="B83" s="289" t="s">
        <v>755</v>
      </c>
      <c r="C83" s="289"/>
      <c r="D83" s="289"/>
      <c r="E83" s="289"/>
      <c r="F83" s="289"/>
      <c r="G83" s="289"/>
      <c r="H83" s="289"/>
      <c r="I83" s="289"/>
      <c r="J83" s="289"/>
      <c r="K83" s="289"/>
      <c r="L83" s="289"/>
      <c r="M83" s="289"/>
      <c r="N83" s="289"/>
      <c r="O83" s="289"/>
      <c r="P83" s="289"/>
      <c r="Q83" s="289"/>
      <c r="R83" s="289"/>
      <c r="S83" s="289"/>
      <c r="T83" s="289"/>
      <c r="U83" s="289"/>
      <c r="V83" s="289"/>
      <c r="W83" s="289"/>
      <c r="X83" s="289"/>
      <c r="Y83" s="13"/>
      <c r="Z83" s="13"/>
      <c r="AA83" s="13"/>
    </row>
    <row r="84" spans="1:27" ht="10.5" customHeight="1" x14ac:dyDescent="0.2">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45.75" customHeight="1" x14ac:dyDescent="0.2">
      <c r="A85" s="205" t="s">
        <v>4</v>
      </c>
      <c r="B85" s="205" t="s">
        <v>5</v>
      </c>
      <c r="C85" s="205" t="s">
        <v>6</v>
      </c>
      <c r="D85" s="207" t="s">
        <v>7</v>
      </c>
      <c r="E85" s="207" t="s">
        <v>8</v>
      </c>
      <c r="F85" s="205" t="s">
        <v>9</v>
      </c>
      <c r="G85" s="205" t="s">
        <v>10</v>
      </c>
      <c r="H85" s="205" t="s">
        <v>11</v>
      </c>
      <c r="I85" s="205" t="s">
        <v>12</v>
      </c>
      <c r="J85" s="211" t="s">
        <v>13</v>
      </c>
      <c r="K85" s="186"/>
      <c r="L85" s="186"/>
      <c r="M85" s="187"/>
      <c r="N85" s="212" t="s">
        <v>14</v>
      </c>
      <c r="O85" s="306"/>
      <c r="P85" s="205" t="s">
        <v>15</v>
      </c>
      <c r="Q85" s="205" t="s">
        <v>16</v>
      </c>
      <c r="R85" s="208" t="s">
        <v>17</v>
      </c>
      <c r="S85" s="187"/>
      <c r="T85" s="208" t="s">
        <v>18</v>
      </c>
      <c r="U85" s="186"/>
      <c r="V85" s="186"/>
      <c r="W85" s="186"/>
      <c r="X85" s="187"/>
      <c r="Y85" s="13"/>
      <c r="Z85" s="13"/>
      <c r="AA85" s="13"/>
    </row>
    <row r="86" spans="1:27" ht="33.75" customHeight="1" x14ac:dyDescent="0.2">
      <c r="A86" s="316"/>
      <c r="B86" s="316"/>
      <c r="C86" s="316"/>
      <c r="D86" s="316"/>
      <c r="E86" s="316"/>
      <c r="F86" s="316"/>
      <c r="G86" s="316"/>
      <c r="H86" s="316"/>
      <c r="I86" s="316"/>
      <c r="J86" s="38" t="s">
        <v>19</v>
      </c>
      <c r="K86" s="38" t="s">
        <v>20</v>
      </c>
      <c r="L86" s="38" t="s">
        <v>21</v>
      </c>
      <c r="M86" s="38" t="s">
        <v>22</v>
      </c>
      <c r="N86" s="319"/>
      <c r="O86" s="320"/>
      <c r="P86" s="316"/>
      <c r="Q86" s="316"/>
      <c r="R86" s="38" t="s">
        <v>23</v>
      </c>
      <c r="S86" s="38" t="s">
        <v>24</v>
      </c>
      <c r="T86" s="70" t="s">
        <v>25</v>
      </c>
      <c r="U86" s="70" t="s">
        <v>26</v>
      </c>
      <c r="V86" s="16" t="s">
        <v>27</v>
      </c>
      <c r="W86" s="70" t="s">
        <v>28</v>
      </c>
      <c r="X86" s="38" t="s">
        <v>29</v>
      </c>
      <c r="Y86" s="13"/>
      <c r="Z86" s="13"/>
      <c r="AA86" s="13"/>
    </row>
    <row r="87" spans="1:27" ht="68.25" customHeight="1" x14ac:dyDescent="0.2">
      <c r="A87" s="240" t="s">
        <v>41</v>
      </c>
      <c r="B87" s="240" t="s">
        <v>96</v>
      </c>
      <c r="C87" s="317" t="s">
        <v>97</v>
      </c>
      <c r="D87" s="204" t="s">
        <v>44</v>
      </c>
      <c r="E87" s="317" t="s">
        <v>103</v>
      </c>
      <c r="F87" s="336">
        <v>0.1</v>
      </c>
      <c r="G87" s="317" t="s">
        <v>104</v>
      </c>
      <c r="H87" s="317">
        <v>390</v>
      </c>
      <c r="I87" s="317" t="s">
        <v>69</v>
      </c>
      <c r="J87" s="337"/>
      <c r="K87" s="337"/>
      <c r="L87" s="337">
        <v>180</v>
      </c>
      <c r="M87" s="337">
        <v>390</v>
      </c>
      <c r="N87" s="294" t="s">
        <v>132</v>
      </c>
      <c r="O87" s="295"/>
      <c r="P87" s="74">
        <v>0.3</v>
      </c>
      <c r="Q87" s="69" t="s">
        <v>115</v>
      </c>
      <c r="R87" s="75">
        <v>42781</v>
      </c>
      <c r="S87" s="75">
        <v>42855</v>
      </c>
      <c r="T87" s="338">
        <v>0</v>
      </c>
      <c r="U87" s="338">
        <v>700000000</v>
      </c>
      <c r="V87" s="339" t="s">
        <v>116</v>
      </c>
      <c r="W87" s="338">
        <v>0</v>
      </c>
      <c r="X87" s="339" t="s">
        <v>110</v>
      </c>
      <c r="Y87" s="13"/>
      <c r="Z87" s="13"/>
      <c r="AA87" s="13"/>
    </row>
    <row r="88" spans="1:27" ht="68.25" customHeight="1" x14ac:dyDescent="0.2">
      <c r="A88" s="246"/>
      <c r="B88" s="246"/>
      <c r="C88" s="317"/>
      <c r="D88" s="204"/>
      <c r="E88" s="317"/>
      <c r="F88" s="336"/>
      <c r="G88" s="317"/>
      <c r="H88" s="317"/>
      <c r="I88" s="317"/>
      <c r="J88" s="337"/>
      <c r="K88" s="337"/>
      <c r="L88" s="337"/>
      <c r="M88" s="337"/>
      <c r="N88" s="294" t="s">
        <v>133</v>
      </c>
      <c r="O88" s="295"/>
      <c r="P88" s="74">
        <v>0.2</v>
      </c>
      <c r="Q88" s="69" t="s">
        <v>117</v>
      </c>
      <c r="R88" s="75">
        <v>42856</v>
      </c>
      <c r="S88" s="75">
        <v>42916</v>
      </c>
      <c r="T88" s="338"/>
      <c r="U88" s="338"/>
      <c r="V88" s="339"/>
      <c r="W88" s="338"/>
      <c r="X88" s="339"/>
      <c r="Y88" s="13"/>
      <c r="Z88" s="13"/>
      <c r="AA88" s="13"/>
    </row>
    <row r="89" spans="1:27" ht="68.25" customHeight="1" x14ac:dyDescent="0.2">
      <c r="A89" s="246"/>
      <c r="B89" s="246"/>
      <c r="C89" s="317"/>
      <c r="D89" s="204"/>
      <c r="E89" s="317"/>
      <c r="F89" s="336"/>
      <c r="G89" s="317"/>
      <c r="H89" s="317"/>
      <c r="I89" s="317"/>
      <c r="J89" s="337"/>
      <c r="K89" s="337"/>
      <c r="L89" s="337"/>
      <c r="M89" s="337"/>
      <c r="N89" s="294" t="s">
        <v>134</v>
      </c>
      <c r="O89" s="295"/>
      <c r="P89" s="74">
        <v>0.3</v>
      </c>
      <c r="Q89" s="69" t="s">
        <v>118</v>
      </c>
      <c r="R89" s="75">
        <v>42917</v>
      </c>
      <c r="S89" s="75">
        <v>43069</v>
      </c>
      <c r="T89" s="338"/>
      <c r="U89" s="338"/>
      <c r="V89" s="339"/>
      <c r="W89" s="338"/>
      <c r="X89" s="339"/>
      <c r="Y89" s="13"/>
      <c r="Z89" s="13"/>
      <c r="AA89" s="13"/>
    </row>
    <row r="90" spans="1:27" ht="68.25" customHeight="1" x14ac:dyDescent="0.2">
      <c r="A90" s="246"/>
      <c r="B90" s="246"/>
      <c r="C90" s="317"/>
      <c r="D90" s="204"/>
      <c r="E90" s="317"/>
      <c r="F90" s="336"/>
      <c r="G90" s="317"/>
      <c r="H90" s="317"/>
      <c r="I90" s="317"/>
      <c r="J90" s="337"/>
      <c r="K90" s="337"/>
      <c r="L90" s="337"/>
      <c r="M90" s="337"/>
      <c r="N90" s="294" t="s">
        <v>135</v>
      </c>
      <c r="O90" s="295"/>
      <c r="P90" s="74">
        <v>0.2</v>
      </c>
      <c r="Q90" s="69" t="s">
        <v>119</v>
      </c>
      <c r="R90" s="75">
        <v>43070</v>
      </c>
      <c r="S90" s="75">
        <v>43100</v>
      </c>
      <c r="T90" s="338"/>
      <c r="U90" s="338"/>
      <c r="V90" s="339"/>
      <c r="W90" s="338"/>
      <c r="X90" s="339"/>
      <c r="Y90" s="13"/>
      <c r="Z90" s="13"/>
      <c r="AA90" s="13"/>
    </row>
    <row r="91" spans="1:27" ht="68.25" customHeight="1" x14ac:dyDescent="0.2">
      <c r="A91" s="246"/>
      <c r="B91" s="246"/>
      <c r="C91" s="317" t="s">
        <v>98</v>
      </c>
      <c r="D91" s="204"/>
      <c r="E91" s="317" t="s">
        <v>105</v>
      </c>
      <c r="F91" s="336">
        <v>0.1</v>
      </c>
      <c r="G91" s="317" t="s">
        <v>106</v>
      </c>
      <c r="H91" s="317">
        <v>500</v>
      </c>
      <c r="I91" s="317" t="s">
        <v>69</v>
      </c>
      <c r="J91" s="337"/>
      <c r="K91" s="337"/>
      <c r="L91" s="337">
        <v>350</v>
      </c>
      <c r="M91" s="337">
        <v>500</v>
      </c>
      <c r="N91" s="294" t="s">
        <v>136</v>
      </c>
      <c r="O91" s="295"/>
      <c r="P91" s="74">
        <v>0.2</v>
      </c>
      <c r="Q91" s="69" t="s">
        <v>120</v>
      </c>
      <c r="R91" s="65">
        <v>42760</v>
      </c>
      <c r="S91" s="65">
        <v>43100</v>
      </c>
      <c r="T91" s="338">
        <v>0</v>
      </c>
      <c r="U91" s="338">
        <v>0</v>
      </c>
      <c r="V91" s="339"/>
      <c r="W91" s="338">
        <v>0</v>
      </c>
      <c r="X91" s="339" t="s">
        <v>110</v>
      </c>
      <c r="Y91" s="13"/>
      <c r="Z91" s="13"/>
      <c r="AA91" s="13"/>
    </row>
    <row r="92" spans="1:27" ht="68.25" customHeight="1" x14ac:dyDescent="0.2">
      <c r="A92" s="246"/>
      <c r="B92" s="246"/>
      <c r="C92" s="317"/>
      <c r="D92" s="204"/>
      <c r="E92" s="317"/>
      <c r="F92" s="336"/>
      <c r="G92" s="317"/>
      <c r="H92" s="317"/>
      <c r="I92" s="317"/>
      <c r="J92" s="337"/>
      <c r="K92" s="337"/>
      <c r="L92" s="337"/>
      <c r="M92" s="337"/>
      <c r="N92" s="294" t="s">
        <v>137</v>
      </c>
      <c r="O92" s="295"/>
      <c r="P92" s="74">
        <v>0.8</v>
      </c>
      <c r="Q92" s="69" t="s">
        <v>121</v>
      </c>
      <c r="R92" s="65">
        <v>42760</v>
      </c>
      <c r="S92" s="65">
        <v>43100</v>
      </c>
      <c r="T92" s="338"/>
      <c r="U92" s="338"/>
      <c r="V92" s="339"/>
      <c r="W92" s="338"/>
      <c r="X92" s="339"/>
      <c r="Y92" s="13"/>
      <c r="Z92" s="13"/>
      <c r="AA92" s="13"/>
    </row>
    <row r="93" spans="1:27" ht="68.25" customHeight="1" x14ac:dyDescent="0.2">
      <c r="A93" s="246"/>
      <c r="B93" s="246"/>
      <c r="C93" s="317" t="s">
        <v>99</v>
      </c>
      <c r="D93" s="204"/>
      <c r="E93" s="317" t="s">
        <v>107</v>
      </c>
      <c r="F93" s="336">
        <v>0.1</v>
      </c>
      <c r="G93" s="317" t="s">
        <v>108</v>
      </c>
      <c r="H93" s="340">
        <v>0.82</v>
      </c>
      <c r="I93" s="343" t="s">
        <v>46</v>
      </c>
      <c r="J93" s="340">
        <v>0.82</v>
      </c>
      <c r="K93" s="340">
        <v>0.82</v>
      </c>
      <c r="L93" s="340">
        <v>0.82</v>
      </c>
      <c r="M93" s="340">
        <v>0.82</v>
      </c>
      <c r="N93" s="294" t="s">
        <v>138</v>
      </c>
      <c r="O93" s="295"/>
      <c r="P93" s="74">
        <v>0.2</v>
      </c>
      <c r="Q93" s="69" t="s">
        <v>122</v>
      </c>
      <c r="R93" s="65">
        <v>42736</v>
      </c>
      <c r="S93" s="65">
        <v>42781</v>
      </c>
      <c r="T93" s="338">
        <v>320538332</v>
      </c>
      <c r="U93" s="338">
        <v>0</v>
      </c>
      <c r="V93" s="339"/>
      <c r="W93" s="338">
        <v>0</v>
      </c>
      <c r="X93" s="339" t="s">
        <v>110</v>
      </c>
      <c r="Y93" s="13"/>
      <c r="Z93" s="13"/>
      <c r="AA93" s="13"/>
    </row>
    <row r="94" spans="1:27" ht="68.25" customHeight="1" x14ac:dyDescent="0.2">
      <c r="A94" s="246"/>
      <c r="B94" s="246"/>
      <c r="C94" s="317"/>
      <c r="D94" s="204"/>
      <c r="E94" s="317"/>
      <c r="F94" s="336"/>
      <c r="G94" s="317"/>
      <c r="H94" s="341"/>
      <c r="I94" s="344"/>
      <c r="J94" s="341"/>
      <c r="K94" s="341"/>
      <c r="L94" s="341"/>
      <c r="M94" s="341"/>
      <c r="N94" s="294" t="s">
        <v>139</v>
      </c>
      <c r="O94" s="295"/>
      <c r="P94" s="74">
        <v>0.1</v>
      </c>
      <c r="Q94" s="69" t="s">
        <v>123</v>
      </c>
      <c r="R94" s="65">
        <v>42751</v>
      </c>
      <c r="S94" s="65" t="s">
        <v>124</v>
      </c>
      <c r="T94" s="338"/>
      <c r="U94" s="338"/>
      <c r="V94" s="339"/>
      <c r="W94" s="338"/>
      <c r="X94" s="339"/>
      <c r="Y94" s="13"/>
      <c r="Z94" s="13"/>
      <c r="AA94" s="13"/>
    </row>
    <row r="95" spans="1:27" ht="68.25" customHeight="1" x14ac:dyDescent="0.2">
      <c r="A95" s="246"/>
      <c r="B95" s="246"/>
      <c r="C95" s="317"/>
      <c r="D95" s="204"/>
      <c r="E95" s="317"/>
      <c r="F95" s="336"/>
      <c r="G95" s="317"/>
      <c r="H95" s="341"/>
      <c r="I95" s="344"/>
      <c r="J95" s="341"/>
      <c r="K95" s="341"/>
      <c r="L95" s="341"/>
      <c r="M95" s="341"/>
      <c r="N95" s="294" t="s">
        <v>140</v>
      </c>
      <c r="O95" s="295"/>
      <c r="P95" s="74">
        <v>0.6</v>
      </c>
      <c r="Q95" s="69" t="s">
        <v>125</v>
      </c>
      <c r="R95" s="65">
        <v>42751</v>
      </c>
      <c r="S95" s="65" t="s">
        <v>124</v>
      </c>
      <c r="T95" s="338"/>
      <c r="U95" s="338"/>
      <c r="V95" s="339"/>
      <c r="W95" s="338"/>
      <c r="X95" s="339"/>
      <c r="Y95" s="13"/>
      <c r="Z95" s="13"/>
      <c r="AA95" s="13"/>
    </row>
    <row r="96" spans="1:27" ht="68.25" customHeight="1" x14ac:dyDescent="0.2">
      <c r="A96" s="241"/>
      <c r="B96" s="241"/>
      <c r="C96" s="317"/>
      <c r="D96" s="204"/>
      <c r="E96" s="317"/>
      <c r="F96" s="336"/>
      <c r="G96" s="317"/>
      <c r="H96" s="342"/>
      <c r="I96" s="345"/>
      <c r="J96" s="342"/>
      <c r="K96" s="342"/>
      <c r="L96" s="342"/>
      <c r="M96" s="342"/>
      <c r="N96" s="294" t="s">
        <v>141</v>
      </c>
      <c r="O96" s="295"/>
      <c r="P96" s="74">
        <v>0.1</v>
      </c>
      <c r="Q96" s="69" t="s">
        <v>126</v>
      </c>
      <c r="R96" s="65">
        <v>42751</v>
      </c>
      <c r="S96" s="65" t="s">
        <v>124</v>
      </c>
      <c r="T96" s="338"/>
      <c r="U96" s="338"/>
      <c r="V96" s="339"/>
      <c r="W96" s="338"/>
      <c r="X96" s="339"/>
      <c r="Y96" s="13"/>
      <c r="Z96" s="13"/>
      <c r="AA96" s="13"/>
    </row>
    <row r="97" spans="1:27" ht="10.5" customHeight="1" x14ac:dyDescent="0.2">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27.75" customHeight="1" x14ac:dyDescent="0.2">
      <c r="A98" s="60" t="s">
        <v>142</v>
      </c>
      <c r="B98" s="289" t="s">
        <v>756</v>
      </c>
      <c r="C98" s="289"/>
      <c r="D98" s="289"/>
      <c r="E98" s="289"/>
      <c r="F98" s="289"/>
      <c r="G98" s="289"/>
      <c r="H98" s="289"/>
      <c r="I98" s="289"/>
      <c r="J98" s="289"/>
      <c r="K98" s="289"/>
      <c r="L98" s="289"/>
      <c r="M98" s="289"/>
      <c r="N98" s="289"/>
      <c r="O98" s="289"/>
      <c r="P98" s="289"/>
      <c r="Q98" s="289"/>
      <c r="R98" s="289"/>
      <c r="S98" s="289"/>
      <c r="T98" s="289"/>
      <c r="U98" s="289"/>
      <c r="V98" s="289"/>
      <c r="W98" s="289"/>
      <c r="X98" s="289"/>
      <c r="Y98" s="13"/>
      <c r="Z98" s="13"/>
      <c r="AA98" s="13"/>
    </row>
    <row r="99" spans="1:27" ht="10.5" customHeight="1" x14ac:dyDescent="0.2">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0.5" customHeight="1" x14ac:dyDescent="0.2">
      <c r="A100" s="205" t="s">
        <v>4</v>
      </c>
      <c r="B100" s="205" t="s">
        <v>5</v>
      </c>
      <c r="C100" s="205" t="s">
        <v>6</v>
      </c>
      <c r="D100" s="207" t="s">
        <v>7</v>
      </c>
      <c r="E100" s="207" t="s">
        <v>8</v>
      </c>
      <c r="F100" s="205" t="s">
        <v>9</v>
      </c>
      <c r="G100" s="205" t="s">
        <v>10</v>
      </c>
      <c r="H100" s="205" t="s">
        <v>11</v>
      </c>
      <c r="I100" s="205" t="s">
        <v>12</v>
      </c>
      <c r="J100" s="211" t="s">
        <v>13</v>
      </c>
      <c r="K100" s="186"/>
      <c r="L100" s="186"/>
      <c r="M100" s="187"/>
      <c r="N100" s="212" t="s">
        <v>14</v>
      </c>
      <c r="O100" s="306"/>
      <c r="P100" s="205" t="s">
        <v>15</v>
      </c>
      <c r="Q100" s="205" t="s">
        <v>16</v>
      </c>
      <c r="R100" s="208" t="s">
        <v>17</v>
      </c>
      <c r="S100" s="187"/>
      <c r="T100" s="208" t="s">
        <v>18</v>
      </c>
      <c r="U100" s="186"/>
      <c r="V100" s="186"/>
      <c r="W100" s="186"/>
      <c r="X100" s="187"/>
      <c r="Y100" s="13"/>
      <c r="Z100" s="13"/>
      <c r="AA100" s="13"/>
    </row>
    <row r="101" spans="1:27" ht="10.5" customHeight="1" x14ac:dyDescent="0.2">
      <c r="A101" s="316"/>
      <c r="B101" s="316"/>
      <c r="C101" s="316"/>
      <c r="D101" s="316"/>
      <c r="E101" s="290"/>
      <c r="F101" s="316"/>
      <c r="G101" s="316"/>
      <c r="H101" s="316"/>
      <c r="I101" s="316"/>
      <c r="J101" s="38" t="s">
        <v>19</v>
      </c>
      <c r="K101" s="38" t="s">
        <v>20</v>
      </c>
      <c r="L101" s="38" t="s">
        <v>21</v>
      </c>
      <c r="M101" s="38" t="s">
        <v>22</v>
      </c>
      <c r="N101" s="319"/>
      <c r="O101" s="320"/>
      <c r="P101" s="316"/>
      <c r="Q101" s="316"/>
      <c r="R101" s="38" t="s">
        <v>23</v>
      </c>
      <c r="S101" s="38" t="s">
        <v>24</v>
      </c>
      <c r="T101" s="70" t="s">
        <v>25</v>
      </c>
      <c r="U101" s="70" t="s">
        <v>26</v>
      </c>
      <c r="V101" s="16" t="s">
        <v>27</v>
      </c>
      <c r="W101" s="70" t="s">
        <v>28</v>
      </c>
      <c r="X101" s="38" t="s">
        <v>29</v>
      </c>
      <c r="Y101" s="13"/>
      <c r="Z101" s="13"/>
      <c r="AA101" s="13"/>
    </row>
    <row r="102" spans="1:27" ht="52.5" customHeight="1" x14ac:dyDescent="0.2">
      <c r="A102" s="240" t="s">
        <v>41</v>
      </c>
      <c r="B102" s="240" t="s">
        <v>96</v>
      </c>
      <c r="C102" s="240" t="s">
        <v>143</v>
      </c>
      <c r="D102" s="240" t="s">
        <v>44</v>
      </c>
      <c r="E102" s="317" t="s">
        <v>144</v>
      </c>
      <c r="F102" s="346">
        <v>0.05</v>
      </c>
      <c r="G102" s="335" t="s">
        <v>145</v>
      </c>
      <c r="H102" s="351">
        <v>325</v>
      </c>
      <c r="I102" s="296" t="s">
        <v>69</v>
      </c>
      <c r="J102" s="333"/>
      <c r="K102" s="333">
        <v>40</v>
      </c>
      <c r="L102" s="333">
        <v>125</v>
      </c>
      <c r="M102" s="333">
        <v>325</v>
      </c>
      <c r="N102" s="294" t="s">
        <v>146</v>
      </c>
      <c r="O102" s="295"/>
      <c r="P102" s="63">
        <v>0.8</v>
      </c>
      <c r="Q102" s="62" t="s">
        <v>152</v>
      </c>
      <c r="R102" s="61">
        <v>42760</v>
      </c>
      <c r="S102" s="61">
        <v>43100</v>
      </c>
      <c r="T102" s="304">
        <v>322593758</v>
      </c>
      <c r="U102" s="304">
        <v>0</v>
      </c>
      <c r="V102" s="305"/>
      <c r="W102" s="304">
        <v>0</v>
      </c>
      <c r="X102" s="305" t="s">
        <v>110</v>
      </c>
      <c r="Y102" s="13"/>
      <c r="Z102" s="13"/>
      <c r="AA102" s="13"/>
    </row>
    <row r="103" spans="1:27" ht="72" customHeight="1" x14ac:dyDescent="0.2">
      <c r="A103" s="246"/>
      <c r="B103" s="246"/>
      <c r="C103" s="246"/>
      <c r="D103" s="246"/>
      <c r="E103" s="317"/>
      <c r="F103" s="346"/>
      <c r="G103" s="335"/>
      <c r="H103" s="352"/>
      <c r="I103" s="353"/>
      <c r="J103" s="333"/>
      <c r="K103" s="333"/>
      <c r="L103" s="333"/>
      <c r="M103" s="333"/>
      <c r="N103" s="294" t="s">
        <v>141</v>
      </c>
      <c r="O103" s="295"/>
      <c r="P103" s="63">
        <v>0.2</v>
      </c>
      <c r="Q103" s="62" t="s">
        <v>153</v>
      </c>
      <c r="R103" s="61">
        <v>42760</v>
      </c>
      <c r="S103" s="61">
        <v>43100</v>
      </c>
      <c r="T103" s="304"/>
      <c r="U103" s="304"/>
      <c r="V103" s="305"/>
      <c r="W103" s="304"/>
      <c r="X103" s="305"/>
      <c r="Y103" s="13"/>
      <c r="Z103" s="13"/>
      <c r="AA103" s="13"/>
    </row>
    <row r="104" spans="1:27" ht="42" customHeight="1" x14ac:dyDescent="0.2">
      <c r="A104" s="246"/>
      <c r="B104" s="246"/>
      <c r="C104" s="246"/>
      <c r="D104" s="246"/>
      <c r="E104" s="317" t="s">
        <v>147</v>
      </c>
      <c r="F104" s="346">
        <v>0.05</v>
      </c>
      <c r="G104" s="317" t="s">
        <v>148</v>
      </c>
      <c r="H104" s="348">
        <v>4</v>
      </c>
      <c r="I104" s="296" t="s">
        <v>69</v>
      </c>
      <c r="J104" s="333">
        <v>4</v>
      </c>
      <c r="K104" s="333">
        <v>4</v>
      </c>
      <c r="L104" s="333">
        <v>4</v>
      </c>
      <c r="M104" s="333">
        <v>4</v>
      </c>
      <c r="N104" s="294" t="s">
        <v>149</v>
      </c>
      <c r="O104" s="295"/>
      <c r="P104" s="63">
        <v>0.2</v>
      </c>
      <c r="Q104" s="62" t="s">
        <v>154</v>
      </c>
      <c r="R104" s="61">
        <v>42767</v>
      </c>
      <c r="S104" s="61">
        <v>42794</v>
      </c>
      <c r="T104" s="304">
        <v>0</v>
      </c>
      <c r="U104" s="304">
        <v>0</v>
      </c>
      <c r="V104" s="305"/>
      <c r="W104" s="304">
        <v>0</v>
      </c>
      <c r="X104" s="305" t="s">
        <v>110</v>
      </c>
      <c r="Y104" s="13"/>
      <c r="Z104" s="13"/>
      <c r="AA104" s="13"/>
    </row>
    <row r="105" spans="1:27" ht="81.75" customHeight="1" x14ac:dyDescent="0.2">
      <c r="A105" s="246"/>
      <c r="B105" s="246"/>
      <c r="C105" s="246"/>
      <c r="D105" s="246"/>
      <c r="E105" s="317"/>
      <c r="F105" s="346"/>
      <c r="G105" s="317"/>
      <c r="H105" s="349"/>
      <c r="I105" s="297"/>
      <c r="J105" s="333"/>
      <c r="K105" s="333"/>
      <c r="L105" s="333"/>
      <c r="M105" s="333"/>
      <c r="N105" s="294" t="s">
        <v>150</v>
      </c>
      <c r="O105" s="295"/>
      <c r="P105" s="63">
        <v>0.7</v>
      </c>
      <c r="Q105" s="62" t="s">
        <v>152</v>
      </c>
      <c r="R105" s="61">
        <v>42795</v>
      </c>
      <c r="S105" s="61">
        <v>43084</v>
      </c>
      <c r="T105" s="304"/>
      <c r="U105" s="304"/>
      <c r="V105" s="305"/>
      <c r="W105" s="304"/>
      <c r="X105" s="305"/>
      <c r="Y105" s="13"/>
      <c r="Z105" s="13"/>
      <c r="AA105" s="13"/>
    </row>
    <row r="106" spans="1:27" ht="45.75" customHeight="1" thickBot="1" x14ac:dyDescent="0.25">
      <c r="A106" s="246"/>
      <c r="B106" s="246"/>
      <c r="C106" s="246"/>
      <c r="D106" s="246"/>
      <c r="E106" s="343"/>
      <c r="F106" s="347"/>
      <c r="G106" s="343"/>
      <c r="H106" s="349"/>
      <c r="I106" s="297"/>
      <c r="J106" s="350"/>
      <c r="K106" s="350"/>
      <c r="L106" s="350"/>
      <c r="M106" s="350"/>
      <c r="N106" s="294" t="s">
        <v>151</v>
      </c>
      <c r="O106" s="295"/>
      <c r="P106" s="63">
        <v>0.1</v>
      </c>
      <c r="Q106" s="62" t="s">
        <v>155</v>
      </c>
      <c r="R106" s="61">
        <v>43084</v>
      </c>
      <c r="S106" s="61">
        <v>43100</v>
      </c>
      <c r="T106" s="304"/>
      <c r="U106" s="304"/>
      <c r="V106" s="305"/>
      <c r="W106" s="304"/>
      <c r="X106" s="305"/>
      <c r="Y106" s="13"/>
      <c r="Z106" s="13"/>
      <c r="AA106" s="13"/>
    </row>
    <row r="107" spans="1:27" ht="45.75" customHeight="1" x14ac:dyDescent="0.2">
      <c r="A107" s="246"/>
      <c r="B107" s="246"/>
      <c r="C107" s="246"/>
      <c r="D107" s="246"/>
      <c r="E107" s="317" t="s">
        <v>185</v>
      </c>
      <c r="F107" s="336">
        <v>0.05</v>
      </c>
      <c r="G107" s="317" t="s">
        <v>186</v>
      </c>
      <c r="H107" s="317">
        <v>539</v>
      </c>
      <c r="I107" s="317" t="s">
        <v>69</v>
      </c>
      <c r="J107" s="337">
        <v>340</v>
      </c>
      <c r="K107" s="337">
        <v>372</v>
      </c>
      <c r="L107" s="337">
        <v>539</v>
      </c>
      <c r="M107" s="337"/>
      <c r="N107" s="294" t="s">
        <v>187</v>
      </c>
      <c r="O107" s="295"/>
      <c r="P107" s="79">
        <v>0.2</v>
      </c>
      <c r="Q107" s="69" t="s">
        <v>190</v>
      </c>
      <c r="R107" s="75">
        <v>42750</v>
      </c>
      <c r="S107" s="75">
        <v>42766</v>
      </c>
      <c r="T107" s="354">
        <v>0</v>
      </c>
      <c r="U107" s="354">
        <v>0</v>
      </c>
      <c r="V107" s="357"/>
      <c r="W107" s="354">
        <v>0</v>
      </c>
      <c r="X107" s="357" t="s">
        <v>110</v>
      </c>
      <c r="Y107" s="13"/>
      <c r="Z107" s="13"/>
      <c r="AA107" s="13"/>
    </row>
    <row r="108" spans="1:27" ht="106.5" customHeight="1" x14ac:dyDescent="0.2">
      <c r="A108" s="246"/>
      <c r="B108" s="246"/>
      <c r="C108" s="246"/>
      <c r="D108" s="246"/>
      <c r="E108" s="317"/>
      <c r="F108" s="336"/>
      <c r="G108" s="317"/>
      <c r="H108" s="317"/>
      <c r="I108" s="317"/>
      <c r="J108" s="337"/>
      <c r="K108" s="337"/>
      <c r="L108" s="337"/>
      <c r="M108" s="337"/>
      <c r="N108" s="294" t="s">
        <v>188</v>
      </c>
      <c r="O108" s="295"/>
      <c r="P108" s="79">
        <v>0.5</v>
      </c>
      <c r="Q108" s="69" t="s">
        <v>191</v>
      </c>
      <c r="R108" s="75">
        <v>42767</v>
      </c>
      <c r="S108" s="75">
        <v>43100</v>
      </c>
      <c r="T108" s="355"/>
      <c r="U108" s="355"/>
      <c r="V108" s="358"/>
      <c r="W108" s="355"/>
      <c r="X108" s="358"/>
      <c r="Y108" s="13"/>
      <c r="Z108" s="13"/>
      <c r="AA108" s="13"/>
    </row>
    <row r="109" spans="1:27" ht="45.75" customHeight="1" x14ac:dyDescent="0.2">
      <c r="A109" s="246"/>
      <c r="B109" s="246"/>
      <c r="C109" s="246"/>
      <c r="D109" s="246"/>
      <c r="E109" s="317"/>
      <c r="F109" s="336"/>
      <c r="G109" s="317"/>
      <c r="H109" s="317"/>
      <c r="I109" s="317"/>
      <c r="J109" s="337"/>
      <c r="K109" s="337"/>
      <c r="L109" s="337"/>
      <c r="M109" s="337"/>
      <c r="N109" s="294" t="s">
        <v>189</v>
      </c>
      <c r="O109" s="295"/>
      <c r="P109" s="79">
        <v>0.3</v>
      </c>
      <c r="Q109" s="69" t="s">
        <v>192</v>
      </c>
      <c r="R109" s="75">
        <v>42767</v>
      </c>
      <c r="S109" s="75">
        <v>43100</v>
      </c>
      <c r="T109" s="356"/>
      <c r="U109" s="356"/>
      <c r="V109" s="359"/>
      <c r="W109" s="356"/>
      <c r="X109" s="359"/>
      <c r="Y109" s="13"/>
      <c r="Z109" s="13"/>
      <c r="AA109" s="13"/>
    </row>
    <row r="110" spans="1:27" ht="81.75" customHeight="1" x14ac:dyDescent="0.2">
      <c r="A110" s="246"/>
      <c r="B110" s="246"/>
      <c r="C110" s="246"/>
      <c r="D110" s="246"/>
      <c r="E110" s="317" t="s">
        <v>100</v>
      </c>
      <c r="F110" s="336">
        <v>0.05</v>
      </c>
      <c r="G110" s="343" t="s">
        <v>101</v>
      </c>
      <c r="H110" s="343" t="s">
        <v>102</v>
      </c>
      <c r="I110" s="343" t="s">
        <v>69</v>
      </c>
      <c r="J110" s="360"/>
      <c r="K110" s="360"/>
      <c r="L110" s="360">
        <v>50</v>
      </c>
      <c r="M110" s="360"/>
      <c r="N110" s="294" t="s">
        <v>127</v>
      </c>
      <c r="O110" s="295"/>
      <c r="P110" s="74">
        <v>0.2</v>
      </c>
      <c r="Q110" s="69" t="s">
        <v>109</v>
      </c>
      <c r="R110" s="75">
        <v>42736</v>
      </c>
      <c r="S110" s="75">
        <v>42824</v>
      </c>
      <c r="T110" s="338">
        <v>0</v>
      </c>
      <c r="U110" s="338">
        <v>0</v>
      </c>
      <c r="V110" s="339"/>
      <c r="W110" s="338">
        <v>0</v>
      </c>
      <c r="X110" s="339" t="s">
        <v>110</v>
      </c>
      <c r="Y110" s="13"/>
      <c r="Z110" s="13"/>
      <c r="AA110" s="13"/>
    </row>
    <row r="111" spans="1:27" ht="72" customHeight="1" x14ac:dyDescent="0.2">
      <c r="A111" s="246"/>
      <c r="B111" s="246"/>
      <c r="C111" s="246"/>
      <c r="D111" s="246"/>
      <c r="E111" s="317"/>
      <c r="F111" s="336"/>
      <c r="G111" s="344"/>
      <c r="H111" s="344"/>
      <c r="I111" s="344"/>
      <c r="J111" s="361"/>
      <c r="K111" s="361"/>
      <c r="L111" s="361"/>
      <c r="M111" s="361"/>
      <c r="N111" s="294" t="s">
        <v>128</v>
      </c>
      <c r="O111" s="295"/>
      <c r="P111" s="74">
        <v>0.2</v>
      </c>
      <c r="Q111" s="69" t="s">
        <v>111</v>
      </c>
      <c r="R111" s="75">
        <v>42826</v>
      </c>
      <c r="S111" s="75">
        <v>42977</v>
      </c>
      <c r="T111" s="338"/>
      <c r="U111" s="338"/>
      <c r="V111" s="339"/>
      <c r="W111" s="338"/>
      <c r="X111" s="339"/>
      <c r="Y111" s="13"/>
      <c r="Z111" s="13"/>
      <c r="AA111" s="13"/>
    </row>
    <row r="112" spans="1:27" ht="45.75" customHeight="1" x14ac:dyDescent="0.2">
      <c r="A112" s="246"/>
      <c r="B112" s="246"/>
      <c r="C112" s="246"/>
      <c r="D112" s="246"/>
      <c r="E112" s="317"/>
      <c r="F112" s="336"/>
      <c r="G112" s="344"/>
      <c r="H112" s="344"/>
      <c r="I112" s="344"/>
      <c r="J112" s="361"/>
      <c r="K112" s="361"/>
      <c r="L112" s="361"/>
      <c r="M112" s="361"/>
      <c r="N112" s="294" t="s">
        <v>129</v>
      </c>
      <c r="O112" s="295"/>
      <c r="P112" s="74">
        <v>0.2</v>
      </c>
      <c r="Q112" s="69" t="s">
        <v>112</v>
      </c>
      <c r="R112" s="75">
        <v>42856</v>
      </c>
      <c r="S112" s="75">
        <v>43100</v>
      </c>
      <c r="T112" s="338"/>
      <c r="U112" s="338"/>
      <c r="V112" s="339"/>
      <c r="W112" s="338"/>
      <c r="X112" s="339"/>
      <c r="Y112" s="13"/>
      <c r="Z112" s="13"/>
      <c r="AA112" s="13"/>
    </row>
    <row r="113" spans="1:27" ht="54" customHeight="1" x14ac:dyDescent="0.2">
      <c r="A113" s="246"/>
      <c r="B113" s="246"/>
      <c r="C113" s="246"/>
      <c r="D113" s="246"/>
      <c r="E113" s="317"/>
      <c r="F113" s="336"/>
      <c r="G113" s="344"/>
      <c r="H113" s="344"/>
      <c r="I113" s="344"/>
      <c r="J113" s="361"/>
      <c r="K113" s="361"/>
      <c r="L113" s="361"/>
      <c r="M113" s="361"/>
      <c r="N113" s="294" t="s">
        <v>130</v>
      </c>
      <c r="O113" s="295"/>
      <c r="P113" s="74">
        <v>0.2</v>
      </c>
      <c r="Q113" s="69" t="s">
        <v>113</v>
      </c>
      <c r="R113" s="75">
        <v>42887</v>
      </c>
      <c r="S113" s="75">
        <v>43100</v>
      </c>
      <c r="T113" s="338"/>
      <c r="U113" s="338"/>
      <c r="V113" s="339"/>
      <c r="W113" s="338"/>
      <c r="X113" s="339"/>
      <c r="Y113" s="13"/>
      <c r="Z113" s="13"/>
      <c r="AA113" s="13"/>
    </row>
    <row r="114" spans="1:27" ht="45.75" customHeight="1" x14ac:dyDescent="0.2">
      <c r="A114" s="241"/>
      <c r="B114" s="241"/>
      <c r="C114" s="241"/>
      <c r="D114" s="241"/>
      <c r="E114" s="317"/>
      <c r="F114" s="336"/>
      <c r="G114" s="345"/>
      <c r="H114" s="345"/>
      <c r="I114" s="345"/>
      <c r="J114" s="362"/>
      <c r="K114" s="362"/>
      <c r="L114" s="362"/>
      <c r="M114" s="362"/>
      <c r="N114" s="294" t="s">
        <v>131</v>
      </c>
      <c r="O114" s="295"/>
      <c r="P114" s="74">
        <v>0.2</v>
      </c>
      <c r="Q114" s="69" t="s">
        <v>114</v>
      </c>
      <c r="R114" s="75">
        <v>43070</v>
      </c>
      <c r="S114" s="75">
        <v>43100</v>
      </c>
      <c r="T114" s="338"/>
      <c r="U114" s="338"/>
      <c r="V114" s="339"/>
      <c r="W114" s="338"/>
      <c r="X114" s="339"/>
      <c r="Y114" s="13"/>
      <c r="Z114" s="13"/>
      <c r="AA114" s="13"/>
    </row>
    <row r="115" spans="1:27" ht="10.5" customHeight="1" x14ac:dyDescent="0.2">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s="37" customFormat="1" ht="28.5" customHeight="1" x14ac:dyDescent="0.2">
      <c r="A116" s="60" t="s">
        <v>156</v>
      </c>
      <c r="B116" s="289" t="s">
        <v>757</v>
      </c>
      <c r="C116" s="289"/>
      <c r="D116" s="289"/>
      <c r="E116" s="289"/>
      <c r="F116" s="289"/>
      <c r="G116" s="289"/>
      <c r="H116" s="289"/>
      <c r="I116" s="289"/>
      <c r="J116" s="289"/>
      <c r="K116" s="289"/>
      <c r="L116" s="289"/>
      <c r="M116" s="289"/>
      <c r="N116" s="289"/>
      <c r="O116" s="289"/>
      <c r="P116" s="289"/>
      <c r="Q116" s="289"/>
      <c r="R116" s="289"/>
      <c r="S116" s="289"/>
      <c r="T116" s="289"/>
      <c r="U116" s="289"/>
      <c r="V116" s="289"/>
      <c r="W116" s="289"/>
      <c r="X116" s="289"/>
      <c r="Y116" s="58"/>
      <c r="Z116" s="58"/>
      <c r="AA116" s="58"/>
    </row>
    <row r="117" spans="1:27" ht="12.75" customHeight="1" x14ac:dyDescent="0.2">
      <c r="A117" s="8"/>
      <c r="B117" s="9"/>
      <c r="C117" s="9"/>
      <c r="D117" s="9"/>
      <c r="E117" s="9"/>
      <c r="F117" s="9"/>
      <c r="G117" s="10"/>
      <c r="H117" s="10"/>
      <c r="I117" s="10"/>
      <c r="J117" s="10"/>
      <c r="K117" s="10"/>
      <c r="L117" s="10"/>
      <c r="M117" s="10"/>
      <c r="N117" s="10"/>
      <c r="O117" s="10"/>
      <c r="P117" s="10"/>
      <c r="Q117" s="10"/>
      <c r="R117" s="11"/>
      <c r="S117" s="11"/>
      <c r="T117" s="11"/>
      <c r="U117" s="11"/>
      <c r="V117" s="11"/>
      <c r="W117" s="11"/>
      <c r="X117" s="12"/>
      <c r="Y117" s="1"/>
      <c r="Z117" s="1"/>
      <c r="AA117" s="1"/>
    </row>
    <row r="118" spans="1:27" ht="51" customHeight="1" x14ac:dyDescent="0.2">
      <c r="A118" s="205" t="s">
        <v>4</v>
      </c>
      <c r="B118" s="205" t="s">
        <v>5</v>
      </c>
      <c r="C118" s="205" t="s">
        <v>6</v>
      </c>
      <c r="D118" s="207" t="s">
        <v>7</v>
      </c>
      <c r="E118" s="207" t="s">
        <v>8</v>
      </c>
      <c r="F118" s="205" t="s">
        <v>9</v>
      </c>
      <c r="G118" s="205" t="s">
        <v>10</v>
      </c>
      <c r="H118" s="205" t="s">
        <v>11</v>
      </c>
      <c r="I118" s="205" t="s">
        <v>12</v>
      </c>
      <c r="J118" s="211" t="s">
        <v>13</v>
      </c>
      <c r="K118" s="186"/>
      <c r="L118" s="186"/>
      <c r="M118" s="187"/>
      <c r="N118" s="212" t="s">
        <v>14</v>
      </c>
      <c r="O118" s="306"/>
      <c r="P118" s="205" t="s">
        <v>15</v>
      </c>
      <c r="Q118" s="205" t="s">
        <v>16</v>
      </c>
      <c r="R118" s="208" t="s">
        <v>17</v>
      </c>
      <c r="S118" s="187"/>
      <c r="T118" s="208" t="s">
        <v>18</v>
      </c>
      <c r="U118" s="186"/>
      <c r="V118" s="186"/>
      <c r="W118" s="186"/>
      <c r="X118" s="187"/>
      <c r="Y118" s="13"/>
      <c r="Z118" s="13"/>
      <c r="AA118" s="13"/>
    </row>
    <row r="119" spans="1:27" ht="57" customHeight="1" x14ac:dyDescent="0.2">
      <c r="A119" s="290"/>
      <c r="B119" s="290"/>
      <c r="C119" s="290"/>
      <c r="D119" s="290"/>
      <c r="E119" s="290"/>
      <c r="F119" s="290"/>
      <c r="G119" s="290"/>
      <c r="H119" s="290"/>
      <c r="I119" s="290"/>
      <c r="J119" s="14" t="s">
        <v>19</v>
      </c>
      <c r="K119" s="14" t="s">
        <v>20</v>
      </c>
      <c r="L119" s="14" t="s">
        <v>21</v>
      </c>
      <c r="M119" s="14" t="s">
        <v>22</v>
      </c>
      <c r="N119" s="307"/>
      <c r="O119" s="308"/>
      <c r="P119" s="290"/>
      <c r="Q119" s="290"/>
      <c r="R119" s="14" t="s">
        <v>23</v>
      </c>
      <c r="S119" s="14" t="s">
        <v>24</v>
      </c>
      <c r="T119" s="15" t="s">
        <v>25</v>
      </c>
      <c r="U119" s="15" t="s">
        <v>26</v>
      </c>
      <c r="V119" s="16" t="s">
        <v>27</v>
      </c>
      <c r="W119" s="15" t="s">
        <v>28</v>
      </c>
      <c r="X119" s="14" t="s">
        <v>29</v>
      </c>
      <c r="Y119" s="13"/>
      <c r="Z119" s="13"/>
      <c r="AA119" s="13"/>
    </row>
    <row r="120" spans="1:27" s="37" customFormat="1" ht="54" customHeight="1" x14ac:dyDescent="0.2">
      <c r="A120" s="224" t="s">
        <v>41</v>
      </c>
      <c r="B120" s="291" t="s">
        <v>61</v>
      </c>
      <c r="C120" s="62" t="s">
        <v>43</v>
      </c>
      <c r="D120" s="62" t="s">
        <v>44</v>
      </c>
      <c r="E120" s="69" t="s">
        <v>60</v>
      </c>
      <c r="F120" s="145">
        <v>2.5000000000000001E-2</v>
      </c>
      <c r="G120" s="62" t="s">
        <v>45</v>
      </c>
      <c r="H120" s="63">
        <v>0.9</v>
      </c>
      <c r="I120" s="62" t="s">
        <v>46</v>
      </c>
      <c r="J120" s="72">
        <v>20</v>
      </c>
      <c r="K120" s="72">
        <v>45</v>
      </c>
      <c r="L120" s="72">
        <v>70</v>
      </c>
      <c r="M120" s="72">
        <v>90</v>
      </c>
      <c r="N120" s="294" t="s">
        <v>47</v>
      </c>
      <c r="O120" s="295"/>
      <c r="P120" s="63">
        <v>1</v>
      </c>
      <c r="Q120" s="62" t="s">
        <v>48</v>
      </c>
      <c r="R120" s="61">
        <v>42760</v>
      </c>
      <c r="S120" s="61">
        <v>43100</v>
      </c>
      <c r="T120" s="66">
        <v>39000000</v>
      </c>
      <c r="U120" s="66">
        <v>0</v>
      </c>
      <c r="V120" s="67"/>
      <c r="W120" s="66">
        <v>0</v>
      </c>
      <c r="X120" s="67" t="s">
        <v>49</v>
      </c>
      <c r="Y120" s="23"/>
      <c r="Z120" s="23"/>
      <c r="AA120" s="23"/>
    </row>
    <row r="121" spans="1:27" s="37" customFormat="1" ht="35.25" customHeight="1" x14ac:dyDescent="0.2">
      <c r="A121" s="225"/>
      <c r="B121" s="292"/>
      <c r="C121" s="296" t="s">
        <v>50</v>
      </c>
      <c r="D121" s="296" t="s">
        <v>44</v>
      </c>
      <c r="E121" s="296" t="s">
        <v>51</v>
      </c>
      <c r="F121" s="299">
        <v>0.15</v>
      </c>
      <c r="G121" s="296" t="s">
        <v>52</v>
      </c>
      <c r="H121" s="299">
        <v>1</v>
      </c>
      <c r="I121" s="296" t="s">
        <v>46</v>
      </c>
      <c r="J121" s="296">
        <v>25</v>
      </c>
      <c r="K121" s="296">
        <v>50</v>
      </c>
      <c r="L121" s="296">
        <v>75</v>
      </c>
      <c r="M121" s="296">
        <v>100</v>
      </c>
      <c r="N121" s="294" t="s">
        <v>53</v>
      </c>
      <c r="O121" s="295"/>
      <c r="P121" s="63">
        <v>0.25</v>
      </c>
      <c r="Q121" s="64" t="s">
        <v>54</v>
      </c>
      <c r="R121" s="65">
        <v>42370</v>
      </c>
      <c r="S121" s="65">
        <v>42551</v>
      </c>
      <c r="T121" s="304">
        <v>106775000</v>
      </c>
      <c r="U121" s="304">
        <v>0</v>
      </c>
      <c r="V121" s="305"/>
      <c r="W121" s="304">
        <v>0</v>
      </c>
      <c r="X121" s="305" t="s">
        <v>49</v>
      </c>
      <c r="Y121" s="24"/>
      <c r="Z121" s="23"/>
      <c r="AA121" s="23"/>
    </row>
    <row r="122" spans="1:27" s="37" customFormat="1" ht="40.5" customHeight="1" x14ac:dyDescent="0.2">
      <c r="A122" s="225"/>
      <c r="B122" s="292"/>
      <c r="C122" s="297"/>
      <c r="D122" s="297"/>
      <c r="E122" s="297"/>
      <c r="F122" s="300"/>
      <c r="G122" s="297"/>
      <c r="H122" s="300"/>
      <c r="I122" s="297"/>
      <c r="J122" s="297"/>
      <c r="K122" s="297"/>
      <c r="L122" s="297"/>
      <c r="M122" s="297"/>
      <c r="N122" s="294" t="s">
        <v>55</v>
      </c>
      <c r="O122" s="295"/>
      <c r="P122" s="63">
        <v>0.25</v>
      </c>
      <c r="Q122" s="64" t="s">
        <v>56</v>
      </c>
      <c r="R122" s="65">
        <v>42430</v>
      </c>
      <c r="S122" s="65">
        <v>42551</v>
      </c>
      <c r="T122" s="304"/>
      <c r="U122" s="304"/>
      <c r="V122" s="305"/>
      <c r="W122" s="304"/>
      <c r="X122" s="305"/>
      <c r="Y122" s="23"/>
      <c r="Z122" s="23"/>
      <c r="AA122" s="23"/>
    </row>
    <row r="123" spans="1:27" s="37" customFormat="1" ht="24.75" customHeight="1" x14ac:dyDescent="0.2">
      <c r="A123" s="225"/>
      <c r="B123" s="292"/>
      <c r="C123" s="297"/>
      <c r="D123" s="297"/>
      <c r="E123" s="297"/>
      <c r="F123" s="300"/>
      <c r="G123" s="297"/>
      <c r="H123" s="300"/>
      <c r="I123" s="297"/>
      <c r="J123" s="297"/>
      <c r="K123" s="297"/>
      <c r="L123" s="297"/>
      <c r="M123" s="297"/>
      <c r="N123" s="294" t="s">
        <v>57</v>
      </c>
      <c r="O123" s="295"/>
      <c r="P123" s="63">
        <v>0.25</v>
      </c>
      <c r="Q123" s="64" t="s">
        <v>56</v>
      </c>
      <c r="R123" s="65">
        <v>42522</v>
      </c>
      <c r="S123" s="65">
        <v>42582</v>
      </c>
      <c r="T123" s="304"/>
      <c r="U123" s="304"/>
      <c r="V123" s="305"/>
      <c r="W123" s="304"/>
      <c r="X123" s="305"/>
      <c r="Y123" s="23"/>
      <c r="Z123" s="23"/>
      <c r="AA123" s="23"/>
    </row>
    <row r="124" spans="1:27" s="37" customFormat="1" ht="30" customHeight="1" x14ac:dyDescent="0.2">
      <c r="A124" s="226"/>
      <c r="B124" s="293"/>
      <c r="C124" s="298"/>
      <c r="D124" s="298"/>
      <c r="E124" s="298"/>
      <c r="F124" s="301"/>
      <c r="G124" s="298"/>
      <c r="H124" s="301"/>
      <c r="I124" s="298"/>
      <c r="J124" s="298"/>
      <c r="K124" s="298"/>
      <c r="L124" s="298"/>
      <c r="M124" s="298"/>
      <c r="N124" s="294" t="s">
        <v>58</v>
      </c>
      <c r="O124" s="295"/>
      <c r="P124" s="63">
        <v>0.25</v>
      </c>
      <c r="Q124" s="64" t="s">
        <v>59</v>
      </c>
      <c r="R124" s="65">
        <v>42583</v>
      </c>
      <c r="S124" s="65">
        <v>42735</v>
      </c>
      <c r="T124" s="304"/>
      <c r="U124" s="304"/>
      <c r="V124" s="305"/>
      <c r="W124" s="304"/>
      <c r="X124" s="305"/>
      <c r="Y124" s="23"/>
      <c r="Z124" s="23"/>
      <c r="AA124" s="23"/>
    </row>
    <row r="125" spans="1:27" ht="10.5" customHeight="1" x14ac:dyDescent="0.2">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0.5" customHeight="1" x14ac:dyDescent="0.2">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0.5" customHeight="1" x14ac:dyDescent="0.2">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0.5" customHeight="1" x14ac:dyDescent="0.2">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0.5" customHeight="1" x14ac:dyDescent="0.2">
      <c r="A129" s="13"/>
      <c r="B129" s="13"/>
      <c r="C129" s="13"/>
      <c r="D129" s="13"/>
      <c r="E129" s="13"/>
      <c r="F129" s="144"/>
      <c r="G129" s="13"/>
      <c r="H129" s="13"/>
      <c r="I129" s="13"/>
      <c r="J129" s="13"/>
      <c r="K129" s="13"/>
      <c r="L129" s="13"/>
      <c r="M129" s="13"/>
      <c r="N129" s="13"/>
      <c r="O129" s="13"/>
      <c r="P129" s="13"/>
      <c r="Q129" s="13"/>
      <c r="R129" s="13"/>
      <c r="S129" s="13"/>
      <c r="T129" s="13"/>
      <c r="U129" s="13"/>
      <c r="V129" s="13"/>
      <c r="W129" s="13"/>
      <c r="X129" s="13"/>
      <c r="Y129" s="13"/>
      <c r="Z129" s="13"/>
      <c r="AA129" s="13"/>
    </row>
    <row r="130" spans="1:27" ht="10.5" customHeight="1" x14ac:dyDescent="0.2">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0.5" customHeight="1" x14ac:dyDescent="0.2">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0.5" customHeight="1" x14ac:dyDescent="0.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0.5" customHeight="1" x14ac:dyDescent="0.2">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0.5" customHeight="1" x14ac:dyDescent="0.2">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0.5" customHeight="1" x14ac:dyDescent="0.2">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0.5" customHeight="1" x14ac:dyDescent="0.2">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0.5" customHeight="1" x14ac:dyDescent="0.2">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0.5" customHeight="1"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0.5" customHeight="1"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0.5" customHeight="1"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0.5" customHeight="1"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0.5" customHeight="1" x14ac:dyDescent="0.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0.5" customHeight="1"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0.5" customHeight="1"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0.5" customHeight="1"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0.5" customHeight="1"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0.5" customHeight="1"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0.5" customHeight="1"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0.5" customHeight="1"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0.5" customHeight="1"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0.5" customHeight="1"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0.5" customHeight="1"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0.5" customHeight="1"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0.5" customHeight="1"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0.5" customHeight="1"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0.5" customHeight="1" x14ac:dyDescent="0.2">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0.5" customHeight="1" x14ac:dyDescent="0.2">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0.5" customHeight="1" x14ac:dyDescent="0.2">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0.5" customHeight="1" x14ac:dyDescent="0.2">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0.5" customHeight="1"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0.5" customHeight="1"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0.5" customHeight="1" x14ac:dyDescent="0.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0.5" customHeight="1"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0.5" customHeight="1" x14ac:dyDescent="0.2">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0.5" customHeight="1"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0.5" customHeight="1" x14ac:dyDescent="0.2">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0.5" customHeight="1" x14ac:dyDescent="0.2">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0.5" customHeight="1" x14ac:dyDescent="0.2">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0.5" customHeight="1" x14ac:dyDescent="0.2">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0.5" customHeight="1" x14ac:dyDescent="0.2">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0.5" customHeight="1" x14ac:dyDescent="0.2">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0.5" customHeight="1" x14ac:dyDescent="0.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0.5" customHeight="1" x14ac:dyDescent="0.2">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0.5" customHeight="1" x14ac:dyDescent="0.2">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0.5" customHeight="1" x14ac:dyDescent="0.2">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0.5" customHeight="1" x14ac:dyDescent="0.2">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0.5" customHeight="1" x14ac:dyDescent="0.2">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0.5" customHeight="1" x14ac:dyDescent="0.2">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0.5" customHeight="1" x14ac:dyDescent="0.2">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0.5" customHeight="1" x14ac:dyDescent="0.2">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0.5" customHeight="1" x14ac:dyDescent="0.2">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0.5" customHeight="1" x14ac:dyDescent="0.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0.5" customHeight="1" x14ac:dyDescent="0.2">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0.5" customHeight="1"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0.5" customHeight="1" x14ac:dyDescent="0.2">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0.5" customHeight="1" x14ac:dyDescent="0.2">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0.5" customHeight="1" x14ac:dyDescent="0.2">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0.5" customHeight="1" x14ac:dyDescent="0.2">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0.5" customHeight="1" x14ac:dyDescent="0.2">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0.5" customHeight="1" x14ac:dyDescent="0.2">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0.5" customHeight="1" x14ac:dyDescent="0.2">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0.5" customHeight="1" x14ac:dyDescent="0.2">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0.5" customHeight="1" x14ac:dyDescent="0.2">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0.5" customHeight="1" x14ac:dyDescent="0.2">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0.5" customHeight="1" x14ac:dyDescent="0.2">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0.5" customHeight="1" x14ac:dyDescent="0.2">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0.5" customHeight="1" x14ac:dyDescent="0.2">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0.5" customHeight="1" x14ac:dyDescent="0.2">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0.5" customHeight="1" x14ac:dyDescent="0.2">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0.5" customHeight="1" x14ac:dyDescent="0.2">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0.5" customHeight="1" x14ac:dyDescent="0.2">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0.5" customHeight="1" x14ac:dyDescent="0.2">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0.5" customHeight="1" x14ac:dyDescent="0.2">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0.5" customHeight="1" x14ac:dyDescent="0.2">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0.5" customHeight="1" x14ac:dyDescent="0.2">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0.5" customHeight="1" x14ac:dyDescent="0.2">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0.5" customHeight="1" x14ac:dyDescent="0.2">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0.5" customHeight="1" x14ac:dyDescent="0.2">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0.5" customHeight="1" x14ac:dyDescent="0.2">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0.5" customHeight="1" x14ac:dyDescent="0.2">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0.5" customHeight="1" x14ac:dyDescent="0.2">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0.5" customHeight="1" x14ac:dyDescent="0.2">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0.5" customHeight="1" x14ac:dyDescent="0.2">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0.5" customHeight="1" x14ac:dyDescent="0.2">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0.5" customHeight="1" x14ac:dyDescent="0.2">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0.5" customHeight="1" x14ac:dyDescent="0.2">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0.5" customHeight="1" x14ac:dyDescent="0.2">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0.5" customHeight="1" x14ac:dyDescent="0.2">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0.5" customHeight="1" x14ac:dyDescent="0.2">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0.5" customHeight="1" x14ac:dyDescent="0.2">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0.5" customHeight="1" x14ac:dyDescent="0.2">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0.5" customHeight="1" x14ac:dyDescent="0.2">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0.5" customHeight="1" x14ac:dyDescent="0.2">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0.5" customHeight="1" x14ac:dyDescent="0.2">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0.5" customHeight="1" x14ac:dyDescent="0.2">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0.5" customHeight="1" x14ac:dyDescent="0.2">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0.5" customHeight="1" x14ac:dyDescent="0.2">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0.5" customHeight="1" x14ac:dyDescent="0.2">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0.5" customHeight="1" x14ac:dyDescent="0.2">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0.5" customHeight="1" x14ac:dyDescent="0.2">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0.5" customHeight="1" x14ac:dyDescent="0.2">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0.5" customHeight="1" x14ac:dyDescent="0.2">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0.5" customHeight="1" x14ac:dyDescent="0.2">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0.5" customHeight="1" x14ac:dyDescent="0.2">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0.5" customHeight="1" x14ac:dyDescent="0.2">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0.5" customHeight="1" x14ac:dyDescent="0.2">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0.5" customHeight="1" x14ac:dyDescent="0.2">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0.5" customHeight="1" x14ac:dyDescent="0.2">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0.5" customHeight="1" x14ac:dyDescent="0.2">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0.5" customHeight="1" x14ac:dyDescent="0.2">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0.5" customHeight="1" x14ac:dyDescent="0.2">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0.5" customHeight="1" x14ac:dyDescent="0.2">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0.5" customHeight="1" x14ac:dyDescent="0.2">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0.5" customHeight="1" x14ac:dyDescent="0.2">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0.5" customHeight="1" x14ac:dyDescent="0.2">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0.5" customHeight="1" x14ac:dyDescent="0.2">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0.5" customHeight="1" x14ac:dyDescent="0.2">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0.5" customHeight="1" x14ac:dyDescent="0.2">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0.5" customHeight="1" x14ac:dyDescent="0.2">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0.5" customHeight="1" x14ac:dyDescent="0.2">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0.5" customHeight="1" x14ac:dyDescent="0.2">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0.5" customHeight="1" x14ac:dyDescent="0.2">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0.5" customHeight="1" x14ac:dyDescent="0.2">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0.5" customHeight="1" x14ac:dyDescent="0.2">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0.5" customHeight="1" x14ac:dyDescent="0.2">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0.5" customHeight="1" x14ac:dyDescent="0.2">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0.5" customHeight="1" x14ac:dyDescent="0.2">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0.5" customHeight="1" x14ac:dyDescent="0.2">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0.5" customHeight="1" x14ac:dyDescent="0.2">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0.5" customHeight="1" x14ac:dyDescent="0.2">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0.5" customHeight="1" x14ac:dyDescent="0.2">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0.5" customHeight="1" x14ac:dyDescent="0.2">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0.5" customHeight="1" x14ac:dyDescent="0.2">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0.5" customHeight="1" x14ac:dyDescent="0.2">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0.5" customHeight="1" x14ac:dyDescent="0.2">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0.5" customHeight="1" x14ac:dyDescent="0.2">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0.5" customHeight="1" x14ac:dyDescent="0.2">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0.5" customHeight="1" x14ac:dyDescent="0.2">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0.5" customHeight="1" x14ac:dyDescent="0.2">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0.5" customHeight="1" x14ac:dyDescent="0.2">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0.5" customHeight="1" x14ac:dyDescent="0.2">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0.5" customHeight="1" x14ac:dyDescent="0.2">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0.5" customHeight="1" x14ac:dyDescent="0.2">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0.5" customHeight="1" x14ac:dyDescent="0.2">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0.5" customHeight="1" x14ac:dyDescent="0.2">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0.5" customHeight="1" x14ac:dyDescent="0.2">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0.5" customHeight="1" x14ac:dyDescent="0.2">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0.5" customHeight="1" x14ac:dyDescent="0.2">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0.5" customHeight="1" x14ac:dyDescent="0.2">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0.5" customHeight="1" x14ac:dyDescent="0.2">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0.5" customHeight="1" x14ac:dyDescent="0.2">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0.5" customHeight="1" x14ac:dyDescent="0.2">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0.5" customHeight="1" x14ac:dyDescent="0.2">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0.5" customHeight="1" x14ac:dyDescent="0.2">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0.5" customHeight="1" x14ac:dyDescent="0.2">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0.5" customHeight="1" x14ac:dyDescent="0.2">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0.5" customHeight="1" x14ac:dyDescent="0.2">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0.5" customHeight="1" x14ac:dyDescent="0.2">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0.5" customHeight="1" x14ac:dyDescent="0.2">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0.5" customHeight="1" x14ac:dyDescent="0.2">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0.5" customHeight="1" x14ac:dyDescent="0.2">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0.5" customHeight="1" x14ac:dyDescent="0.2">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0.5" customHeight="1" x14ac:dyDescent="0.2">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0.5" customHeight="1" x14ac:dyDescent="0.2">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0.5" customHeight="1" x14ac:dyDescent="0.2">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0.5" customHeight="1" x14ac:dyDescent="0.2">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0.5" customHeight="1" x14ac:dyDescent="0.2">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0.5" customHeight="1" x14ac:dyDescent="0.2">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0.5" customHeight="1" x14ac:dyDescent="0.2">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0.5" customHeight="1" x14ac:dyDescent="0.2">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0.5" customHeight="1" x14ac:dyDescent="0.2">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0.5" customHeight="1" x14ac:dyDescent="0.2">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0.5" customHeight="1" x14ac:dyDescent="0.2">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0.5" customHeight="1" x14ac:dyDescent="0.2">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0.5" customHeight="1" x14ac:dyDescent="0.2">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0.5" customHeight="1" x14ac:dyDescent="0.2">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0.5" customHeight="1" x14ac:dyDescent="0.2">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0.5" customHeight="1" x14ac:dyDescent="0.2">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0.5" customHeight="1" x14ac:dyDescent="0.2">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0.5" customHeight="1" x14ac:dyDescent="0.2">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0.5" customHeight="1" x14ac:dyDescent="0.2">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0.5" customHeight="1" x14ac:dyDescent="0.2">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0.5" customHeight="1" x14ac:dyDescent="0.2">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0.5" customHeight="1" x14ac:dyDescent="0.2">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0.5" customHeight="1" x14ac:dyDescent="0.2">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0.5" customHeight="1" x14ac:dyDescent="0.2">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0.5" customHeight="1" x14ac:dyDescent="0.2">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0.5" customHeight="1" x14ac:dyDescent="0.2">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0.5" customHeight="1" x14ac:dyDescent="0.2">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0.5" customHeight="1" x14ac:dyDescent="0.2">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0.5" customHeight="1" x14ac:dyDescent="0.2">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0.5" customHeight="1" x14ac:dyDescent="0.2">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0.5" customHeight="1" x14ac:dyDescent="0.2">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0.5" customHeight="1" x14ac:dyDescent="0.2">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0.5" customHeight="1" x14ac:dyDescent="0.2">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0.5" customHeight="1" x14ac:dyDescent="0.2">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0.5" customHeight="1" x14ac:dyDescent="0.2">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0.5" customHeight="1" x14ac:dyDescent="0.2">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0.5" customHeight="1" x14ac:dyDescent="0.2">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0.5" customHeight="1" x14ac:dyDescent="0.2">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0.5" customHeight="1" x14ac:dyDescent="0.2">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0.5" customHeight="1" x14ac:dyDescent="0.2">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0.5" customHeight="1" x14ac:dyDescent="0.2">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0.5" customHeight="1" x14ac:dyDescent="0.2">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0.5" customHeight="1" x14ac:dyDescent="0.2">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0.5" customHeight="1" x14ac:dyDescent="0.2">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0.5" customHeight="1" x14ac:dyDescent="0.2">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0.5" customHeight="1" x14ac:dyDescent="0.2">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0.5" customHeight="1" x14ac:dyDescent="0.2">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0.5" customHeight="1" x14ac:dyDescent="0.2">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0.5" customHeight="1" x14ac:dyDescent="0.2">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0.5" customHeight="1" x14ac:dyDescent="0.2">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0.5" customHeight="1" x14ac:dyDescent="0.2">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0.5" customHeight="1" x14ac:dyDescent="0.2">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0.5" customHeight="1" x14ac:dyDescent="0.2">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0.5" customHeight="1" x14ac:dyDescent="0.2">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0.5" customHeight="1" x14ac:dyDescent="0.2">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0.5" customHeight="1" x14ac:dyDescent="0.2">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0.5" customHeight="1" x14ac:dyDescent="0.2">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0.5" customHeight="1" x14ac:dyDescent="0.2">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0.5" customHeight="1" x14ac:dyDescent="0.2">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0.5" customHeight="1" x14ac:dyDescent="0.2">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0.5" customHeight="1" x14ac:dyDescent="0.2">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0.5" customHeight="1" x14ac:dyDescent="0.2">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0.5" customHeight="1" x14ac:dyDescent="0.2">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0.5" customHeight="1" x14ac:dyDescent="0.2">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0.5" customHeight="1" x14ac:dyDescent="0.2">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0.5" customHeight="1" x14ac:dyDescent="0.2">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0.5" customHeight="1" x14ac:dyDescent="0.2">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0.5" customHeight="1" x14ac:dyDescent="0.2">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0.5" customHeight="1" x14ac:dyDescent="0.2">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0.5" customHeight="1" x14ac:dyDescent="0.2">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0.5" customHeight="1" x14ac:dyDescent="0.2">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0.5" customHeight="1" x14ac:dyDescent="0.2">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0.5" customHeight="1" x14ac:dyDescent="0.2">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0.5" customHeight="1" x14ac:dyDescent="0.2">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0.5" customHeight="1" x14ac:dyDescent="0.2">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0.5" customHeight="1" x14ac:dyDescent="0.2">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0.5" customHeight="1" x14ac:dyDescent="0.2">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0.5" customHeight="1" x14ac:dyDescent="0.2">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0.5" customHeight="1" x14ac:dyDescent="0.2">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0.5" customHeight="1" x14ac:dyDescent="0.2">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0.5" customHeight="1" x14ac:dyDescent="0.2">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0.5" customHeight="1" x14ac:dyDescent="0.2">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0.5" customHeight="1" x14ac:dyDescent="0.2">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0.5" customHeight="1" x14ac:dyDescent="0.2">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0.5" customHeight="1" x14ac:dyDescent="0.2">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0.5" customHeight="1" x14ac:dyDescent="0.2">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0.5" customHeight="1" x14ac:dyDescent="0.2">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0.5" customHeight="1" x14ac:dyDescent="0.2">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0.5" customHeight="1" x14ac:dyDescent="0.2">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0.5" customHeight="1" x14ac:dyDescent="0.2">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0.5" customHeight="1" x14ac:dyDescent="0.2">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0.5" customHeight="1" x14ac:dyDescent="0.2">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0.5" customHeight="1" x14ac:dyDescent="0.2">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0.5" customHeight="1" x14ac:dyDescent="0.2">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0.5" customHeight="1" x14ac:dyDescent="0.2">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0.5" customHeight="1" x14ac:dyDescent="0.2">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0.5" customHeight="1" x14ac:dyDescent="0.2">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0.5" customHeight="1" x14ac:dyDescent="0.2">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0.5" customHeight="1" x14ac:dyDescent="0.2">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0.5" customHeight="1" x14ac:dyDescent="0.2">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0.5" customHeight="1" x14ac:dyDescent="0.2">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0.5" customHeight="1" x14ac:dyDescent="0.2">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0.5" customHeight="1" x14ac:dyDescent="0.2">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0.5" customHeight="1" x14ac:dyDescent="0.2">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0.5" customHeight="1" x14ac:dyDescent="0.2">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0.5" customHeight="1" x14ac:dyDescent="0.2">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0.5" customHeight="1" x14ac:dyDescent="0.2">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0.5" customHeight="1" x14ac:dyDescent="0.2">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0.5" customHeight="1" x14ac:dyDescent="0.2">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0.5" customHeight="1" x14ac:dyDescent="0.2">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0.5" customHeight="1" x14ac:dyDescent="0.2">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0.5" customHeight="1" x14ac:dyDescent="0.2">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0.5" customHeight="1" x14ac:dyDescent="0.2">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0.5" customHeight="1" x14ac:dyDescent="0.2">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0.5" customHeight="1" x14ac:dyDescent="0.2">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0.5" customHeight="1" x14ac:dyDescent="0.2">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0.5" customHeight="1" x14ac:dyDescent="0.2">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0.5" customHeight="1" x14ac:dyDescent="0.2">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0.5" customHeight="1" x14ac:dyDescent="0.2">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0.5" customHeight="1" x14ac:dyDescent="0.2">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0.5" customHeight="1" x14ac:dyDescent="0.2">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0.5" customHeight="1" x14ac:dyDescent="0.2">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0.5" customHeight="1" x14ac:dyDescent="0.2">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0.5" customHeight="1" x14ac:dyDescent="0.2">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0.5" customHeight="1" x14ac:dyDescent="0.2">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0.5" customHeight="1" x14ac:dyDescent="0.2">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0.5" customHeight="1" x14ac:dyDescent="0.2">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0.5" customHeight="1" x14ac:dyDescent="0.2">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0.5" customHeight="1" x14ac:dyDescent="0.2">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0.5" customHeight="1" x14ac:dyDescent="0.2">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0.5" customHeight="1" x14ac:dyDescent="0.2">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0.5" customHeight="1" x14ac:dyDescent="0.2">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0.5" customHeight="1" x14ac:dyDescent="0.2">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0.5" customHeight="1" x14ac:dyDescent="0.2">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0.5" customHeight="1" x14ac:dyDescent="0.2">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0.5" customHeight="1" x14ac:dyDescent="0.2">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0.5" customHeight="1" x14ac:dyDescent="0.2">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0.5" customHeight="1" x14ac:dyDescent="0.2">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0.5" customHeight="1" x14ac:dyDescent="0.2">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0.5" customHeight="1" x14ac:dyDescent="0.2">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0.5" customHeight="1" x14ac:dyDescent="0.2">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0.5" customHeight="1" x14ac:dyDescent="0.2">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0.5" customHeight="1" x14ac:dyDescent="0.2">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0.5" customHeight="1" x14ac:dyDescent="0.2">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0.5" customHeight="1" x14ac:dyDescent="0.2">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0.5" customHeight="1" x14ac:dyDescent="0.2">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0.5" customHeight="1" x14ac:dyDescent="0.2">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0.5" customHeight="1" x14ac:dyDescent="0.2">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0.5" customHeight="1" x14ac:dyDescent="0.2">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0.5" customHeight="1" x14ac:dyDescent="0.2">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0.5" customHeight="1" x14ac:dyDescent="0.2">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0.5" customHeight="1" x14ac:dyDescent="0.2">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0.5" customHeight="1" x14ac:dyDescent="0.2">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0.5" customHeight="1" x14ac:dyDescent="0.2">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0.5" customHeight="1" x14ac:dyDescent="0.2">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0.5" customHeight="1" x14ac:dyDescent="0.2">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0.5" customHeight="1" x14ac:dyDescent="0.2">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0.5" customHeight="1" x14ac:dyDescent="0.2">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0.5" customHeight="1" x14ac:dyDescent="0.2">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0.5" customHeight="1" x14ac:dyDescent="0.2">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0.5" customHeight="1" x14ac:dyDescent="0.2">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0.5" customHeight="1" x14ac:dyDescent="0.2">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0.5" customHeight="1" x14ac:dyDescent="0.2">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0.5" customHeight="1" x14ac:dyDescent="0.2">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0.5" customHeight="1" x14ac:dyDescent="0.2">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0.5" customHeight="1" x14ac:dyDescent="0.2">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0.5" customHeight="1" x14ac:dyDescent="0.2">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0.5" customHeight="1" x14ac:dyDescent="0.2">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0.5" customHeight="1" x14ac:dyDescent="0.2">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0.5" customHeight="1" x14ac:dyDescent="0.2">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0.5" customHeight="1" x14ac:dyDescent="0.2">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0.5" customHeight="1" x14ac:dyDescent="0.2">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0.5" customHeight="1" x14ac:dyDescent="0.2">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0.5" customHeight="1" x14ac:dyDescent="0.2">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0.5" customHeight="1" x14ac:dyDescent="0.2">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0.5" customHeight="1" x14ac:dyDescent="0.2">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0.5" customHeight="1" x14ac:dyDescent="0.2">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0.5" customHeight="1" x14ac:dyDescent="0.2">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0.5" customHeight="1" x14ac:dyDescent="0.2">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0.5" customHeight="1" x14ac:dyDescent="0.2">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0.5" customHeight="1" x14ac:dyDescent="0.2">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0.5" customHeight="1" x14ac:dyDescent="0.2">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0.5" customHeight="1" x14ac:dyDescent="0.2">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0.5" customHeight="1" x14ac:dyDescent="0.2">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0.5" customHeight="1" x14ac:dyDescent="0.2">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0.5" customHeight="1" x14ac:dyDescent="0.2">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0.5" customHeight="1" x14ac:dyDescent="0.2">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0.5" customHeight="1" x14ac:dyDescent="0.2">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0.5" customHeight="1" x14ac:dyDescent="0.2">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0.5" customHeight="1" x14ac:dyDescent="0.2">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0.5" customHeight="1" x14ac:dyDescent="0.2">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0.5" customHeight="1" x14ac:dyDescent="0.2">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0.5" customHeight="1" x14ac:dyDescent="0.2">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0.5" customHeight="1" x14ac:dyDescent="0.2">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0.5" customHeight="1" x14ac:dyDescent="0.2">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0.5" customHeight="1" x14ac:dyDescent="0.2">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0.5" customHeight="1" x14ac:dyDescent="0.2">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0.5" customHeight="1" x14ac:dyDescent="0.2">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0.5" customHeight="1" x14ac:dyDescent="0.2">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0.5" customHeight="1" x14ac:dyDescent="0.2">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0.5" customHeight="1" x14ac:dyDescent="0.2">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0.5" customHeight="1" x14ac:dyDescent="0.2">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0.5" customHeight="1" x14ac:dyDescent="0.2">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0.5" customHeight="1" x14ac:dyDescent="0.2">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0.5" customHeight="1" x14ac:dyDescent="0.2">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0.5" customHeight="1" x14ac:dyDescent="0.2">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0.5" customHeight="1" x14ac:dyDescent="0.2">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0.5" customHeight="1" x14ac:dyDescent="0.2">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0.5" customHeight="1" x14ac:dyDescent="0.2">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0.5" customHeight="1" x14ac:dyDescent="0.2">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0.5" customHeight="1" x14ac:dyDescent="0.2">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0.5" customHeight="1" x14ac:dyDescent="0.2">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0.5" customHeight="1" x14ac:dyDescent="0.2">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0.5" customHeight="1" x14ac:dyDescent="0.2">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0.5" customHeight="1" x14ac:dyDescent="0.2">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0.5" customHeight="1" x14ac:dyDescent="0.2">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0.5" customHeight="1" x14ac:dyDescent="0.2">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0.5" customHeight="1" x14ac:dyDescent="0.2">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0.5" customHeight="1" x14ac:dyDescent="0.2">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0.5" customHeight="1" x14ac:dyDescent="0.2">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0.5" customHeight="1" x14ac:dyDescent="0.2">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0.5" customHeight="1" x14ac:dyDescent="0.2">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0.5" customHeight="1" x14ac:dyDescent="0.2">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0.5" customHeight="1" x14ac:dyDescent="0.2">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0.5" customHeight="1" x14ac:dyDescent="0.2">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0.5" customHeight="1" x14ac:dyDescent="0.2">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0.5" customHeight="1" x14ac:dyDescent="0.2">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0.5" customHeight="1" x14ac:dyDescent="0.2">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0.5" customHeight="1" x14ac:dyDescent="0.2">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0.5" customHeight="1" x14ac:dyDescent="0.2">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0.5" customHeight="1" x14ac:dyDescent="0.2">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0.5" customHeight="1" x14ac:dyDescent="0.2">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0.5" customHeight="1" x14ac:dyDescent="0.2">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0.5" customHeight="1" x14ac:dyDescent="0.2">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0.5" customHeight="1" x14ac:dyDescent="0.2">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0.5" customHeight="1" x14ac:dyDescent="0.2">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0.5" customHeight="1" x14ac:dyDescent="0.2">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0.5" customHeight="1" x14ac:dyDescent="0.2">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0.5" customHeight="1" x14ac:dyDescent="0.2">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0.5" customHeight="1" x14ac:dyDescent="0.2">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0.5" customHeight="1" x14ac:dyDescent="0.2">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0.5" customHeight="1" x14ac:dyDescent="0.2">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0.5" customHeight="1" x14ac:dyDescent="0.2">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0.5" customHeight="1" x14ac:dyDescent="0.2">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0.5" customHeight="1" x14ac:dyDescent="0.2">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0.5" customHeight="1" x14ac:dyDescent="0.2">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0.5" customHeight="1" x14ac:dyDescent="0.2">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0.5" customHeight="1" x14ac:dyDescent="0.2">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0.5" customHeight="1" x14ac:dyDescent="0.2">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0.5" customHeight="1" x14ac:dyDescent="0.2">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0.5" customHeight="1" x14ac:dyDescent="0.2">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0.5" customHeight="1" x14ac:dyDescent="0.2">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0.5" customHeight="1" x14ac:dyDescent="0.2">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0.5" customHeight="1" x14ac:dyDescent="0.2">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0.5" customHeight="1" x14ac:dyDescent="0.2">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0.5" customHeight="1" x14ac:dyDescent="0.2">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0.5" customHeight="1" x14ac:dyDescent="0.2">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0.5" customHeight="1" x14ac:dyDescent="0.2">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0.5" customHeight="1" x14ac:dyDescent="0.2">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0.5" customHeight="1" x14ac:dyDescent="0.2">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0.5" customHeight="1" x14ac:dyDescent="0.2">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0.5" customHeight="1" x14ac:dyDescent="0.2">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0.5" customHeight="1" x14ac:dyDescent="0.2">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0.5" customHeight="1" x14ac:dyDescent="0.2">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0.5" customHeight="1" x14ac:dyDescent="0.2">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0.5" customHeight="1" x14ac:dyDescent="0.2">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0.5" customHeight="1" x14ac:dyDescent="0.2">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0.5" customHeight="1" x14ac:dyDescent="0.2">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0.5" customHeight="1" x14ac:dyDescent="0.2">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0.5" customHeight="1" x14ac:dyDescent="0.2">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0.5" customHeight="1" x14ac:dyDescent="0.2">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0.5" customHeight="1" x14ac:dyDescent="0.2">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0.5" customHeight="1" x14ac:dyDescent="0.2">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0.5" customHeight="1" x14ac:dyDescent="0.2">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0.5" customHeight="1" x14ac:dyDescent="0.2">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0.5" customHeight="1" x14ac:dyDescent="0.2">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0.5" customHeight="1" x14ac:dyDescent="0.2">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0.5" customHeight="1" x14ac:dyDescent="0.2">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0.5" customHeight="1" x14ac:dyDescent="0.2">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0.5" customHeight="1" x14ac:dyDescent="0.2">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0.5" customHeight="1" x14ac:dyDescent="0.2">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0.5" customHeight="1" x14ac:dyDescent="0.2">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0.5" customHeight="1" x14ac:dyDescent="0.2">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0.5" customHeight="1" x14ac:dyDescent="0.2">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0.5" customHeight="1" x14ac:dyDescent="0.2">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0.5" customHeight="1" x14ac:dyDescent="0.2">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0.5" customHeight="1" x14ac:dyDescent="0.2">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0.5" customHeight="1" x14ac:dyDescent="0.2">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0.5" customHeight="1" x14ac:dyDescent="0.2">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0.5" customHeight="1" x14ac:dyDescent="0.2">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0.5" customHeight="1" x14ac:dyDescent="0.2">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0.5" customHeight="1" x14ac:dyDescent="0.2">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0.5" customHeight="1" x14ac:dyDescent="0.2">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0.5" customHeight="1" x14ac:dyDescent="0.2">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0.5" customHeight="1" x14ac:dyDescent="0.2">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0.5" customHeight="1" x14ac:dyDescent="0.2">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0.5" customHeight="1" x14ac:dyDescent="0.2">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0.5" customHeight="1" x14ac:dyDescent="0.2">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0.5" customHeight="1" x14ac:dyDescent="0.2">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0.5" customHeight="1" x14ac:dyDescent="0.2">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0.5" customHeight="1" x14ac:dyDescent="0.2">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0.5" customHeight="1" x14ac:dyDescent="0.2">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0.5" customHeight="1" x14ac:dyDescent="0.2">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0.5" customHeight="1" x14ac:dyDescent="0.2">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0.5" customHeight="1" x14ac:dyDescent="0.2">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0.5" customHeight="1" x14ac:dyDescent="0.2">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0.5" customHeight="1" x14ac:dyDescent="0.2">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0.5" customHeight="1" x14ac:dyDescent="0.2">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0.5" customHeight="1" x14ac:dyDescent="0.2">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0.5" customHeight="1" x14ac:dyDescent="0.2">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0.5" customHeight="1" x14ac:dyDescent="0.2">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0.5" customHeight="1" x14ac:dyDescent="0.2">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0.5" customHeight="1" x14ac:dyDescent="0.2">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0.5" customHeight="1" x14ac:dyDescent="0.2">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0.5" customHeight="1" x14ac:dyDescent="0.2">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0.5" customHeight="1" x14ac:dyDescent="0.2">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0.5" customHeight="1" x14ac:dyDescent="0.2">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0.5" customHeight="1" x14ac:dyDescent="0.2">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0.5" customHeight="1" x14ac:dyDescent="0.2">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0.5" customHeight="1" x14ac:dyDescent="0.2">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0.5" customHeight="1" x14ac:dyDescent="0.2">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0.5" customHeight="1" x14ac:dyDescent="0.2">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0.5" customHeight="1" x14ac:dyDescent="0.2">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0.5" customHeight="1" x14ac:dyDescent="0.2">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0.5" customHeight="1" x14ac:dyDescent="0.2">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0.5" customHeight="1" x14ac:dyDescent="0.2">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0.5" customHeight="1" x14ac:dyDescent="0.2">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0.5" customHeight="1" x14ac:dyDescent="0.2">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0.5" customHeight="1" x14ac:dyDescent="0.2">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0.5" customHeight="1" x14ac:dyDescent="0.2">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0.5" customHeight="1" x14ac:dyDescent="0.2">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0.5" customHeight="1" x14ac:dyDescent="0.2">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0.5" customHeight="1" x14ac:dyDescent="0.2">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0.5" customHeight="1" x14ac:dyDescent="0.2">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0.5" customHeight="1" x14ac:dyDescent="0.2">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0.5" customHeight="1" x14ac:dyDescent="0.2">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0.5" customHeight="1" x14ac:dyDescent="0.2">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0.5" customHeight="1" x14ac:dyDescent="0.2">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0.5" customHeight="1" x14ac:dyDescent="0.2">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0.5" customHeight="1" x14ac:dyDescent="0.2">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0.5" customHeight="1" x14ac:dyDescent="0.2">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0.5" customHeight="1" x14ac:dyDescent="0.2">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0.5" customHeight="1" x14ac:dyDescent="0.2">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0.5" customHeight="1" x14ac:dyDescent="0.2">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0.5" customHeight="1" x14ac:dyDescent="0.2">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0.5" customHeight="1" x14ac:dyDescent="0.2">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0.5" customHeight="1" x14ac:dyDescent="0.2">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0.5" customHeight="1" x14ac:dyDescent="0.2">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0.5" customHeight="1" x14ac:dyDescent="0.2">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0.5" customHeight="1" x14ac:dyDescent="0.2">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0.5" customHeight="1" x14ac:dyDescent="0.2">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0.5" customHeight="1" x14ac:dyDescent="0.2">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0.5" customHeight="1" x14ac:dyDescent="0.2">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0.5" customHeight="1" x14ac:dyDescent="0.2">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0.5" customHeight="1" x14ac:dyDescent="0.2">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0.5" customHeight="1" x14ac:dyDescent="0.2">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0.5" customHeight="1" x14ac:dyDescent="0.2">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0.5" customHeight="1" x14ac:dyDescent="0.2">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0.5" customHeight="1" x14ac:dyDescent="0.2">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0.5" customHeight="1" x14ac:dyDescent="0.2">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0.5" customHeight="1" x14ac:dyDescent="0.2">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0.5" customHeight="1" x14ac:dyDescent="0.2">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0.5" customHeight="1" x14ac:dyDescent="0.2">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0.5" customHeight="1" x14ac:dyDescent="0.2">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0.5" customHeight="1" x14ac:dyDescent="0.2">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0.5" customHeight="1" x14ac:dyDescent="0.2">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0.5" customHeight="1" x14ac:dyDescent="0.2">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0.5" customHeight="1" x14ac:dyDescent="0.2">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0.5" customHeight="1" x14ac:dyDescent="0.2">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0.5" customHeight="1" x14ac:dyDescent="0.2">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0.5" customHeight="1" x14ac:dyDescent="0.2">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0.5" customHeight="1" x14ac:dyDescent="0.2">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0.5" customHeight="1" x14ac:dyDescent="0.2">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0.5" customHeight="1" x14ac:dyDescent="0.2">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0.5" customHeight="1" x14ac:dyDescent="0.2">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0.5" customHeight="1" x14ac:dyDescent="0.2">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0.5" customHeight="1" x14ac:dyDescent="0.2">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0.5" customHeight="1" x14ac:dyDescent="0.2">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0.5" customHeight="1" x14ac:dyDescent="0.2">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0.5" customHeight="1" x14ac:dyDescent="0.2">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0.5" customHeight="1" x14ac:dyDescent="0.2">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0.5" customHeight="1" x14ac:dyDescent="0.2">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0.5" customHeight="1" x14ac:dyDescent="0.2">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0.5" customHeight="1" x14ac:dyDescent="0.2">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0.5" customHeight="1" x14ac:dyDescent="0.2">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0.5" customHeight="1" x14ac:dyDescent="0.2">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0.5" customHeight="1" x14ac:dyDescent="0.2">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0.5" customHeight="1" x14ac:dyDescent="0.2">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0.5" customHeight="1" x14ac:dyDescent="0.2">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0.5" customHeight="1" x14ac:dyDescent="0.2">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0.5" customHeight="1" x14ac:dyDescent="0.2">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0.5" customHeight="1" x14ac:dyDescent="0.2">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0.5" customHeight="1" x14ac:dyDescent="0.2">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0.5" customHeight="1" x14ac:dyDescent="0.2">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0.5" customHeight="1" x14ac:dyDescent="0.2">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0.5" customHeight="1" x14ac:dyDescent="0.2">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0.5" customHeight="1" x14ac:dyDescent="0.2">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0.5" customHeight="1" x14ac:dyDescent="0.2">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0.5" customHeight="1" x14ac:dyDescent="0.2">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0.5" customHeight="1" x14ac:dyDescent="0.2">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0.5" customHeight="1" x14ac:dyDescent="0.2">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0.5" customHeight="1" x14ac:dyDescent="0.2">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0.5" customHeight="1" x14ac:dyDescent="0.2">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0.5" customHeight="1" x14ac:dyDescent="0.2">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0.5" customHeight="1" x14ac:dyDescent="0.2">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0.5" customHeight="1" x14ac:dyDescent="0.2">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0.5" customHeight="1" x14ac:dyDescent="0.2">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0.5" customHeight="1" x14ac:dyDescent="0.2">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0.5" customHeight="1" x14ac:dyDescent="0.2">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0.5" customHeight="1" x14ac:dyDescent="0.2">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0.5" customHeight="1" x14ac:dyDescent="0.2">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0.5" customHeight="1" x14ac:dyDescent="0.2">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0.5" customHeight="1" x14ac:dyDescent="0.2">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0.5" customHeight="1" x14ac:dyDescent="0.2">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0.5" customHeight="1" x14ac:dyDescent="0.2">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0.5" customHeight="1" x14ac:dyDescent="0.2">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0.5" customHeight="1" x14ac:dyDescent="0.2">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0.5" customHeight="1" x14ac:dyDescent="0.2">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0.5" customHeight="1" x14ac:dyDescent="0.2">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0.5" customHeight="1" x14ac:dyDescent="0.2">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0.5" customHeight="1" x14ac:dyDescent="0.2">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0.5" customHeight="1" x14ac:dyDescent="0.2">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0.5" customHeight="1" x14ac:dyDescent="0.2">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0.5" customHeight="1" x14ac:dyDescent="0.2">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0.5" customHeight="1" x14ac:dyDescent="0.2">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0.5" customHeight="1" x14ac:dyDescent="0.2">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0.5" customHeight="1" x14ac:dyDescent="0.2">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0.5" customHeight="1" x14ac:dyDescent="0.2">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0.5" customHeight="1" x14ac:dyDescent="0.2">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0.5" customHeight="1" x14ac:dyDescent="0.2">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0.5" customHeight="1" x14ac:dyDescent="0.2">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0.5" customHeight="1" x14ac:dyDescent="0.2">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0.5" customHeight="1" x14ac:dyDescent="0.2">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0.5" customHeight="1" x14ac:dyDescent="0.2">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0.5" customHeight="1" x14ac:dyDescent="0.2">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0.5" customHeight="1" x14ac:dyDescent="0.2">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0.5" customHeight="1" x14ac:dyDescent="0.2">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0.5" customHeight="1" x14ac:dyDescent="0.2">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0.5" customHeight="1" x14ac:dyDescent="0.2">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0.5" customHeight="1" x14ac:dyDescent="0.2">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0.5" customHeight="1" x14ac:dyDescent="0.2">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0.5" customHeight="1" x14ac:dyDescent="0.2">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0.5" customHeight="1" x14ac:dyDescent="0.2">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0.5" customHeight="1" x14ac:dyDescent="0.2">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0.5" customHeight="1" x14ac:dyDescent="0.2">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0.5" customHeight="1" x14ac:dyDescent="0.2">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0.5" customHeight="1" x14ac:dyDescent="0.2">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0.5" customHeight="1" x14ac:dyDescent="0.2">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0.5" customHeight="1" x14ac:dyDescent="0.2">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0.5" customHeight="1" x14ac:dyDescent="0.2">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0.5" customHeight="1" x14ac:dyDescent="0.2">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0.5" customHeight="1" x14ac:dyDescent="0.2">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0.5" customHeight="1" x14ac:dyDescent="0.2">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0.5" customHeight="1" x14ac:dyDescent="0.2">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0.5" customHeight="1" x14ac:dyDescent="0.2">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0.5" customHeight="1" x14ac:dyDescent="0.2">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0.5" customHeight="1" x14ac:dyDescent="0.2">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0.5" customHeight="1" x14ac:dyDescent="0.2">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0.5" customHeight="1" x14ac:dyDescent="0.2">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0.5" customHeight="1" x14ac:dyDescent="0.2">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0.5" customHeight="1" x14ac:dyDescent="0.2">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0.5" customHeight="1" x14ac:dyDescent="0.2">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0.5" customHeight="1" x14ac:dyDescent="0.2">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0.5" customHeight="1" x14ac:dyDescent="0.2">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0.5" customHeight="1" x14ac:dyDescent="0.2">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0.5" customHeight="1" x14ac:dyDescent="0.2">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0.5" customHeight="1" x14ac:dyDescent="0.2">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0.5" customHeight="1" x14ac:dyDescent="0.2">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0.5" customHeight="1" x14ac:dyDescent="0.2">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0.5" customHeight="1" x14ac:dyDescent="0.2">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0.5" customHeight="1" x14ac:dyDescent="0.2">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0.5" customHeight="1" x14ac:dyDescent="0.2">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0.5" customHeight="1" x14ac:dyDescent="0.2">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0.5" customHeight="1" x14ac:dyDescent="0.2">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0.5" customHeight="1" x14ac:dyDescent="0.2">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0.5" customHeight="1" x14ac:dyDescent="0.2">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0.5" customHeight="1" x14ac:dyDescent="0.2">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0.5" customHeight="1" x14ac:dyDescent="0.2">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0.5" customHeight="1" x14ac:dyDescent="0.2">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0.5" customHeight="1" x14ac:dyDescent="0.2">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0.5" customHeight="1" x14ac:dyDescent="0.2">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0.5" customHeight="1" x14ac:dyDescent="0.2">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0.5" customHeight="1" x14ac:dyDescent="0.2">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0.5" customHeight="1" x14ac:dyDescent="0.2">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0.5" customHeight="1" x14ac:dyDescent="0.2">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0.5" customHeight="1" x14ac:dyDescent="0.2">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0.5" customHeight="1" x14ac:dyDescent="0.2">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0.5" customHeight="1" x14ac:dyDescent="0.2">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0.5" customHeight="1" x14ac:dyDescent="0.2">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0.5" customHeight="1" x14ac:dyDescent="0.2">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0.5" customHeight="1" x14ac:dyDescent="0.2">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0.5" customHeight="1" x14ac:dyDescent="0.2">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0.5" customHeight="1" x14ac:dyDescent="0.2">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0.5" customHeight="1" x14ac:dyDescent="0.2">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0.5" customHeight="1" x14ac:dyDescent="0.2">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0.5" customHeight="1" x14ac:dyDescent="0.2">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0.5" customHeight="1" x14ac:dyDescent="0.2">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0.5" customHeight="1" x14ac:dyDescent="0.2">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0.5" customHeight="1" x14ac:dyDescent="0.2">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0.5" customHeight="1" x14ac:dyDescent="0.2">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0.5" customHeight="1" x14ac:dyDescent="0.2">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0.5" customHeight="1" x14ac:dyDescent="0.2">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0.5" customHeight="1" x14ac:dyDescent="0.2">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0.5" customHeight="1" x14ac:dyDescent="0.2">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0.5" customHeight="1" x14ac:dyDescent="0.2">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0.5" customHeight="1" x14ac:dyDescent="0.2">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0.5" customHeight="1" x14ac:dyDescent="0.2">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0.5" customHeight="1" x14ac:dyDescent="0.2">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0.5" customHeight="1" x14ac:dyDescent="0.2">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0.5" customHeight="1" x14ac:dyDescent="0.2">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0.5" customHeight="1" x14ac:dyDescent="0.2">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0.5" customHeight="1" x14ac:dyDescent="0.2">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0.5" customHeight="1" x14ac:dyDescent="0.2">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0.5" customHeight="1" x14ac:dyDescent="0.2">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0.5" customHeight="1" x14ac:dyDescent="0.2">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0.5" customHeight="1" x14ac:dyDescent="0.2">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0.5" customHeight="1" x14ac:dyDescent="0.2">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0.5" customHeight="1" x14ac:dyDescent="0.2">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0.5" customHeight="1" x14ac:dyDescent="0.2">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0.5" customHeight="1" x14ac:dyDescent="0.2">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0.5" customHeight="1" x14ac:dyDescent="0.2">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0.5" customHeight="1" x14ac:dyDescent="0.2">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0.5" customHeight="1" x14ac:dyDescent="0.2">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0.5" customHeight="1" x14ac:dyDescent="0.2">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0.5" customHeight="1" x14ac:dyDescent="0.2">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0.5" customHeight="1" x14ac:dyDescent="0.2">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0.5" customHeight="1" x14ac:dyDescent="0.2">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0.5" customHeight="1" x14ac:dyDescent="0.2">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0.5" customHeight="1" x14ac:dyDescent="0.2">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0.5" customHeight="1" x14ac:dyDescent="0.2">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0.5" customHeight="1" x14ac:dyDescent="0.2">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0.5" customHeight="1" x14ac:dyDescent="0.2">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0.5" customHeight="1" x14ac:dyDescent="0.2">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0.5" customHeight="1" x14ac:dyDescent="0.2">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0.5" customHeight="1" x14ac:dyDescent="0.2">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0.5" customHeight="1" x14ac:dyDescent="0.2">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0.5" customHeight="1" x14ac:dyDescent="0.2">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0.5" customHeight="1" x14ac:dyDescent="0.2">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0.5" customHeight="1" x14ac:dyDescent="0.2">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0.5" customHeight="1" x14ac:dyDescent="0.2">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0.5" customHeight="1" x14ac:dyDescent="0.2">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0.5" customHeight="1" x14ac:dyDescent="0.2">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0.5" customHeight="1" x14ac:dyDescent="0.2">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0.5" customHeight="1" x14ac:dyDescent="0.2">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0.5" customHeight="1" x14ac:dyDescent="0.2">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0.5" customHeight="1" x14ac:dyDescent="0.2">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0.5" customHeight="1" x14ac:dyDescent="0.2">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0.5" customHeight="1" x14ac:dyDescent="0.2">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0.5" customHeight="1" x14ac:dyDescent="0.2">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0.5" customHeight="1" x14ac:dyDescent="0.2">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0.5" customHeight="1" x14ac:dyDescent="0.2">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0.5" customHeight="1" x14ac:dyDescent="0.2">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0.5" customHeight="1" x14ac:dyDescent="0.2">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0.5" customHeight="1" x14ac:dyDescent="0.2">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0.5" customHeight="1" x14ac:dyDescent="0.2">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0.5" customHeight="1" x14ac:dyDescent="0.2">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0.5" customHeight="1" x14ac:dyDescent="0.2">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0.5" customHeight="1" x14ac:dyDescent="0.2">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0.5" customHeight="1" x14ac:dyDescent="0.2">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0.5" customHeight="1" x14ac:dyDescent="0.2">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0.5" customHeight="1" x14ac:dyDescent="0.2">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0.5" customHeight="1" x14ac:dyDescent="0.2">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0.5" customHeight="1" x14ac:dyDescent="0.2">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0.5" customHeight="1" x14ac:dyDescent="0.2">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0.5" customHeight="1" x14ac:dyDescent="0.2">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0.5" customHeight="1" x14ac:dyDescent="0.2">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0.5" customHeight="1" x14ac:dyDescent="0.2">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0.5" customHeight="1" x14ac:dyDescent="0.2">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0.5" customHeight="1" x14ac:dyDescent="0.2">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0.5" customHeight="1" x14ac:dyDescent="0.2">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0.5" customHeight="1" x14ac:dyDescent="0.2">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0.5" customHeight="1" x14ac:dyDescent="0.2">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0.5" customHeight="1" x14ac:dyDescent="0.2">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0.5" customHeight="1" x14ac:dyDescent="0.2">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0.5" customHeight="1" x14ac:dyDescent="0.2">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0.5" customHeight="1" x14ac:dyDescent="0.2">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0.5" customHeight="1" x14ac:dyDescent="0.2">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0.5" customHeight="1" x14ac:dyDescent="0.2">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0.5" customHeight="1" x14ac:dyDescent="0.2">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0.5" customHeight="1" x14ac:dyDescent="0.2">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0.5" customHeight="1" x14ac:dyDescent="0.2">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0.5" customHeight="1" x14ac:dyDescent="0.2">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0.5" customHeight="1" x14ac:dyDescent="0.2">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0.5" customHeight="1" x14ac:dyDescent="0.2">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0.5" customHeight="1" x14ac:dyDescent="0.2">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0.5" customHeight="1" x14ac:dyDescent="0.2">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0.5" customHeight="1" x14ac:dyDescent="0.2">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0.5" customHeight="1" x14ac:dyDescent="0.2">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0.5" customHeight="1" x14ac:dyDescent="0.2">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0.5" customHeight="1" x14ac:dyDescent="0.2">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0.5" customHeight="1" x14ac:dyDescent="0.2">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0.5" customHeight="1" x14ac:dyDescent="0.2">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0.5" customHeight="1" x14ac:dyDescent="0.2">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0.5" customHeight="1" x14ac:dyDescent="0.2">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0.5" customHeight="1" x14ac:dyDescent="0.2">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0.5" customHeight="1" x14ac:dyDescent="0.2">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0.5" customHeight="1" x14ac:dyDescent="0.2">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0.5" customHeight="1" x14ac:dyDescent="0.2">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0.5" customHeight="1" x14ac:dyDescent="0.2">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0.5" customHeight="1" x14ac:dyDescent="0.2">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0.5" customHeight="1" x14ac:dyDescent="0.2">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0.5" customHeight="1" x14ac:dyDescent="0.2">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0.5" customHeight="1" x14ac:dyDescent="0.2">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0.5" customHeight="1" x14ac:dyDescent="0.2">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0.5" customHeight="1" x14ac:dyDescent="0.2">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0.5" customHeight="1" x14ac:dyDescent="0.2">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0.5" customHeight="1" x14ac:dyDescent="0.2">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0.5" customHeight="1" x14ac:dyDescent="0.2">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0.5" customHeight="1" x14ac:dyDescent="0.2">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0.5" customHeight="1" x14ac:dyDescent="0.2">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0.5" customHeight="1" x14ac:dyDescent="0.2">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0.5" customHeight="1" x14ac:dyDescent="0.2">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0.5" customHeight="1" x14ac:dyDescent="0.2">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0.5" customHeight="1" x14ac:dyDescent="0.2">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0.5" customHeight="1" x14ac:dyDescent="0.2">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0.5" customHeight="1" x14ac:dyDescent="0.2">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0.5" customHeight="1" x14ac:dyDescent="0.2">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0.5" customHeight="1" x14ac:dyDescent="0.2">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0.5" customHeight="1" x14ac:dyDescent="0.2">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0.5" customHeight="1" x14ac:dyDescent="0.2">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0.5" customHeight="1" x14ac:dyDescent="0.2">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0.5" customHeight="1" x14ac:dyDescent="0.2">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0.5" customHeight="1" x14ac:dyDescent="0.2">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0.5" customHeight="1" x14ac:dyDescent="0.2">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0.5" customHeight="1" x14ac:dyDescent="0.2">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0.5" customHeight="1" x14ac:dyDescent="0.2">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0.5" customHeight="1" x14ac:dyDescent="0.2">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0.5" customHeight="1" x14ac:dyDescent="0.2">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0.5" customHeight="1" x14ac:dyDescent="0.2">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0.5" customHeight="1" x14ac:dyDescent="0.2">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0.5" customHeight="1" x14ac:dyDescent="0.2">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0.5" customHeight="1" x14ac:dyDescent="0.2">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0.5" customHeight="1" x14ac:dyDescent="0.2">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0.5" customHeight="1" x14ac:dyDescent="0.2">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0.5" customHeight="1" x14ac:dyDescent="0.2">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0.5" customHeight="1" x14ac:dyDescent="0.2">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0.5" customHeight="1" x14ac:dyDescent="0.2">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0.5" customHeight="1" x14ac:dyDescent="0.2">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0.5" customHeight="1" x14ac:dyDescent="0.2">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0.5" customHeight="1" x14ac:dyDescent="0.2">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0.5" customHeight="1" x14ac:dyDescent="0.2">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0.5" customHeight="1" x14ac:dyDescent="0.2">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0.5" customHeight="1" x14ac:dyDescent="0.2">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0.5" customHeight="1" x14ac:dyDescent="0.2">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0.5" customHeight="1" x14ac:dyDescent="0.2">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0.5" customHeight="1" x14ac:dyDescent="0.2">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0.5" customHeight="1" x14ac:dyDescent="0.2">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0.5" customHeight="1" x14ac:dyDescent="0.2">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0.5" customHeight="1" x14ac:dyDescent="0.2">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0.5" customHeight="1" x14ac:dyDescent="0.2">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0.5" customHeight="1" x14ac:dyDescent="0.2">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0.5" customHeight="1" x14ac:dyDescent="0.2">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0.5" customHeight="1" x14ac:dyDescent="0.2">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0.5" customHeight="1" x14ac:dyDescent="0.2">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0.5" customHeight="1" x14ac:dyDescent="0.2">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0.5" customHeight="1" x14ac:dyDescent="0.2">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0.5" customHeight="1" x14ac:dyDescent="0.2">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0.5" customHeight="1" x14ac:dyDescent="0.2">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0.5" customHeight="1" x14ac:dyDescent="0.2">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0.5" customHeight="1" x14ac:dyDescent="0.2">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0.5" customHeight="1" x14ac:dyDescent="0.2">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0.5" customHeight="1" x14ac:dyDescent="0.2">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0.5" customHeight="1" x14ac:dyDescent="0.2">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0.5" customHeight="1" x14ac:dyDescent="0.2">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0.5" customHeight="1" x14ac:dyDescent="0.2">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0.5" customHeight="1" x14ac:dyDescent="0.2">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0.5" customHeight="1" x14ac:dyDescent="0.2">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0.5" customHeight="1" x14ac:dyDescent="0.2">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0.5" customHeight="1" x14ac:dyDescent="0.2">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0.5" customHeight="1" x14ac:dyDescent="0.2">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0.5" customHeight="1" x14ac:dyDescent="0.2">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0.5" customHeight="1" x14ac:dyDescent="0.2">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0.5" customHeight="1" x14ac:dyDescent="0.2">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0.5" customHeight="1" x14ac:dyDescent="0.2">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0.5" customHeight="1" x14ac:dyDescent="0.2">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0.5" customHeight="1" x14ac:dyDescent="0.2">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0.5" customHeight="1" x14ac:dyDescent="0.2">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0.5" customHeight="1" x14ac:dyDescent="0.2">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sheetData>
  <mergeCells count="387">
    <mergeCell ref="I18:I23"/>
    <mergeCell ref="J18:J23"/>
    <mergeCell ref="K18:K23"/>
    <mergeCell ref="X13:X17"/>
    <mergeCell ref="N14:O14"/>
    <mergeCell ref="N15:O15"/>
    <mergeCell ref="N16:O16"/>
    <mergeCell ref="N17:O17"/>
    <mergeCell ref="V13:V17"/>
    <mergeCell ref="W13:W17"/>
    <mergeCell ref="W18:W23"/>
    <mergeCell ref="X18:X23"/>
    <mergeCell ref="N19:O19"/>
    <mergeCell ref="N20:O20"/>
    <mergeCell ref="N21:O21"/>
    <mergeCell ref="N22:O22"/>
    <mergeCell ref="N23:O23"/>
    <mergeCell ref="L18:L23"/>
    <mergeCell ref="M18:M23"/>
    <mergeCell ref="N18:O18"/>
    <mergeCell ref="T18:T23"/>
    <mergeCell ref="U18:U23"/>
    <mergeCell ref="V18:V23"/>
    <mergeCell ref="A18:A23"/>
    <mergeCell ref="B18:B23"/>
    <mergeCell ref="C18:C23"/>
    <mergeCell ref="D18:D23"/>
    <mergeCell ref="E18:E23"/>
    <mergeCell ref="M13:M17"/>
    <mergeCell ref="N13:O13"/>
    <mergeCell ref="T13:T17"/>
    <mergeCell ref="U13:U17"/>
    <mergeCell ref="G13:G17"/>
    <mergeCell ref="H13:H17"/>
    <mergeCell ref="I13:I17"/>
    <mergeCell ref="J13:J17"/>
    <mergeCell ref="K13:K17"/>
    <mergeCell ref="L13:L17"/>
    <mergeCell ref="A13:A17"/>
    <mergeCell ref="B13:B17"/>
    <mergeCell ref="C13:C17"/>
    <mergeCell ref="D13:D17"/>
    <mergeCell ref="E13:E17"/>
    <mergeCell ref="F13:F17"/>
    <mergeCell ref="F18:F23"/>
    <mergeCell ref="G18:G23"/>
    <mergeCell ref="H18:H23"/>
    <mergeCell ref="B9:X9"/>
    <mergeCell ref="A11:A12"/>
    <mergeCell ref="B11:B12"/>
    <mergeCell ref="C11:C12"/>
    <mergeCell ref="D11:D12"/>
    <mergeCell ref="E11:E12"/>
    <mergeCell ref="F11:F12"/>
    <mergeCell ref="G11:G12"/>
    <mergeCell ref="H11:H12"/>
    <mergeCell ref="I11:I12"/>
    <mergeCell ref="M110:M114"/>
    <mergeCell ref="N110:O110"/>
    <mergeCell ref="T110:T114"/>
    <mergeCell ref="U110:U114"/>
    <mergeCell ref="J11:M11"/>
    <mergeCell ref="N11:O12"/>
    <mergeCell ref="P11:P12"/>
    <mergeCell ref="Q11:Q12"/>
    <mergeCell ref="R11:S11"/>
    <mergeCell ref="T11:X11"/>
    <mergeCell ref="T104:T106"/>
    <mergeCell ref="U104:U106"/>
    <mergeCell ref="V104:V106"/>
    <mergeCell ref="W104:W106"/>
    <mergeCell ref="W107:W109"/>
    <mergeCell ref="X107:X109"/>
    <mergeCell ref="N108:O108"/>
    <mergeCell ref="N109:O109"/>
    <mergeCell ref="E110:E114"/>
    <mergeCell ref="F110:F114"/>
    <mergeCell ref="G110:G114"/>
    <mergeCell ref="H110:H114"/>
    <mergeCell ref="I110:I114"/>
    <mergeCell ref="J110:J114"/>
    <mergeCell ref="L107:L109"/>
    <mergeCell ref="M107:M109"/>
    <mergeCell ref="N107:O107"/>
    <mergeCell ref="T107:T109"/>
    <mergeCell ref="U107:U109"/>
    <mergeCell ref="V107:V109"/>
    <mergeCell ref="V110:V114"/>
    <mergeCell ref="W110:W114"/>
    <mergeCell ref="X110:X114"/>
    <mergeCell ref="N111:O111"/>
    <mergeCell ref="X102:X103"/>
    <mergeCell ref="N103:O103"/>
    <mergeCell ref="E104:E106"/>
    <mergeCell ref="F104:F106"/>
    <mergeCell ref="G104:G106"/>
    <mergeCell ref="H104:H106"/>
    <mergeCell ref="I104:I106"/>
    <mergeCell ref="J104:J106"/>
    <mergeCell ref="K104:K106"/>
    <mergeCell ref="L104:L106"/>
    <mergeCell ref="M102:M103"/>
    <mergeCell ref="N102:O102"/>
    <mergeCell ref="T102:T103"/>
    <mergeCell ref="U102:U103"/>
    <mergeCell ref="V102:V103"/>
    <mergeCell ref="W102:W103"/>
    <mergeCell ref="G102:G103"/>
    <mergeCell ref="H102:H103"/>
    <mergeCell ref="I102:I103"/>
    <mergeCell ref="J102:J103"/>
    <mergeCell ref="K102:K103"/>
    <mergeCell ref="L102:L103"/>
    <mergeCell ref="X104:X106"/>
    <mergeCell ref="N105:O105"/>
    <mergeCell ref="A102:A114"/>
    <mergeCell ref="B102:B114"/>
    <mergeCell ref="C102:C114"/>
    <mergeCell ref="D102:D114"/>
    <mergeCell ref="E102:E103"/>
    <mergeCell ref="F102:F103"/>
    <mergeCell ref="J100:M100"/>
    <mergeCell ref="N100:O101"/>
    <mergeCell ref="P100:P101"/>
    <mergeCell ref="N106:O106"/>
    <mergeCell ref="E107:E109"/>
    <mergeCell ref="F107:F109"/>
    <mergeCell ref="G107:G109"/>
    <mergeCell ref="H107:H109"/>
    <mergeCell ref="I107:I109"/>
    <mergeCell ref="J107:J109"/>
    <mergeCell ref="K107:K109"/>
    <mergeCell ref="M104:M106"/>
    <mergeCell ref="N104:O104"/>
    <mergeCell ref="N112:O112"/>
    <mergeCell ref="N113:O113"/>
    <mergeCell ref="N114:O114"/>
    <mergeCell ref="K110:K114"/>
    <mergeCell ref="L110:L114"/>
    <mergeCell ref="Q100:Q101"/>
    <mergeCell ref="R100:S100"/>
    <mergeCell ref="T100:X100"/>
    <mergeCell ref="B98:X98"/>
    <mergeCell ref="A100:A101"/>
    <mergeCell ref="B100:B101"/>
    <mergeCell ref="C100:C101"/>
    <mergeCell ref="D100:D101"/>
    <mergeCell ref="E100:E101"/>
    <mergeCell ref="F100:F101"/>
    <mergeCell ref="G100:G101"/>
    <mergeCell ref="H100:H101"/>
    <mergeCell ref="I100:I101"/>
    <mergeCell ref="V93:V96"/>
    <mergeCell ref="W93:W96"/>
    <mergeCell ref="X93:X96"/>
    <mergeCell ref="N94:O94"/>
    <mergeCell ref="N95:O95"/>
    <mergeCell ref="N96:O96"/>
    <mergeCell ref="I93:I96"/>
    <mergeCell ref="J93:J96"/>
    <mergeCell ref="K93:K96"/>
    <mergeCell ref="L93:L96"/>
    <mergeCell ref="M93:M96"/>
    <mergeCell ref="N93:O93"/>
    <mergeCell ref="U91:U92"/>
    <mergeCell ref="V91:V92"/>
    <mergeCell ref="W91:W92"/>
    <mergeCell ref="X91:X92"/>
    <mergeCell ref="N92:O92"/>
    <mergeCell ref="C93:C96"/>
    <mergeCell ref="E93:E96"/>
    <mergeCell ref="F93:F96"/>
    <mergeCell ref="G93:G96"/>
    <mergeCell ref="H93:H96"/>
    <mergeCell ref="J91:J92"/>
    <mergeCell ref="K91:K92"/>
    <mergeCell ref="L91:L92"/>
    <mergeCell ref="M91:M92"/>
    <mergeCell ref="N91:O91"/>
    <mergeCell ref="T91:T92"/>
    <mergeCell ref="C91:C92"/>
    <mergeCell ref="E91:E92"/>
    <mergeCell ref="F91:F92"/>
    <mergeCell ref="G91:G92"/>
    <mergeCell ref="H91:H92"/>
    <mergeCell ref="I91:I92"/>
    <mergeCell ref="T93:T96"/>
    <mergeCell ref="U93:U96"/>
    <mergeCell ref="I87:I90"/>
    <mergeCell ref="J87:J90"/>
    <mergeCell ref="K87:K90"/>
    <mergeCell ref="L87:L90"/>
    <mergeCell ref="M87:M90"/>
    <mergeCell ref="Q85:Q86"/>
    <mergeCell ref="R85:S85"/>
    <mergeCell ref="T85:X85"/>
    <mergeCell ref="I85:I86"/>
    <mergeCell ref="J85:M85"/>
    <mergeCell ref="N85:O86"/>
    <mergeCell ref="P85:P86"/>
    <mergeCell ref="N87:O87"/>
    <mergeCell ref="T87:T90"/>
    <mergeCell ref="U87:U90"/>
    <mergeCell ref="V87:V90"/>
    <mergeCell ref="W87:W90"/>
    <mergeCell ref="X87:X90"/>
    <mergeCell ref="N88:O88"/>
    <mergeCell ref="N89:O89"/>
    <mergeCell ref="N90:O90"/>
    <mergeCell ref="A87:A96"/>
    <mergeCell ref="B87:B96"/>
    <mergeCell ref="C87:C90"/>
    <mergeCell ref="D87:D96"/>
    <mergeCell ref="E87:E90"/>
    <mergeCell ref="F87:F90"/>
    <mergeCell ref="G87:G90"/>
    <mergeCell ref="G85:G86"/>
    <mergeCell ref="H85:H86"/>
    <mergeCell ref="A85:A86"/>
    <mergeCell ref="B85:B86"/>
    <mergeCell ref="C85:C86"/>
    <mergeCell ref="D85:D86"/>
    <mergeCell ref="E85:E86"/>
    <mergeCell ref="F85:F86"/>
    <mergeCell ref="H87:H90"/>
    <mergeCell ref="V79:V81"/>
    <mergeCell ref="W79:W81"/>
    <mergeCell ref="X79:X81"/>
    <mergeCell ref="N80:O80"/>
    <mergeCell ref="N81:O81"/>
    <mergeCell ref="B83:X83"/>
    <mergeCell ref="K79:K81"/>
    <mergeCell ref="L79:L81"/>
    <mergeCell ref="M79:M81"/>
    <mergeCell ref="N79:O79"/>
    <mergeCell ref="T79:T81"/>
    <mergeCell ref="U79:U81"/>
    <mergeCell ref="E79:E81"/>
    <mergeCell ref="F79:F81"/>
    <mergeCell ref="G79:G81"/>
    <mergeCell ref="H79:H81"/>
    <mergeCell ref="I79:I81"/>
    <mergeCell ref="J79:J81"/>
    <mergeCell ref="X75:X78"/>
    <mergeCell ref="N76:O76"/>
    <mergeCell ref="N77:O77"/>
    <mergeCell ref="N78:O78"/>
    <mergeCell ref="K75:K78"/>
    <mergeCell ref="L75:L78"/>
    <mergeCell ref="M75:M78"/>
    <mergeCell ref="N75:O75"/>
    <mergeCell ref="R75:R78"/>
    <mergeCell ref="S75:S78"/>
    <mergeCell ref="I75:I78"/>
    <mergeCell ref="J75:J78"/>
    <mergeCell ref="N71:O71"/>
    <mergeCell ref="T71:T74"/>
    <mergeCell ref="U71:U74"/>
    <mergeCell ref="T75:T78"/>
    <mergeCell ref="U75:U78"/>
    <mergeCell ref="V75:V78"/>
    <mergeCell ref="W75:W78"/>
    <mergeCell ref="V71:V74"/>
    <mergeCell ref="W71:W74"/>
    <mergeCell ref="X71:X74"/>
    <mergeCell ref="N72:O72"/>
    <mergeCell ref="N73:O73"/>
    <mergeCell ref="N74:O74"/>
    <mergeCell ref="H71:H74"/>
    <mergeCell ref="I71:I74"/>
    <mergeCell ref="J71:J74"/>
    <mergeCell ref="K71:K74"/>
    <mergeCell ref="L71:L74"/>
    <mergeCell ref="M71:M74"/>
    <mergeCell ref="A71:A81"/>
    <mergeCell ref="B71:B81"/>
    <mergeCell ref="C71:C81"/>
    <mergeCell ref="D71:D81"/>
    <mergeCell ref="E71:E74"/>
    <mergeCell ref="F71:F74"/>
    <mergeCell ref="G71:G74"/>
    <mergeCell ref="G69:G70"/>
    <mergeCell ref="H69:H70"/>
    <mergeCell ref="A69:A70"/>
    <mergeCell ref="B69:B70"/>
    <mergeCell ref="C69:C70"/>
    <mergeCell ref="D69:D70"/>
    <mergeCell ref="E69:E70"/>
    <mergeCell ref="F69:F70"/>
    <mergeCell ref="E75:E78"/>
    <mergeCell ref="F75:F78"/>
    <mergeCell ref="G75:G78"/>
    <mergeCell ref="H75:H78"/>
    <mergeCell ref="B67:X67"/>
    <mergeCell ref="G30:G32"/>
    <mergeCell ref="H30:H32"/>
    <mergeCell ref="I30:I32"/>
    <mergeCell ref="J30:J32"/>
    <mergeCell ref="K30:K32"/>
    <mergeCell ref="L30:L32"/>
    <mergeCell ref="Q69:Q70"/>
    <mergeCell ref="R69:S69"/>
    <mergeCell ref="T69:X69"/>
    <mergeCell ref="I69:I70"/>
    <mergeCell ref="J69:M69"/>
    <mergeCell ref="N69:O70"/>
    <mergeCell ref="P69:P70"/>
    <mergeCell ref="A24:A29"/>
    <mergeCell ref="B24:B29"/>
    <mergeCell ref="C24:C29"/>
    <mergeCell ref="D24:D29"/>
    <mergeCell ref="M30:M32"/>
    <mergeCell ref="N30:O30"/>
    <mergeCell ref="X30:X32"/>
    <mergeCell ref="N31:O31"/>
    <mergeCell ref="N32:O32"/>
    <mergeCell ref="F30:F32"/>
    <mergeCell ref="M24:M29"/>
    <mergeCell ref="N24:O24"/>
    <mergeCell ref="X24:X29"/>
    <mergeCell ref="N25:O25"/>
    <mergeCell ref="N26:O26"/>
    <mergeCell ref="N27:O27"/>
    <mergeCell ref="N28:O28"/>
    <mergeCell ref="N29:O29"/>
    <mergeCell ref="G24:G29"/>
    <mergeCell ref="H24:H29"/>
    <mergeCell ref="I24:I29"/>
    <mergeCell ref="J24:J29"/>
    <mergeCell ref="K24:K29"/>
    <mergeCell ref="L24:L29"/>
    <mergeCell ref="T121:T124"/>
    <mergeCell ref="U121:U124"/>
    <mergeCell ref="V121:V124"/>
    <mergeCell ref="W121:W124"/>
    <mergeCell ref="X121:X124"/>
    <mergeCell ref="N122:O122"/>
    <mergeCell ref="N123:O123"/>
    <mergeCell ref="N124:O124"/>
    <mergeCell ref="I121:I124"/>
    <mergeCell ref="J121:J124"/>
    <mergeCell ref="K121:K124"/>
    <mergeCell ref="L121:L124"/>
    <mergeCell ref="M121:M124"/>
    <mergeCell ref="N121:O121"/>
    <mergeCell ref="A120:A124"/>
    <mergeCell ref="B120:B124"/>
    <mergeCell ref="N120:O120"/>
    <mergeCell ref="C121:C124"/>
    <mergeCell ref="D121:D124"/>
    <mergeCell ref="E121:E124"/>
    <mergeCell ref="F121:F124"/>
    <mergeCell ref="G121:G124"/>
    <mergeCell ref="H121:H124"/>
    <mergeCell ref="B7:X7"/>
    <mergeCell ref="B116:X116"/>
    <mergeCell ref="A118:A119"/>
    <mergeCell ref="B118:B119"/>
    <mergeCell ref="C118:C119"/>
    <mergeCell ref="D118:D119"/>
    <mergeCell ref="E118:E119"/>
    <mergeCell ref="F118:F119"/>
    <mergeCell ref="G118:G119"/>
    <mergeCell ref="H118:H119"/>
    <mergeCell ref="E24:E29"/>
    <mergeCell ref="F24:F29"/>
    <mergeCell ref="T118:X118"/>
    <mergeCell ref="I118:I119"/>
    <mergeCell ref="J118:M118"/>
    <mergeCell ref="N118:O119"/>
    <mergeCell ref="P118:P119"/>
    <mergeCell ref="Q118:Q119"/>
    <mergeCell ref="R118:S118"/>
    <mergeCell ref="A30:A32"/>
    <mergeCell ref="B30:B32"/>
    <mergeCell ref="C30:C32"/>
    <mergeCell ref="D30:D32"/>
    <mergeCell ref="E30:E32"/>
    <mergeCell ref="C2:X2"/>
    <mergeCell ref="G4:K4"/>
    <mergeCell ref="M4:N4"/>
    <mergeCell ref="O4:S4"/>
    <mergeCell ref="V4:W4"/>
    <mergeCell ref="B5:D5"/>
    <mergeCell ref="M5:N5"/>
    <mergeCell ref="O5:T5"/>
    <mergeCell ref="V5:W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59"/>
  <sheetViews>
    <sheetView zoomScale="80" zoomScaleNormal="80" workbookViewId="0">
      <selection activeCell="A9" sqref="A9:X9"/>
    </sheetView>
  </sheetViews>
  <sheetFormatPr baseColWidth="10" defaultColWidth="17.28515625" defaultRowHeight="15" customHeight="1" x14ac:dyDescent="0.2"/>
  <cols>
    <col min="1" max="1" width="17.140625" style="2" customWidth="1"/>
    <col min="2" max="2" width="14.42578125" style="2" customWidth="1"/>
    <col min="3" max="3" width="14.85546875" style="2" customWidth="1"/>
    <col min="4" max="4" width="13.5703125" style="2" customWidth="1"/>
    <col min="5" max="5" width="16.140625" style="2" customWidth="1"/>
    <col min="6" max="6" width="24.28515625" style="2" customWidth="1"/>
    <col min="7" max="7" width="16.140625" style="2" customWidth="1"/>
    <col min="8" max="8" width="12.42578125" style="2" customWidth="1"/>
    <col min="9" max="9" width="22.140625" style="2" customWidth="1"/>
    <col min="10" max="10" width="9" style="2" customWidth="1"/>
    <col min="11" max="11" width="8.85546875" style="2" customWidth="1"/>
    <col min="12" max="12" width="9" style="2" customWidth="1"/>
    <col min="13" max="13" width="9.28515625" style="2" customWidth="1"/>
    <col min="14" max="16" width="15.42578125" style="2" customWidth="1"/>
    <col min="17" max="17" width="38" style="2" customWidth="1"/>
    <col min="18" max="19" width="11.28515625" style="2" customWidth="1"/>
    <col min="20" max="20" width="20.7109375" style="2" customWidth="1"/>
    <col min="21" max="21" width="19.7109375" style="2" customWidth="1"/>
    <col min="22" max="22" width="14.7109375" style="2" customWidth="1"/>
    <col min="23" max="23" width="16.7109375" style="2" customWidth="1"/>
    <col min="24" max="24" width="20.28515625" style="2" customWidth="1"/>
    <col min="25" max="26" width="10.85546875" style="2" customWidth="1"/>
    <col min="27" max="16384" width="17.28515625" style="2"/>
  </cols>
  <sheetData>
    <row r="1" spans="1:26" ht="15" customHeight="1" x14ac:dyDescent="0.2">
      <c r="A1" s="52"/>
      <c r="B1" s="53"/>
      <c r="C1" s="53"/>
      <c r="D1" s="53"/>
      <c r="E1" s="53"/>
      <c r="F1" s="51"/>
      <c r="G1" s="51"/>
      <c r="H1" s="51"/>
      <c r="I1" s="51"/>
      <c r="J1" s="51"/>
      <c r="K1" s="51"/>
      <c r="L1" s="51"/>
      <c r="M1" s="51"/>
      <c r="N1" s="51"/>
      <c r="O1" s="51"/>
      <c r="P1" s="51"/>
      <c r="Q1" s="51"/>
      <c r="R1" s="51"/>
      <c r="S1" s="51"/>
      <c r="T1" s="51"/>
      <c r="U1" s="51"/>
      <c r="V1" s="51"/>
      <c r="W1" s="51"/>
      <c r="X1" s="51"/>
      <c r="Y1" s="1"/>
      <c r="Z1" s="1"/>
    </row>
    <row r="2" spans="1:26" ht="32.25" customHeight="1" x14ac:dyDescent="0.2">
      <c r="A2" s="53"/>
      <c r="B2" s="30"/>
      <c r="C2" s="176" t="s">
        <v>32</v>
      </c>
      <c r="D2" s="176"/>
      <c r="E2" s="176"/>
      <c r="F2" s="176"/>
      <c r="G2" s="176"/>
      <c r="H2" s="176"/>
      <c r="I2" s="176"/>
      <c r="J2" s="176"/>
      <c r="K2" s="176"/>
      <c r="L2" s="176"/>
      <c r="M2" s="176"/>
      <c r="N2" s="176"/>
      <c r="O2" s="176"/>
      <c r="P2" s="176"/>
      <c r="Q2" s="176"/>
      <c r="R2" s="176"/>
      <c r="S2" s="176"/>
      <c r="T2" s="176"/>
      <c r="U2" s="176"/>
      <c r="V2" s="176"/>
      <c r="W2" s="176"/>
      <c r="X2" s="176"/>
      <c r="Y2" s="1"/>
      <c r="Z2" s="1"/>
    </row>
    <row r="3" spans="1:26" ht="16.5" customHeight="1" x14ac:dyDescent="0.2">
      <c r="A3" s="53"/>
      <c r="B3" s="53"/>
      <c r="C3" s="53"/>
      <c r="D3" s="53"/>
      <c r="E3" s="53"/>
      <c r="F3" s="51"/>
      <c r="G3" s="51"/>
      <c r="H3" s="51"/>
      <c r="I3" s="51"/>
      <c r="J3" s="51"/>
      <c r="K3" s="51"/>
      <c r="L3" s="51"/>
      <c r="M3" s="51"/>
      <c r="N3" s="51"/>
      <c r="O3" s="51"/>
      <c r="P3" s="51"/>
      <c r="Q3" s="51"/>
      <c r="R3" s="51"/>
      <c r="S3" s="51"/>
      <c r="T3" s="51"/>
      <c r="U3" s="51"/>
      <c r="V3" s="51"/>
      <c r="W3" s="51"/>
      <c r="X3" s="51"/>
      <c r="Y3" s="1"/>
      <c r="Z3" s="1"/>
    </row>
    <row r="4" spans="1:26" ht="16.5" customHeight="1" x14ac:dyDescent="0.2">
      <c r="A4" s="5"/>
      <c r="B4" s="43"/>
      <c r="C4" s="43"/>
      <c r="D4" s="43"/>
      <c r="E4" s="43"/>
      <c r="F4" s="43"/>
      <c r="G4" s="177"/>
      <c r="H4" s="178"/>
      <c r="I4" s="178"/>
      <c r="J4" s="178"/>
      <c r="K4" s="178"/>
      <c r="L4" s="43"/>
      <c r="M4" s="179"/>
      <c r="N4" s="178"/>
      <c r="O4" s="177"/>
      <c r="P4" s="178"/>
      <c r="Q4" s="178"/>
      <c r="R4" s="178"/>
      <c r="S4" s="178"/>
      <c r="T4" s="41"/>
      <c r="U4" s="41"/>
      <c r="V4" s="180" t="s">
        <v>0</v>
      </c>
      <c r="W4" s="181"/>
      <c r="X4" s="33" t="s">
        <v>30</v>
      </c>
      <c r="Y4" s="1"/>
      <c r="Z4" s="1"/>
    </row>
    <row r="5" spans="1:26" ht="30" customHeight="1" x14ac:dyDescent="0.2">
      <c r="A5" s="35" t="s">
        <v>1</v>
      </c>
      <c r="B5" s="182"/>
      <c r="C5" s="183"/>
      <c r="D5" s="184"/>
      <c r="E5" s="41"/>
      <c r="F5" s="41"/>
      <c r="G5" s="41"/>
      <c r="H5" s="29"/>
      <c r="I5" s="29"/>
      <c r="J5" s="29"/>
      <c r="K5" s="29"/>
      <c r="L5" s="41"/>
      <c r="M5" s="180" t="s">
        <v>2</v>
      </c>
      <c r="N5" s="181"/>
      <c r="O5" s="185"/>
      <c r="P5" s="186"/>
      <c r="Q5" s="186"/>
      <c r="R5" s="186"/>
      <c r="S5" s="186"/>
      <c r="T5" s="187"/>
      <c r="U5" s="41"/>
      <c r="V5" s="180" t="s">
        <v>3</v>
      </c>
      <c r="W5" s="181"/>
      <c r="X5" s="34" t="s">
        <v>31</v>
      </c>
      <c r="Y5" s="1"/>
      <c r="Z5" s="1"/>
    </row>
    <row r="6" spans="1:26" ht="30" customHeight="1" x14ac:dyDescent="0.2">
      <c r="A6" s="35"/>
      <c r="B6" s="48"/>
      <c r="C6" s="48"/>
      <c r="D6" s="48"/>
      <c r="E6" s="41"/>
      <c r="F6" s="41"/>
      <c r="G6" s="41"/>
      <c r="H6" s="29"/>
      <c r="I6" s="29"/>
      <c r="J6" s="29"/>
      <c r="K6" s="29"/>
      <c r="L6" s="41"/>
      <c r="M6" s="39"/>
      <c r="N6" s="40"/>
      <c r="O6" s="49"/>
      <c r="P6" s="42"/>
      <c r="Q6" s="42"/>
      <c r="R6" s="42"/>
      <c r="S6" s="42"/>
      <c r="T6" s="42"/>
      <c r="U6" s="41"/>
      <c r="V6" s="39"/>
      <c r="W6" s="40"/>
      <c r="X6" s="50"/>
      <c r="Y6" s="1"/>
      <c r="Z6" s="1"/>
    </row>
    <row r="7" spans="1:26" s="131" customFormat="1" ht="39.75" customHeight="1" x14ac:dyDescent="0.2">
      <c r="A7" s="55" t="s">
        <v>37</v>
      </c>
      <c r="B7" s="216" t="s">
        <v>38</v>
      </c>
      <c r="C7" s="216"/>
      <c r="D7" s="216"/>
      <c r="E7" s="216"/>
      <c r="F7" s="216"/>
      <c r="G7" s="216"/>
      <c r="H7" s="216"/>
      <c r="I7" s="216"/>
      <c r="J7" s="216"/>
      <c r="K7" s="216"/>
      <c r="L7" s="216"/>
      <c r="M7" s="216"/>
      <c r="N7" s="216"/>
      <c r="O7" s="216"/>
      <c r="P7" s="216"/>
      <c r="Q7" s="216"/>
      <c r="R7" s="216"/>
      <c r="S7" s="216"/>
      <c r="T7" s="216"/>
      <c r="U7" s="216"/>
      <c r="V7" s="216"/>
      <c r="W7" s="216"/>
      <c r="X7" s="216"/>
      <c r="Y7" s="13"/>
      <c r="Z7" s="13"/>
    </row>
    <row r="8" spans="1:26" s="132" customFormat="1" ht="9.75" customHeight="1" x14ac:dyDescent="0.2">
      <c r="A8" s="56"/>
      <c r="B8" s="147"/>
      <c r="C8" s="147"/>
      <c r="D8" s="147"/>
      <c r="E8" s="147"/>
      <c r="F8" s="147"/>
      <c r="G8" s="147"/>
      <c r="H8" s="147"/>
      <c r="I8" s="147"/>
      <c r="J8" s="147"/>
      <c r="K8" s="147"/>
      <c r="L8" s="147"/>
      <c r="M8" s="147"/>
      <c r="N8" s="147"/>
      <c r="O8" s="147"/>
      <c r="P8" s="147"/>
      <c r="Q8" s="147"/>
      <c r="R8" s="147"/>
      <c r="S8" s="147"/>
      <c r="T8" s="147"/>
      <c r="U8" s="147"/>
      <c r="V8" s="147"/>
      <c r="W8" s="147"/>
      <c r="X8" s="147"/>
      <c r="Y8" s="23"/>
      <c r="Z8" s="23"/>
    </row>
    <row r="9" spans="1:26" s="132" customFormat="1" ht="30.75" customHeight="1" x14ac:dyDescent="0.2">
      <c r="A9" s="172" t="s">
        <v>42</v>
      </c>
      <c r="B9" s="403" t="s">
        <v>720</v>
      </c>
      <c r="C9" s="403"/>
      <c r="D9" s="403"/>
      <c r="E9" s="403"/>
      <c r="F9" s="403"/>
      <c r="G9" s="403"/>
      <c r="H9" s="403"/>
      <c r="I9" s="403"/>
      <c r="J9" s="403"/>
      <c r="K9" s="403"/>
      <c r="L9" s="403"/>
      <c r="M9" s="403"/>
      <c r="N9" s="403"/>
      <c r="O9" s="403"/>
      <c r="P9" s="403"/>
      <c r="Q9" s="403"/>
      <c r="R9" s="403"/>
      <c r="S9" s="403"/>
      <c r="T9" s="403"/>
      <c r="U9" s="403"/>
      <c r="V9" s="403"/>
      <c r="W9" s="403"/>
      <c r="X9" s="403"/>
      <c r="Y9" s="23"/>
      <c r="Z9" s="23"/>
    </row>
    <row r="10" spans="1:26" s="131" customFormat="1" ht="12.75" customHeight="1" x14ac:dyDescent="0.2">
      <c r="A10" s="8"/>
      <c r="B10" s="9"/>
      <c r="C10" s="9"/>
      <c r="D10" s="9"/>
      <c r="E10" s="9"/>
      <c r="F10" s="9"/>
      <c r="G10" s="10"/>
      <c r="H10" s="10"/>
      <c r="I10" s="10"/>
      <c r="J10" s="10"/>
      <c r="K10" s="10"/>
      <c r="L10" s="10"/>
      <c r="M10" s="10"/>
      <c r="N10" s="10"/>
      <c r="O10" s="10"/>
      <c r="P10" s="10"/>
      <c r="Q10" s="10"/>
      <c r="R10" s="11"/>
      <c r="S10" s="11"/>
      <c r="T10" s="11"/>
      <c r="U10" s="11"/>
      <c r="V10" s="11"/>
      <c r="W10" s="11"/>
      <c r="X10" s="12"/>
      <c r="Y10" s="13"/>
      <c r="Z10" s="13"/>
    </row>
    <row r="11" spans="1:26" s="131" customFormat="1" ht="30" customHeight="1" x14ac:dyDescent="0.2">
      <c r="A11" s="205" t="s">
        <v>4</v>
      </c>
      <c r="B11" s="205" t="s">
        <v>5</v>
      </c>
      <c r="C11" s="205" t="s">
        <v>6</v>
      </c>
      <c r="D11" s="207" t="s">
        <v>7</v>
      </c>
      <c r="E11" s="207" t="s">
        <v>8</v>
      </c>
      <c r="F11" s="205" t="s">
        <v>9</v>
      </c>
      <c r="G11" s="205" t="s">
        <v>10</v>
      </c>
      <c r="H11" s="205" t="s">
        <v>11</v>
      </c>
      <c r="I11" s="205" t="s">
        <v>12</v>
      </c>
      <c r="J11" s="211" t="s">
        <v>13</v>
      </c>
      <c r="K11" s="210"/>
      <c r="L11" s="210"/>
      <c r="M11" s="209"/>
      <c r="N11" s="212" t="s">
        <v>14</v>
      </c>
      <c r="O11" s="213"/>
      <c r="P11" s="205" t="s">
        <v>15</v>
      </c>
      <c r="Q11" s="205" t="s">
        <v>16</v>
      </c>
      <c r="R11" s="208" t="s">
        <v>17</v>
      </c>
      <c r="S11" s="209"/>
      <c r="T11" s="208" t="s">
        <v>18</v>
      </c>
      <c r="U11" s="210"/>
      <c r="V11" s="210"/>
      <c r="W11" s="210"/>
      <c r="X11" s="209"/>
      <c r="Y11" s="13"/>
      <c r="Z11" s="13"/>
    </row>
    <row r="12" spans="1:26" s="131" customFormat="1" ht="57" customHeight="1" x14ac:dyDescent="0.2">
      <c r="A12" s="206"/>
      <c r="B12" s="206"/>
      <c r="C12" s="206"/>
      <c r="D12" s="206"/>
      <c r="E12" s="206"/>
      <c r="F12" s="206"/>
      <c r="G12" s="376"/>
      <c r="H12" s="376"/>
      <c r="I12" s="376"/>
      <c r="J12" s="38" t="s">
        <v>19</v>
      </c>
      <c r="K12" s="38" t="s">
        <v>20</v>
      </c>
      <c r="L12" s="38" t="s">
        <v>21</v>
      </c>
      <c r="M12" s="38" t="s">
        <v>22</v>
      </c>
      <c r="N12" s="214"/>
      <c r="O12" s="215"/>
      <c r="P12" s="206"/>
      <c r="Q12" s="206"/>
      <c r="R12" s="14" t="s">
        <v>23</v>
      </c>
      <c r="S12" s="14" t="s">
        <v>24</v>
      </c>
      <c r="T12" s="15" t="s">
        <v>25</v>
      </c>
      <c r="U12" s="15" t="s">
        <v>26</v>
      </c>
      <c r="V12" s="16" t="s">
        <v>27</v>
      </c>
      <c r="W12" s="15" t="s">
        <v>28</v>
      </c>
      <c r="X12" s="14" t="s">
        <v>29</v>
      </c>
      <c r="Y12" s="13"/>
      <c r="Z12" s="13"/>
    </row>
    <row r="13" spans="1:26" s="131" customFormat="1" ht="174" customHeight="1" x14ac:dyDescent="0.2">
      <c r="A13" s="204" t="s">
        <v>41</v>
      </c>
      <c r="B13" s="240" t="s">
        <v>63</v>
      </c>
      <c r="C13" s="204" t="s">
        <v>534</v>
      </c>
      <c r="D13" s="204" t="s">
        <v>248</v>
      </c>
      <c r="E13" s="386" t="s">
        <v>535</v>
      </c>
      <c r="F13" s="365">
        <v>0.05</v>
      </c>
      <c r="G13" s="204" t="s">
        <v>536</v>
      </c>
      <c r="H13" s="204" t="s">
        <v>537</v>
      </c>
      <c r="I13" s="204" t="s">
        <v>46</v>
      </c>
      <c r="J13" s="397">
        <f>(3.5%*2)+(3.5%*2)</f>
        <v>0.14000000000000001</v>
      </c>
      <c r="K13" s="397">
        <f>(3.5%*3)+(3.5%*3)+(3.75%*3)+J13</f>
        <v>0.46250000000000002</v>
      </c>
      <c r="L13" s="397">
        <f>(3.5%*3)+(3.5%*3)+(3.75%*1)+(3.75%*2)+K13</f>
        <v>0.78500000000000003</v>
      </c>
      <c r="M13" s="397">
        <f>(3.5%*2)+(3.5%*2)+(3.75%*2)+L13</f>
        <v>1</v>
      </c>
      <c r="N13" s="249" t="s">
        <v>538</v>
      </c>
      <c r="O13" s="250"/>
      <c r="P13" s="148">
        <v>0.35</v>
      </c>
      <c r="Q13" s="115" t="s">
        <v>539</v>
      </c>
      <c r="R13" s="95">
        <v>42767</v>
      </c>
      <c r="S13" s="95">
        <v>43069</v>
      </c>
      <c r="T13" s="383" t="s">
        <v>243</v>
      </c>
      <c r="U13" s="383">
        <v>195000000</v>
      </c>
      <c r="V13" s="383" t="s">
        <v>385</v>
      </c>
      <c r="W13" s="383"/>
      <c r="X13" s="383" t="s">
        <v>540</v>
      </c>
      <c r="Y13" s="13"/>
      <c r="Z13" s="13"/>
    </row>
    <row r="14" spans="1:26" s="131" customFormat="1" ht="101.25" customHeight="1" x14ac:dyDescent="0.2">
      <c r="A14" s="204"/>
      <c r="B14" s="246"/>
      <c r="C14" s="204"/>
      <c r="D14" s="204"/>
      <c r="E14" s="387"/>
      <c r="F14" s="365"/>
      <c r="G14" s="204"/>
      <c r="H14" s="204"/>
      <c r="I14" s="204"/>
      <c r="J14" s="397"/>
      <c r="K14" s="397"/>
      <c r="L14" s="397"/>
      <c r="M14" s="397"/>
      <c r="N14" s="249" t="s">
        <v>541</v>
      </c>
      <c r="O14" s="250"/>
      <c r="P14" s="148">
        <v>0.35</v>
      </c>
      <c r="Q14" s="115" t="s">
        <v>542</v>
      </c>
      <c r="R14" s="95">
        <v>42767</v>
      </c>
      <c r="S14" s="95">
        <v>43069</v>
      </c>
      <c r="T14" s="384"/>
      <c r="U14" s="384"/>
      <c r="V14" s="384"/>
      <c r="W14" s="384"/>
      <c r="X14" s="384"/>
      <c r="Y14" s="13"/>
      <c r="Z14" s="13"/>
    </row>
    <row r="15" spans="1:26" s="131" customFormat="1" ht="51" customHeight="1" x14ac:dyDescent="0.2">
      <c r="A15" s="204"/>
      <c r="B15" s="246"/>
      <c r="C15" s="204"/>
      <c r="D15" s="204"/>
      <c r="E15" s="387"/>
      <c r="F15" s="365"/>
      <c r="G15" s="204"/>
      <c r="H15" s="204"/>
      <c r="I15" s="204"/>
      <c r="J15" s="397"/>
      <c r="K15" s="397"/>
      <c r="L15" s="397"/>
      <c r="M15" s="397"/>
      <c r="N15" s="249" t="s">
        <v>543</v>
      </c>
      <c r="O15" s="250"/>
      <c r="P15" s="148">
        <v>0.15</v>
      </c>
      <c r="Q15" s="115" t="s">
        <v>544</v>
      </c>
      <c r="R15" s="95">
        <v>42826</v>
      </c>
      <c r="S15" s="95">
        <v>42947</v>
      </c>
      <c r="T15" s="384"/>
      <c r="U15" s="384"/>
      <c r="V15" s="384"/>
      <c r="W15" s="384"/>
      <c r="X15" s="384"/>
      <c r="Y15" s="13"/>
      <c r="Z15" s="13"/>
    </row>
    <row r="16" spans="1:26" s="131" customFormat="1" ht="36" customHeight="1" x14ac:dyDescent="0.2">
      <c r="A16" s="204"/>
      <c r="B16" s="246"/>
      <c r="C16" s="204"/>
      <c r="D16" s="204"/>
      <c r="E16" s="387"/>
      <c r="F16" s="365"/>
      <c r="G16" s="204"/>
      <c r="H16" s="204"/>
      <c r="I16" s="204"/>
      <c r="J16" s="397"/>
      <c r="K16" s="397"/>
      <c r="L16" s="397"/>
      <c r="M16" s="397"/>
      <c r="N16" s="249" t="s">
        <v>545</v>
      </c>
      <c r="O16" s="250"/>
      <c r="P16" s="148">
        <v>0.15</v>
      </c>
      <c r="Q16" s="115" t="s">
        <v>546</v>
      </c>
      <c r="R16" s="95">
        <v>42583</v>
      </c>
      <c r="S16" s="95">
        <v>43069</v>
      </c>
      <c r="T16" s="385"/>
      <c r="U16" s="385"/>
      <c r="V16" s="385"/>
      <c r="W16" s="385"/>
      <c r="X16" s="385"/>
      <c r="Y16" s="13"/>
      <c r="Z16" s="13"/>
    </row>
    <row r="17" spans="1:26" s="131" customFormat="1" ht="36.75" customHeight="1" x14ac:dyDescent="0.2">
      <c r="A17" s="204"/>
      <c r="B17" s="246"/>
      <c r="C17" s="204" t="s">
        <v>534</v>
      </c>
      <c r="D17" s="204" t="s">
        <v>248</v>
      </c>
      <c r="E17" s="389" t="s">
        <v>547</v>
      </c>
      <c r="F17" s="365">
        <v>0.05</v>
      </c>
      <c r="G17" s="240" t="s">
        <v>536</v>
      </c>
      <c r="H17" s="204">
        <v>100</v>
      </c>
      <c r="I17" s="204" t="s">
        <v>46</v>
      </c>
      <c r="J17" s="270">
        <f>10%+10%+(0.41%*3)+(0.83%*3)</f>
        <v>0.23720000000000002</v>
      </c>
      <c r="K17" s="270">
        <f>(2.5%*3)+(2.5%*3)+(0.41%*3)+(0.83%*3)+(3.12%*3)+(1.11%*3)+J17</f>
        <v>0.55130000000000012</v>
      </c>
      <c r="L17" s="270">
        <f>(2.5%*3)+(2.5%*1)+(0.41%*3)+(0.83%*3)+(3.12%*3)+(1.11%*3)+K17</f>
        <v>0.81540000000000012</v>
      </c>
      <c r="M17" s="270">
        <f>(2.5%*2)+(0.41%*3)+(0.83%*3)+(3.12%*2)+(1.11%*3)+L17</f>
        <v>0.99830000000000019</v>
      </c>
      <c r="N17" s="249" t="s">
        <v>548</v>
      </c>
      <c r="O17" s="250"/>
      <c r="P17" s="99">
        <v>0.1</v>
      </c>
      <c r="Q17" s="73" t="s">
        <v>549</v>
      </c>
      <c r="R17" s="95">
        <v>42767</v>
      </c>
      <c r="S17" s="95">
        <v>42825</v>
      </c>
      <c r="T17" s="388" t="s">
        <v>243</v>
      </c>
      <c r="U17" s="388">
        <v>656000000</v>
      </c>
      <c r="V17" s="388" t="s">
        <v>385</v>
      </c>
      <c r="W17" s="388"/>
      <c r="X17" s="388" t="s">
        <v>550</v>
      </c>
      <c r="Y17" s="13"/>
      <c r="Z17" s="13"/>
    </row>
    <row r="18" spans="1:26" s="131" customFormat="1" ht="36.75" customHeight="1" x14ac:dyDescent="0.2">
      <c r="A18" s="204"/>
      <c r="B18" s="246"/>
      <c r="C18" s="204"/>
      <c r="D18" s="204"/>
      <c r="E18" s="250"/>
      <c r="F18" s="365"/>
      <c r="G18" s="246"/>
      <c r="H18" s="204"/>
      <c r="I18" s="204"/>
      <c r="J18" s="271"/>
      <c r="K18" s="271"/>
      <c r="L18" s="271"/>
      <c r="M18" s="271"/>
      <c r="N18" s="249" t="s">
        <v>551</v>
      </c>
      <c r="O18" s="250"/>
      <c r="P18" s="99">
        <v>0.2</v>
      </c>
      <c r="Q18" s="73" t="s">
        <v>552</v>
      </c>
      <c r="R18" s="95">
        <v>42826</v>
      </c>
      <c r="S18" s="95">
        <v>43069</v>
      </c>
      <c r="T18" s="388"/>
      <c r="U18" s="388"/>
      <c r="V18" s="388"/>
      <c r="W18" s="388"/>
      <c r="X18" s="388"/>
      <c r="Y18" s="13"/>
      <c r="Z18" s="13"/>
    </row>
    <row r="19" spans="1:26" s="131" customFormat="1" ht="36.75" customHeight="1" x14ac:dyDescent="0.2">
      <c r="A19" s="204"/>
      <c r="B19" s="246"/>
      <c r="C19" s="204"/>
      <c r="D19" s="204"/>
      <c r="E19" s="250"/>
      <c r="F19" s="365"/>
      <c r="G19" s="246"/>
      <c r="H19" s="204"/>
      <c r="I19" s="204"/>
      <c r="J19" s="271"/>
      <c r="K19" s="271"/>
      <c r="L19" s="271"/>
      <c r="M19" s="271"/>
      <c r="N19" s="249" t="s">
        <v>553</v>
      </c>
      <c r="O19" s="250"/>
      <c r="P19" s="99">
        <v>0.1</v>
      </c>
      <c r="Q19" s="73" t="s">
        <v>554</v>
      </c>
      <c r="R19" s="95">
        <v>42826</v>
      </c>
      <c r="S19" s="95">
        <v>42947</v>
      </c>
      <c r="T19" s="388"/>
      <c r="U19" s="388"/>
      <c r="V19" s="388"/>
      <c r="W19" s="388"/>
      <c r="X19" s="388"/>
      <c r="Y19" s="13"/>
      <c r="Z19" s="13"/>
    </row>
    <row r="20" spans="1:26" s="131" customFormat="1" ht="36.75" customHeight="1" x14ac:dyDescent="0.2">
      <c r="A20" s="204"/>
      <c r="B20" s="246"/>
      <c r="C20" s="204"/>
      <c r="D20" s="204"/>
      <c r="E20" s="250"/>
      <c r="F20" s="365"/>
      <c r="G20" s="241"/>
      <c r="H20" s="204"/>
      <c r="I20" s="204"/>
      <c r="J20" s="272"/>
      <c r="K20" s="272"/>
      <c r="L20" s="272"/>
      <c r="M20" s="272"/>
      <c r="N20" s="249" t="s">
        <v>555</v>
      </c>
      <c r="O20" s="250"/>
      <c r="P20" s="99">
        <v>0.1</v>
      </c>
      <c r="Q20" s="73" t="s">
        <v>556</v>
      </c>
      <c r="R20" s="95">
        <v>42736</v>
      </c>
      <c r="S20" s="95">
        <v>42825</v>
      </c>
      <c r="T20" s="388"/>
      <c r="U20" s="388"/>
      <c r="V20" s="388"/>
      <c r="W20" s="388"/>
      <c r="X20" s="388"/>
      <c r="Y20" s="13"/>
      <c r="Z20" s="13"/>
    </row>
    <row r="21" spans="1:26" s="131" customFormat="1" ht="36.75" customHeight="1" x14ac:dyDescent="0.2">
      <c r="A21" s="204"/>
      <c r="B21" s="246"/>
      <c r="C21" s="204"/>
      <c r="D21" s="204"/>
      <c r="E21" s="250"/>
      <c r="F21" s="365"/>
      <c r="G21" s="240" t="s">
        <v>557</v>
      </c>
      <c r="H21" s="270">
        <v>1</v>
      </c>
      <c r="I21" s="240" t="s">
        <v>46</v>
      </c>
      <c r="J21" s="240"/>
      <c r="K21" s="261">
        <v>1</v>
      </c>
      <c r="L21" s="240"/>
      <c r="M21" s="240"/>
      <c r="N21" s="249" t="s">
        <v>558</v>
      </c>
      <c r="O21" s="250"/>
      <c r="P21" s="99">
        <v>0.05</v>
      </c>
      <c r="Q21" s="73" t="s">
        <v>559</v>
      </c>
      <c r="R21" s="95">
        <v>42736</v>
      </c>
      <c r="S21" s="95">
        <v>43100</v>
      </c>
      <c r="T21" s="388"/>
      <c r="U21" s="388"/>
      <c r="V21" s="388"/>
      <c r="W21" s="388"/>
      <c r="X21" s="388"/>
      <c r="Y21" s="13"/>
      <c r="Z21" s="13"/>
    </row>
    <row r="22" spans="1:26" s="131" customFormat="1" ht="36.75" customHeight="1" x14ac:dyDescent="0.2">
      <c r="A22" s="204"/>
      <c r="B22" s="246"/>
      <c r="C22" s="204"/>
      <c r="D22" s="204"/>
      <c r="E22" s="250"/>
      <c r="F22" s="365"/>
      <c r="G22" s="246"/>
      <c r="H22" s="271"/>
      <c r="I22" s="246"/>
      <c r="J22" s="246"/>
      <c r="K22" s="262"/>
      <c r="L22" s="246"/>
      <c r="M22" s="246"/>
      <c r="N22" s="249" t="s">
        <v>560</v>
      </c>
      <c r="O22" s="250"/>
      <c r="P22" s="99">
        <v>0.1</v>
      </c>
      <c r="Q22" s="73" t="s">
        <v>561</v>
      </c>
      <c r="R22" s="95">
        <v>42736</v>
      </c>
      <c r="S22" s="95">
        <v>43100</v>
      </c>
      <c r="T22" s="388"/>
      <c r="U22" s="388"/>
      <c r="V22" s="388"/>
      <c r="W22" s="388"/>
      <c r="X22" s="388"/>
      <c r="Y22" s="13"/>
      <c r="Z22" s="13"/>
    </row>
    <row r="23" spans="1:26" s="131" customFormat="1" ht="36.75" customHeight="1" x14ac:dyDescent="0.2">
      <c r="A23" s="204"/>
      <c r="B23" s="246"/>
      <c r="C23" s="204"/>
      <c r="D23" s="204"/>
      <c r="E23" s="250"/>
      <c r="F23" s="365"/>
      <c r="G23" s="246"/>
      <c r="H23" s="271"/>
      <c r="I23" s="246"/>
      <c r="J23" s="246"/>
      <c r="K23" s="262"/>
      <c r="L23" s="246"/>
      <c r="M23" s="246"/>
      <c r="N23" s="249" t="s">
        <v>562</v>
      </c>
      <c r="O23" s="250"/>
      <c r="P23" s="99">
        <v>0.25</v>
      </c>
      <c r="Q23" s="73" t="s">
        <v>563</v>
      </c>
      <c r="R23" s="95">
        <v>41730</v>
      </c>
      <c r="S23" s="95">
        <v>43069</v>
      </c>
      <c r="T23" s="388"/>
      <c r="U23" s="388"/>
      <c r="V23" s="388"/>
      <c r="W23" s="388"/>
      <c r="X23" s="388"/>
      <c r="Y23" s="13"/>
      <c r="Z23" s="13"/>
    </row>
    <row r="24" spans="1:26" s="131" customFormat="1" ht="55.5" customHeight="1" x14ac:dyDescent="0.2">
      <c r="A24" s="204"/>
      <c r="B24" s="241"/>
      <c r="C24" s="204"/>
      <c r="D24" s="204"/>
      <c r="E24" s="250"/>
      <c r="F24" s="365"/>
      <c r="G24" s="241"/>
      <c r="H24" s="272"/>
      <c r="I24" s="241"/>
      <c r="J24" s="241"/>
      <c r="K24" s="263"/>
      <c r="L24" s="241"/>
      <c r="M24" s="241"/>
      <c r="N24" s="249" t="s">
        <v>564</v>
      </c>
      <c r="O24" s="250"/>
      <c r="P24" s="99">
        <v>0.1</v>
      </c>
      <c r="Q24" s="73" t="s">
        <v>565</v>
      </c>
      <c r="R24" s="95">
        <v>42826</v>
      </c>
      <c r="S24" s="95">
        <v>43100</v>
      </c>
      <c r="T24" s="388"/>
      <c r="U24" s="388"/>
      <c r="V24" s="388"/>
      <c r="W24" s="388"/>
      <c r="X24" s="388"/>
      <c r="Y24" s="13"/>
      <c r="Z24" s="13"/>
    </row>
    <row r="25" spans="1:26" s="131" customFormat="1" ht="12.75" customHeight="1" x14ac:dyDescent="0.2">
      <c r="A25" s="8"/>
      <c r="B25" s="9"/>
      <c r="C25" s="9"/>
      <c r="D25" s="9"/>
      <c r="E25" s="9"/>
      <c r="F25" s="9"/>
      <c r="G25" s="10"/>
      <c r="H25" s="10"/>
      <c r="I25" s="10"/>
      <c r="J25" s="10"/>
      <c r="K25" s="10"/>
      <c r="L25" s="10"/>
      <c r="M25" s="10"/>
      <c r="N25" s="10"/>
      <c r="O25" s="10"/>
      <c r="P25" s="10"/>
      <c r="Q25" s="10"/>
      <c r="R25" s="11"/>
      <c r="S25" s="11"/>
      <c r="T25" s="11"/>
      <c r="U25" s="11"/>
      <c r="V25" s="11"/>
      <c r="W25" s="11"/>
      <c r="X25" s="12"/>
      <c r="Y25" s="13"/>
      <c r="Z25" s="13"/>
    </row>
    <row r="26" spans="1:26" s="132" customFormat="1" ht="30.75" customHeight="1" x14ac:dyDescent="0.2">
      <c r="A26" s="60" t="s">
        <v>62</v>
      </c>
      <c r="B26" s="175" t="s">
        <v>721</v>
      </c>
      <c r="C26" s="175"/>
      <c r="D26" s="175"/>
      <c r="E26" s="175"/>
      <c r="F26" s="175"/>
      <c r="G26" s="175"/>
      <c r="H26" s="175"/>
      <c r="I26" s="175"/>
      <c r="J26" s="175"/>
      <c r="K26" s="175"/>
      <c r="L26" s="175"/>
      <c r="M26" s="175"/>
      <c r="N26" s="175"/>
      <c r="O26" s="175"/>
      <c r="P26" s="175"/>
      <c r="Q26" s="175"/>
      <c r="R26" s="175"/>
      <c r="S26" s="175"/>
      <c r="T26" s="175"/>
      <c r="U26" s="175"/>
      <c r="V26" s="175"/>
      <c r="W26" s="175"/>
      <c r="X26" s="175"/>
      <c r="Y26" s="23"/>
      <c r="Z26" s="23"/>
    </row>
    <row r="27" spans="1:26" s="131" customFormat="1" ht="12.75" customHeight="1" x14ac:dyDescent="0.2">
      <c r="A27" s="8"/>
      <c r="B27" s="9"/>
      <c r="C27" s="9"/>
      <c r="D27" s="9"/>
      <c r="E27" s="9"/>
      <c r="F27" s="9"/>
      <c r="G27" s="10"/>
      <c r="H27" s="10"/>
      <c r="I27" s="10"/>
      <c r="J27" s="10"/>
      <c r="K27" s="10"/>
      <c r="L27" s="10"/>
      <c r="M27" s="10"/>
      <c r="N27" s="10"/>
      <c r="O27" s="10"/>
      <c r="P27" s="10"/>
      <c r="Q27" s="10"/>
      <c r="R27" s="11"/>
      <c r="S27" s="11"/>
      <c r="T27" s="11"/>
      <c r="U27" s="11"/>
      <c r="V27" s="11"/>
      <c r="W27" s="11"/>
      <c r="X27" s="12"/>
      <c r="Y27" s="13"/>
      <c r="Z27" s="13"/>
    </row>
    <row r="28" spans="1:26" s="131" customFormat="1" ht="30" customHeight="1" x14ac:dyDescent="0.2">
      <c r="A28" s="205" t="s">
        <v>4</v>
      </c>
      <c r="B28" s="205" t="s">
        <v>5</v>
      </c>
      <c r="C28" s="205" t="s">
        <v>6</v>
      </c>
      <c r="D28" s="207" t="s">
        <v>7</v>
      </c>
      <c r="E28" s="207" t="s">
        <v>8</v>
      </c>
      <c r="F28" s="205" t="s">
        <v>9</v>
      </c>
      <c r="G28" s="205" t="s">
        <v>10</v>
      </c>
      <c r="H28" s="205" t="s">
        <v>11</v>
      </c>
      <c r="I28" s="205" t="s">
        <v>12</v>
      </c>
      <c r="J28" s="211" t="s">
        <v>13</v>
      </c>
      <c r="K28" s="210"/>
      <c r="L28" s="210"/>
      <c r="M28" s="209"/>
      <c r="N28" s="212" t="s">
        <v>14</v>
      </c>
      <c r="O28" s="213"/>
      <c r="P28" s="205" t="s">
        <v>15</v>
      </c>
      <c r="Q28" s="205" t="s">
        <v>16</v>
      </c>
      <c r="R28" s="208" t="s">
        <v>17</v>
      </c>
      <c r="S28" s="209"/>
      <c r="T28" s="208" t="s">
        <v>18</v>
      </c>
      <c r="U28" s="210"/>
      <c r="V28" s="210"/>
      <c r="W28" s="210"/>
      <c r="X28" s="209"/>
      <c r="Y28" s="13"/>
      <c r="Z28" s="13"/>
    </row>
    <row r="29" spans="1:26" s="131" customFormat="1" ht="57" customHeight="1" x14ac:dyDescent="0.2">
      <c r="A29" s="206"/>
      <c r="B29" s="206"/>
      <c r="C29" s="206"/>
      <c r="D29" s="206"/>
      <c r="E29" s="206"/>
      <c r="F29" s="206"/>
      <c r="G29" s="206"/>
      <c r="H29" s="206"/>
      <c r="I29" s="206"/>
      <c r="J29" s="14" t="s">
        <v>19</v>
      </c>
      <c r="K29" s="14" t="s">
        <v>20</v>
      </c>
      <c r="L29" s="14" t="s">
        <v>21</v>
      </c>
      <c r="M29" s="14" t="s">
        <v>22</v>
      </c>
      <c r="N29" s="214"/>
      <c r="O29" s="215"/>
      <c r="P29" s="206"/>
      <c r="Q29" s="206"/>
      <c r="R29" s="14" t="s">
        <v>23</v>
      </c>
      <c r="S29" s="14" t="s">
        <v>24</v>
      </c>
      <c r="T29" s="15" t="s">
        <v>25</v>
      </c>
      <c r="U29" s="15" t="s">
        <v>26</v>
      </c>
      <c r="V29" s="16" t="s">
        <v>27</v>
      </c>
      <c r="W29" s="15" t="s">
        <v>28</v>
      </c>
      <c r="X29" s="14" t="s">
        <v>29</v>
      </c>
      <c r="Y29" s="13"/>
      <c r="Z29" s="13"/>
    </row>
    <row r="30" spans="1:26" s="131" customFormat="1" ht="48" customHeight="1" x14ac:dyDescent="0.2">
      <c r="A30" s="204" t="s">
        <v>41</v>
      </c>
      <c r="B30" s="204" t="s">
        <v>576</v>
      </c>
      <c r="C30" s="204" t="s">
        <v>534</v>
      </c>
      <c r="D30" s="204" t="s">
        <v>248</v>
      </c>
      <c r="E30" s="389" t="s">
        <v>577</v>
      </c>
      <c r="F30" s="365">
        <v>0.02</v>
      </c>
      <c r="G30" s="240" t="s">
        <v>578</v>
      </c>
      <c r="H30" s="240">
        <v>5</v>
      </c>
      <c r="I30" s="240" t="s">
        <v>69</v>
      </c>
      <c r="J30" s="240"/>
      <c r="K30" s="240">
        <v>2</v>
      </c>
      <c r="L30" s="240">
        <v>3</v>
      </c>
      <c r="M30" s="240">
        <v>5</v>
      </c>
      <c r="N30" s="249" t="s">
        <v>579</v>
      </c>
      <c r="O30" s="250"/>
      <c r="P30" s="99">
        <v>0.5</v>
      </c>
      <c r="Q30" s="73" t="s">
        <v>580</v>
      </c>
      <c r="R30" s="95">
        <v>42795</v>
      </c>
      <c r="S30" s="95">
        <v>42947</v>
      </c>
      <c r="T30" s="88"/>
      <c r="U30" s="96"/>
      <c r="V30" s="100"/>
      <c r="W30" s="100"/>
      <c r="X30" s="100"/>
      <c r="Y30" s="13"/>
      <c r="Z30" s="13"/>
    </row>
    <row r="31" spans="1:26" s="131" customFormat="1" ht="42" customHeight="1" x14ac:dyDescent="0.2">
      <c r="A31" s="204"/>
      <c r="B31" s="204"/>
      <c r="C31" s="204"/>
      <c r="D31" s="204"/>
      <c r="E31" s="250"/>
      <c r="F31" s="365"/>
      <c r="G31" s="241"/>
      <c r="H31" s="241"/>
      <c r="I31" s="241"/>
      <c r="J31" s="241"/>
      <c r="K31" s="241"/>
      <c r="L31" s="241"/>
      <c r="M31" s="241"/>
      <c r="N31" s="249" t="s">
        <v>581</v>
      </c>
      <c r="O31" s="250"/>
      <c r="P31" s="99">
        <v>0.5</v>
      </c>
      <c r="Q31" s="73" t="s">
        <v>582</v>
      </c>
      <c r="R31" s="95">
        <v>42948</v>
      </c>
      <c r="S31" s="95">
        <v>43100</v>
      </c>
      <c r="T31" s="88"/>
      <c r="U31" s="96"/>
      <c r="V31" s="100"/>
      <c r="W31" s="100"/>
      <c r="X31" s="100"/>
      <c r="Y31" s="13"/>
      <c r="Z31" s="13"/>
    </row>
    <row r="32" spans="1:26" s="131" customFormat="1" ht="51" customHeight="1" x14ac:dyDescent="0.2">
      <c r="A32" s="204"/>
      <c r="B32" s="204"/>
      <c r="C32" s="204" t="s">
        <v>583</v>
      </c>
      <c r="D32" s="204" t="s">
        <v>248</v>
      </c>
      <c r="E32" s="394" t="s">
        <v>584</v>
      </c>
      <c r="F32" s="365">
        <v>0.02</v>
      </c>
      <c r="G32" s="390" t="s">
        <v>585</v>
      </c>
      <c r="H32" s="239">
        <v>1</v>
      </c>
      <c r="I32" s="239" t="s">
        <v>46</v>
      </c>
      <c r="J32" s="239">
        <f>15%+(2.5%*3)+(3%*2)</f>
        <v>0.28500000000000003</v>
      </c>
      <c r="K32" s="239">
        <f>(2.5%*3)+10%+(3%*3)+J32</f>
        <v>0.55000000000000004</v>
      </c>
      <c r="L32" s="239">
        <f>(2.5%*3)+5%+10%+K32</f>
        <v>0.77500000000000002</v>
      </c>
      <c r="M32" s="239">
        <f>(2.5%*3)+15%+L32</f>
        <v>1</v>
      </c>
      <c r="N32" s="249" t="s">
        <v>586</v>
      </c>
      <c r="O32" s="250"/>
      <c r="P32" s="94">
        <v>0.15</v>
      </c>
      <c r="Q32" s="125" t="s">
        <v>587</v>
      </c>
      <c r="R32" s="95">
        <v>42736</v>
      </c>
      <c r="S32" s="95">
        <v>42825</v>
      </c>
      <c r="T32" s="240" t="s">
        <v>243</v>
      </c>
      <c r="U32" s="391">
        <v>140000000</v>
      </c>
      <c r="V32" s="240" t="s">
        <v>385</v>
      </c>
      <c r="W32" s="240"/>
      <c r="X32" s="240" t="s">
        <v>588</v>
      </c>
      <c r="Y32" s="13"/>
      <c r="Z32" s="13"/>
    </row>
    <row r="33" spans="1:26" s="131" customFormat="1" ht="30.75" customHeight="1" x14ac:dyDescent="0.2">
      <c r="A33" s="204"/>
      <c r="B33" s="204"/>
      <c r="C33" s="204"/>
      <c r="D33" s="204"/>
      <c r="E33" s="394"/>
      <c r="F33" s="365"/>
      <c r="G33" s="390"/>
      <c r="H33" s="239"/>
      <c r="I33" s="239"/>
      <c r="J33" s="239"/>
      <c r="K33" s="239"/>
      <c r="L33" s="239"/>
      <c r="M33" s="239"/>
      <c r="N33" s="249" t="s">
        <v>589</v>
      </c>
      <c r="O33" s="250"/>
      <c r="P33" s="94">
        <v>0.3</v>
      </c>
      <c r="Q33" s="125" t="s">
        <v>587</v>
      </c>
      <c r="R33" s="95">
        <v>42736</v>
      </c>
      <c r="S33" s="95">
        <v>43100</v>
      </c>
      <c r="T33" s="246"/>
      <c r="U33" s="392"/>
      <c r="V33" s="246"/>
      <c r="W33" s="246"/>
      <c r="X33" s="246"/>
      <c r="Y33" s="13"/>
      <c r="Z33" s="13"/>
    </row>
    <row r="34" spans="1:26" s="131" customFormat="1" ht="30.75" customHeight="1" x14ac:dyDescent="0.2">
      <c r="A34" s="204"/>
      <c r="B34" s="204"/>
      <c r="C34" s="204"/>
      <c r="D34" s="204"/>
      <c r="E34" s="394"/>
      <c r="F34" s="365"/>
      <c r="G34" s="390"/>
      <c r="H34" s="239"/>
      <c r="I34" s="239"/>
      <c r="J34" s="239"/>
      <c r="K34" s="239"/>
      <c r="L34" s="239"/>
      <c r="M34" s="239"/>
      <c r="N34" s="249" t="s">
        <v>590</v>
      </c>
      <c r="O34" s="250"/>
      <c r="P34" s="94">
        <v>0.1</v>
      </c>
      <c r="Q34" s="125" t="s">
        <v>591</v>
      </c>
      <c r="R34" s="95">
        <v>42826</v>
      </c>
      <c r="S34" s="95">
        <v>42916</v>
      </c>
      <c r="T34" s="246"/>
      <c r="U34" s="392"/>
      <c r="V34" s="246"/>
      <c r="W34" s="246"/>
      <c r="X34" s="246"/>
      <c r="Y34" s="13"/>
      <c r="Z34" s="13"/>
    </row>
    <row r="35" spans="1:26" s="131" customFormat="1" ht="30.75" customHeight="1" x14ac:dyDescent="0.2">
      <c r="A35" s="204"/>
      <c r="B35" s="204"/>
      <c r="C35" s="204"/>
      <c r="D35" s="204"/>
      <c r="E35" s="394"/>
      <c r="F35" s="365"/>
      <c r="G35" s="390"/>
      <c r="H35" s="239"/>
      <c r="I35" s="239"/>
      <c r="J35" s="239"/>
      <c r="K35" s="239"/>
      <c r="L35" s="239"/>
      <c r="M35" s="239"/>
      <c r="N35" s="249" t="s">
        <v>592</v>
      </c>
      <c r="O35" s="250"/>
      <c r="P35" s="94">
        <v>0.05</v>
      </c>
      <c r="Q35" s="125" t="s">
        <v>593</v>
      </c>
      <c r="R35" s="95">
        <v>42917</v>
      </c>
      <c r="S35" s="95">
        <v>43008</v>
      </c>
      <c r="T35" s="246"/>
      <c r="U35" s="392"/>
      <c r="V35" s="246"/>
      <c r="W35" s="246"/>
      <c r="X35" s="246"/>
      <c r="Y35" s="13"/>
      <c r="Z35" s="13"/>
    </row>
    <row r="36" spans="1:26" s="131" customFormat="1" ht="30.75" customHeight="1" x14ac:dyDescent="0.2">
      <c r="A36" s="204"/>
      <c r="B36" s="204"/>
      <c r="C36" s="204"/>
      <c r="D36" s="204"/>
      <c r="E36" s="394"/>
      <c r="F36" s="365"/>
      <c r="G36" s="390"/>
      <c r="H36" s="239"/>
      <c r="I36" s="239"/>
      <c r="J36" s="239"/>
      <c r="K36" s="239"/>
      <c r="L36" s="239"/>
      <c r="M36" s="239"/>
      <c r="N36" s="249" t="s">
        <v>594</v>
      </c>
      <c r="O36" s="250"/>
      <c r="P36" s="94">
        <v>0.1</v>
      </c>
      <c r="Q36" s="125" t="s">
        <v>595</v>
      </c>
      <c r="R36" s="95">
        <v>42917</v>
      </c>
      <c r="S36" s="95">
        <v>43008</v>
      </c>
      <c r="T36" s="246"/>
      <c r="U36" s="392"/>
      <c r="V36" s="246"/>
      <c r="W36" s="246"/>
      <c r="X36" s="246"/>
      <c r="Y36" s="13"/>
      <c r="Z36" s="13"/>
    </row>
    <row r="37" spans="1:26" s="131" customFormat="1" ht="30.75" customHeight="1" x14ac:dyDescent="0.2">
      <c r="A37" s="204"/>
      <c r="B37" s="204"/>
      <c r="C37" s="204"/>
      <c r="D37" s="204"/>
      <c r="E37" s="394"/>
      <c r="F37" s="365"/>
      <c r="G37" s="390"/>
      <c r="H37" s="239"/>
      <c r="I37" s="239"/>
      <c r="J37" s="239"/>
      <c r="K37" s="239"/>
      <c r="L37" s="239"/>
      <c r="M37" s="239"/>
      <c r="N37" s="249" t="s">
        <v>596</v>
      </c>
      <c r="O37" s="250"/>
      <c r="P37" s="94">
        <v>0.15</v>
      </c>
      <c r="Q37" s="125" t="s">
        <v>597</v>
      </c>
      <c r="R37" s="95">
        <v>42767</v>
      </c>
      <c r="S37" s="95">
        <v>42916</v>
      </c>
      <c r="T37" s="246"/>
      <c r="U37" s="392"/>
      <c r="V37" s="246"/>
      <c r="W37" s="246"/>
      <c r="X37" s="246"/>
      <c r="Y37" s="13"/>
      <c r="Z37" s="13"/>
    </row>
    <row r="38" spans="1:26" s="131" customFormat="1" ht="30.75" customHeight="1" x14ac:dyDescent="0.2">
      <c r="A38" s="204"/>
      <c r="B38" s="204"/>
      <c r="C38" s="204"/>
      <c r="D38" s="204"/>
      <c r="E38" s="394"/>
      <c r="F38" s="365"/>
      <c r="G38" s="390"/>
      <c r="H38" s="239"/>
      <c r="I38" s="239"/>
      <c r="J38" s="239"/>
      <c r="K38" s="239"/>
      <c r="L38" s="239"/>
      <c r="M38" s="239"/>
      <c r="N38" s="249" t="s">
        <v>598</v>
      </c>
      <c r="O38" s="250"/>
      <c r="P38" s="94">
        <v>0.15</v>
      </c>
      <c r="Q38" s="125" t="s">
        <v>599</v>
      </c>
      <c r="R38" s="95">
        <v>43009</v>
      </c>
      <c r="S38" s="95">
        <v>43100</v>
      </c>
      <c r="T38" s="241"/>
      <c r="U38" s="393"/>
      <c r="V38" s="241"/>
      <c r="W38" s="241"/>
      <c r="X38" s="241"/>
      <c r="Y38" s="13"/>
      <c r="Z38" s="13"/>
    </row>
    <row r="39" spans="1:26" s="131" customFormat="1" ht="30.75" customHeight="1" x14ac:dyDescent="0.2">
      <c r="A39" s="204" t="s">
        <v>41</v>
      </c>
      <c r="B39" s="204" t="s">
        <v>745</v>
      </c>
      <c r="C39" s="240" t="s">
        <v>746</v>
      </c>
      <c r="D39" s="204" t="s">
        <v>744</v>
      </c>
      <c r="E39" s="394" t="s">
        <v>731</v>
      </c>
      <c r="F39" s="365">
        <v>0.02</v>
      </c>
      <c r="G39" s="270" t="s">
        <v>743</v>
      </c>
      <c r="H39" s="404">
        <v>1</v>
      </c>
      <c r="I39" s="407" t="s">
        <v>46</v>
      </c>
      <c r="J39" s="408">
        <v>0.25</v>
      </c>
      <c r="K39" s="253">
        <v>0.53129999999999999</v>
      </c>
      <c r="L39" s="253">
        <v>0.8125</v>
      </c>
      <c r="M39" s="253">
        <v>1</v>
      </c>
      <c r="N39" s="413" t="s">
        <v>732</v>
      </c>
      <c r="O39" s="414"/>
      <c r="P39" s="411">
        <v>1</v>
      </c>
      <c r="Q39" s="126" t="s">
        <v>733</v>
      </c>
      <c r="R39" s="124">
        <v>42755</v>
      </c>
      <c r="S39" s="124">
        <v>43100</v>
      </c>
      <c r="T39" s="247">
        <v>0</v>
      </c>
      <c r="U39" s="247">
        <v>0</v>
      </c>
      <c r="V39" s="247">
        <v>0</v>
      </c>
      <c r="W39" s="247">
        <v>0</v>
      </c>
      <c r="X39" s="264" t="s">
        <v>734</v>
      </c>
      <c r="Y39" s="13"/>
      <c r="Z39" s="13"/>
    </row>
    <row r="40" spans="1:26" s="131" customFormat="1" ht="30.75" customHeight="1" x14ac:dyDescent="0.2">
      <c r="A40" s="204"/>
      <c r="B40" s="204"/>
      <c r="C40" s="246"/>
      <c r="D40" s="204"/>
      <c r="E40" s="394"/>
      <c r="F40" s="365"/>
      <c r="G40" s="271"/>
      <c r="H40" s="405"/>
      <c r="I40" s="405"/>
      <c r="J40" s="409"/>
      <c r="K40" s="410"/>
      <c r="L40" s="410"/>
      <c r="M40" s="410"/>
      <c r="N40" s="413" t="s">
        <v>735</v>
      </c>
      <c r="O40" s="414"/>
      <c r="P40" s="412"/>
      <c r="Q40" s="126" t="s">
        <v>736</v>
      </c>
      <c r="R40" s="124">
        <v>42755</v>
      </c>
      <c r="S40" s="124">
        <v>43100</v>
      </c>
      <c r="T40" s="269"/>
      <c r="U40" s="269"/>
      <c r="V40" s="269"/>
      <c r="W40" s="269"/>
      <c r="X40" s="265"/>
      <c r="Y40" s="13"/>
      <c r="Z40" s="13"/>
    </row>
    <row r="41" spans="1:26" s="131" customFormat="1" ht="30.75" customHeight="1" x14ac:dyDescent="0.2">
      <c r="A41" s="204"/>
      <c r="B41" s="204"/>
      <c r="C41" s="246"/>
      <c r="D41" s="204"/>
      <c r="E41" s="394"/>
      <c r="F41" s="365"/>
      <c r="G41" s="271"/>
      <c r="H41" s="405"/>
      <c r="I41" s="405"/>
      <c r="J41" s="409"/>
      <c r="K41" s="410"/>
      <c r="L41" s="410"/>
      <c r="M41" s="410"/>
      <c r="N41" s="415" t="s">
        <v>737</v>
      </c>
      <c r="O41" s="416"/>
      <c r="P41" s="412"/>
      <c r="Q41" s="126" t="s">
        <v>738</v>
      </c>
      <c r="R41" s="124">
        <v>42755</v>
      </c>
      <c r="S41" s="124">
        <v>43100</v>
      </c>
      <c r="T41" s="269"/>
      <c r="U41" s="269"/>
      <c r="V41" s="269"/>
      <c r="W41" s="269"/>
      <c r="X41" s="265"/>
      <c r="Y41" s="13"/>
      <c r="Z41" s="13"/>
    </row>
    <row r="42" spans="1:26" s="131" customFormat="1" ht="30.75" customHeight="1" x14ac:dyDescent="0.2">
      <c r="A42" s="204"/>
      <c r="B42" s="204"/>
      <c r="C42" s="246"/>
      <c r="D42" s="204"/>
      <c r="E42" s="394"/>
      <c r="F42" s="365"/>
      <c r="G42" s="271"/>
      <c r="H42" s="405"/>
      <c r="I42" s="405"/>
      <c r="J42" s="409"/>
      <c r="K42" s="410"/>
      <c r="L42" s="410"/>
      <c r="M42" s="410"/>
      <c r="N42" s="415" t="s">
        <v>739</v>
      </c>
      <c r="O42" s="416"/>
      <c r="P42" s="412"/>
      <c r="Q42" s="126" t="s">
        <v>740</v>
      </c>
      <c r="R42" s="124">
        <v>42755</v>
      </c>
      <c r="S42" s="124">
        <v>43100</v>
      </c>
      <c r="T42" s="269"/>
      <c r="U42" s="269"/>
      <c r="V42" s="269"/>
      <c r="W42" s="269"/>
      <c r="X42" s="265"/>
      <c r="Y42" s="13"/>
      <c r="Z42" s="13"/>
    </row>
    <row r="43" spans="1:26" s="131" customFormat="1" ht="30.75" customHeight="1" x14ac:dyDescent="0.2">
      <c r="A43" s="204"/>
      <c r="B43" s="204"/>
      <c r="C43" s="241"/>
      <c r="D43" s="204"/>
      <c r="E43" s="394"/>
      <c r="F43" s="365"/>
      <c r="G43" s="272"/>
      <c r="H43" s="406"/>
      <c r="I43" s="406"/>
      <c r="J43" s="409"/>
      <c r="K43" s="410"/>
      <c r="L43" s="410"/>
      <c r="M43" s="410"/>
      <c r="N43" s="415" t="s">
        <v>741</v>
      </c>
      <c r="O43" s="416"/>
      <c r="P43" s="412"/>
      <c r="Q43" s="126" t="s">
        <v>742</v>
      </c>
      <c r="R43" s="124">
        <v>42755</v>
      </c>
      <c r="S43" s="124">
        <v>43100</v>
      </c>
      <c r="T43" s="248"/>
      <c r="U43" s="248"/>
      <c r="V43" s="248"/>
      <c r="W43" s="248"/>
      <c r="X43" s="265"/>
      <c r="Y43" s="13"/>
      <c r="Z43" s="13"/>
    </row>
    <row r="44" spans="1:26" s="131" customFormat="1" ht="41.25" customHeight="1" x14ac:dyDescent="0.2">
      <c r="A44" s="204" t="s">
        <v>41</v>
      </c>
      <c r="B44" s="204" t="s">
        <v>745</v>
      </c>
      <c r="C44" s="204" t="s">
        <v>746</v>
      </c>
      <c r="D44" s="204" t="s">
        <v>744</v>
      </c>
      <c r="E44" s="394" t="s">
        <v>752</v>
      </c>
      <c r="F44" s="365">
        <v>0.02</v>
      </c>
      <c r="G44" s="390" t="s">
        <v>751</v>
      </c>
      <c r="H44" s="404">
        <v>1</v>
      </c>
      <c r="I44" s="407" t="s">
        <v>46</v>
      </c>
      <c r="J44" s="417">
        <v>0.2273</v>
      </c>
      <c r="K44" s="417">
        <v>0.48480000000000001</v>
      </c>
      <c r="L44" s="417">
        <v>0.74239999999999995</v>
      </c>
      <c r="M44" s="417">
        <v>1</v>
      </c>
      <c r="N44" s="418" t="s">
        <v>747</v>
      </c>
      <c r="O44" s="386"/>
      <c r="P44" s="127">
        <v>0.5</v>
      </c>
      <c r="Q44" s="128" t="s">
        <v>748</v>
      </c>
      <c r="R44" s="157">
        <v>42755</v>
      </c>
      <c r="S44" s="157">
        <v>43100</v>
      </c>
      <c r="T44" s="141">
        <v>0</v>
      </c>
      <c r="U44" s="88">
        <v>0</v>
      </c>
      <c r="V44" s="88">
        <v>0</v>
      </c>
      <c r="W44" s="88">
        <v>0</v>
      </c>
      <c r="X44" s="264" t="s">
        <v>734</v>
      </c>
      <c r="Y44" s="13"/>
      <c r="Z44" s="13"/>
    </row>
    <row r="45" spans="1:26" s="131" customFormat="1" ht="41.25" customHeight="1" x14ac:dyDescent="0.2">
      <c r="A45" s="204"/>
      <c r="B45" s="204"/>
      <c r="C45" s="204"/>
      <c r="D45" s="204"/>
      <c r="E45" s="394"/>
      <c r="F45" s="365"/>
      <c r="G45" s="390"/>
      <c r="H45" s="406"/>
      <c r="I45" s="406"/>
      <c r="J45" s="417"/>
      <c r="K45" s="417"/>
      <c r="L45" s="417"/>
      <c r="M45" s="417"/>
      <c r="N45" s="204" t="s">
        <v>749</v>
      </c>
      <c r="O45" s="204"/>
      <c r="P45" s="99">
        <v>0.5</v>
      </c>
      <c r="Q45" s="73" t="s">
        <v>750</v>
      </c>
      <c r="R45" s="136">
        <v>42755</v>
      </c>
      <c r="S45" s="136">
        <v>43100</v>
      </c>
      <c r="T45" s="88">
        <v>0</v>
      </c>
      <c r="U45" s="88">
        <v>0</v>
      </c>
      <c r="V45" s="88">
        <v>0</v>
      </c>
      <c r="W45" s="88">
        <v>0</v>
      </c>
      <c r="X45" s="265"/>
      <c r="Y45" s="13"/>
      <c r="Z45" s="13"/>
    </row>
    <row r="46" spans="1:26" s="131" customFormat="1" ht="12.75" customHeight="1" x14ac:dyDescent="0.2">
      <c r="A46" s="8"/>
      <c r="B46" s="9"/>
      <c r="C46" s="9"/>
      <c r="D46" s="9"/>
      <c r="E46" s="9"/>
      <c r="F46" s="9"/>
      <c r="G46" s="10"/>
      <c r="H46" s="10"/>
      <c r="I46" s="10"/>
      <c r="J46" s="10"/>
      <c r="K46" s="10"/>
      <c r="L46" s="10"/>
      <c r="M46" s="10"/>
      <c r="N46" s="10"/>
      <c r="O46" s="10"/>
      <c r="P46" s="10"/>
      <c r="Q46" s="10"/>
      <c r="R46" s="11"/>
      <c r="S46" s="11"/>
      <c r="T46" s="11"/>
      <c r="U46" s="11"/>
      <c r="V46" s="11"/>
      <c r="W46" s="11"/>
      <c r="X46" s="12"/>
      <c r="Y46" s="13"/>
      <c r="Z46" s="13"/>
    </row>
    <row r="47" spans="1:26" s="132" customFormat="1" ht="30.75" customHeight="1" x14ac:dyDescent="0.2">
      <c r="A47" s="60" t="s">
        <v>95</v>
      </c>
      <c r="B47" s="175" t="s">
        <v>722</v>
      </c>
      <c r="C47" s="175"/>
      <c r="D47" s="175"/>
      <c r="E47" s="175"/>
      <c r="F47" s="175"/>
      <c r="G47" s="175"/>
      <c r="H47" s="175"/>
      <c r="I47" s="175"/>
      <c r="J47" s="175"/>
      <c r="K47" s="175"/>
      <c r="L47" s="175"/>
      <c r="M47" s="175"/>
      <c r="N47" s="175"/>
      <c r="O47" s="175"/>
      <c r="P47" s="175"/>
      <c r="Q47" s="175"/>
      <c r="R47" s="175"/>
      <c r="S47" s="175"/>
      <c r="T47" s="175"/>
      <c r="U47" s="175"/>
      <c r="V47" s="175"/>
      <c r="W47" s="175"/>
      <c r="X47" s="175"/>
      <c r="Y47" s="23"/>
      <c r="Z47" s="23"/>
    </row>
    <row r="48" spans="1:26" s="131" customFormat="1" ht="12.75" customHeight="1" x14ac:dyDescent="0.2">
      <c r="A48" s="8"/>
      <c r="B48" s="9"/>
      <c r="C48" s="9"/>
      <c r="D48" s="9"/>
      <c r="E48" s="9"/>
      <c r="F48" s="9"/>
      <c r="G48" s="10"/>
      <c r="H48" s="10"/>
      <c r="I48" s="10"/>
      <c r="J48" s="10"/>
      <c r="K48" s="10"/>
      <c r="L48" s="10"/>
      <c r="M48" s="10"/>
      <c r="N48" s="10"/>
      <c r="O48" s="10"/>
      <c r="P48" s="10"/>
      <c r="Q48" s="10"/>
      <c r="R48" s="11"/>
      <c r="S48" s="11"/>
      <c r="T48" s="11"/>
      <c r="U48" s="11"/>
      <c r="V48" s="11"/>
      <c r="W48" s="11"/>
      <c r="X48" s="12"/>
      <c r="Y48" s="13"/>
      <c r="Z48" s="13"/>
    </row>
    <row r="49" spans="1:26" s="131" customFormat="1" ht="30" customHeight="1" x14ac:dyDescent="0.2">
      <c r="A49" s="205" t="s">
        <v>4</v>
      </c>
      <c r="B49" s="205" t="s">
        <v>5</v>
      </c>
      <c r="C49" s="205" t="s">
        <v>6</v>
      </c>
      <c r="D49" s="207" t="s">
        <v>7</v>
      </c>
      <c r="E49" s="207" t="s">
        <v>8</v>
      </c>
      <c r="F49" s="205" t="s">
        <v>9</v>
      </c>
      <c r="G49" s="205" t="s">
        <v>10</v>
      </c>
      <c r="H49" s="205" t="s">
        <v>11</v>
      </c>
      <c r="I49" s="205" t="s">
        <v>12</v>
      </c>
      <c r="J49" s="211" t="s">
        <v>13</v>
      </c>
      <c r="K49" s="210"/>
      <c r="L49" s="210"/>
      <c r="M49" s="209"/>
      <c r="N49" s="212" t="s">
        <v>14</v>
      </c>
      <c r="O49" s="213"/>
      <c r="P49" s="205" t="s">
        <v>15</v>
      </c>
      <c r="Q49" s="205" t="s">
        <v>16</v>
      </c>
      <c r="R49" s="208" t="s">
        <v>17</v>
      </c>
      <c r="S49" s="209"/>
      <c r="T49" s="208" t="s">
        <v>18</v>
      </c>
      <c r="U49" s="210"/>
      <c r="V49" s="210"/>
      <c r="W49" s="210"/>
      <c r="X49" s="209"/>
      <c r="Y49" s="13"/>
      <c r="Z49" s="13"/>
    </row>
    <row r="50" spans="1:26" s="131" customFormat="1" ht="57" customHeight="1" x14ac:dyDescent="0.2">
      <c r="A50" s="376"/>
      <c r="B50" s="206"/>
      <c r="C50" s="206"/>
      <c r="D50" s="206"/>
      <c r="E50" s="206"/>
      <c r="F50" s="206"/>
      <c r="G50" s="206"/>
      <c r="H50" s="206"/>
      <c r="I50" s="206"/>
      <c r="J50" s="14" t="s">
        <v>19</v>
      </c>
      <c r="K50" s="14" t="s">
        <v>20</v>
      </c>
      <c r="L50" s="14" t="s">
        <v>21</v>
      </c>
      <c r="M50" s="14" t="s">
        <v>22</v>
      </c>
      <c r="N50" s="214"/>
      <c r="O50" s="215"/>
      <c r="P50" s="206"/>
      <c r="Q50" s="206"/>
      <c r="R50" s="14" t="s">
        <v>23</v>
      </c>
      <c r="S50" s="14" t="s">
        <v>24</v>
      </c>
      <c r="T50" s="15" t="s">
        <v>25</v>
      </c>
      <c r="U50" s="15" t="s">
        <v>26</v>
      </c>
      <c r="V50" s="16" t="s">
        <v>27</v>
      </c>
      <c r="W50" s="15" t="s">
        <v>28</v>
      </c>
      <c r="X50" s="14" t="s">
        <v>29</v>
      </c>
      <c r="Y50" s="13"/>
      <c r="Z50" s="13"/>
    </row>
    <row r="51" spans="1:26" s="131" customFormat="1" ht="30" customHeight="1" x14ac:dyDescent="0.2">
      <c r="A51" s="204" t="s">
        <v>41</v>
      </c>
      <c r="B51" s="204" t="s">
        <v>63</v>
      </c>
      <c r="C51" s="204" t="s">
        <v>534</v>
      </c>
      <c r="D51" s="204" t="s">
        <v>248</v>
      </c>
      <c r="E51" s="390" t="s">
        <v>566</v>
      </c>
      <c r="F51" s="365">
        <v>0.02</v>
      </c>
      <c r="G51" s="240" t="s">
        <v>567</v>
      </c>
      <c r="H51" s="240">
        <v>2</v>
      </c>
      <c r="I51" s="240" t="s">
        <v>69</v>
      </c>
      <c r="J51" s="240"/>
      <c r="K51" s="240">
        <v>1</v>
      </c>
      <c r="L51" s="240"/>
      <c r="M51" s="240">
        <v>2</v>
      </c>
      <c r="N51" s="249" t="s">
        <v>568</v>
      </c>
      <c r="O51" s="250"/>
      <c r="P51" s="99">
        <v>0.2</v>
      </c>
      <c r="Q51" s="73" t="s">
        <v>569</v>
      </c>
      <c r="R51" s="95">
        <v>42736</v>
      </c>
      <c r="S51" s="95">
        <v>42825</v>
      </c>
      <c r="T51" s="88">
        <v>0</v>
      </c>
      <c r="U51" s="88">
        <v>0</v>
      </c>
      <c r="V51" s="88">
        <v>0</v>
      </c>
      <c r="W51" s="88">
        <v>0</v>
      </c>
      <c r="X51" s="88"/>
      <c r="Y51" s="13"/>
      <c r="Z51" s="13"/>
    </row>
    <row r="52" spans="1:26" s="131" customFormat="1" ht="30" customHeight="1" x14ac:dyDescent="0.2">
      <c r="A52" s="204"/>
      <c r="B52" s="204"/>
      <c r="C52" s="204"/>
      <c r="D52" s="204"/>
      <c r="E52" s="204"/>
      <c r="F52" s="365"/>
      <c r="G52" s="246"/>
      <c r="H52" s="246"/>
      <c r="I52" s="246"/>
      <c r="J52" s="246"/>
      <c r="K52" s="246"/>
      <c r="L52" s="246"/>
      <c r="M52" s="246"/>
      <c r="N52" s="249" t="s">
        <v>570</v>
      </c>
      <c r="O52" s="250"/>
      <c r="P52" s="99">
        <v>0.2</v>
      </c>
      <c r="Q52" s="73" t="s">
        <v>571</v>
      </c>
      <c r="R52" s="95">
        <v>42826</v>
      </c>
      <c r="S52" s="95">
        <v>43069</v>
      </c>
      <c r="T52" s="88">
        <v>0</v>
      </c>
      <c r="U52" s="88">
        <v>0</v>
      </c>
      <c r="V52" s="88">
        <v>0</v>
      </c>
      <c r="W52" s="88">
        <v>0</v>
      </c>
      <c r="X52" s="88"/>
      <c r="Y52" s="13"/>
      <c r="Z52" s="13"/>
    </row>
    <row r="53" spans="1:26" s="131" customFormat="1" ht="51" customHeight="1" x14ac:dyDescent="0.2">
      <c r="A53" s="204"/>
      <c r="B53" s="204"/>
      <c r="C53" s="204"/>
      <c r="D53" s="204"/>
      <c r="E53" s="204"/>
      <c r="F53" s="365"/>
      <c r="G53" s="246"/>
      <c r="H53" s="246"/>
      <c r="I53" s="246"/>
      <c r="J53" s="246"/>
      <c r="K53" s="246"/>
      <c r="L53" s="246"/>
      <c r="M53" s="246"/>
      <c r="N53" s="249" t="s">
        <v>572</v>
      </c>
      <c r="O53" s="250"/>
      <c r="P53" s="99">
        <v>0.4</v>
      </c>
      <c r="Q53" s="73" t="s">
        <v>573</v>
      </c>
      <c r="R53" s="95">
        <v>42917</v>
      </c>
      <c r="S53" s="95">
        <v>43069</v>
      </c>
      <c r="T53" s="88">
        <v>0</v>
      </c>
      <c r="U53" s="88">
        <v>0</v>
      </c>
      <c r="V53" s="88">
        <v>0</v>
      </c>
      <c r="W53" s="88">
        <v>0</v>
      </c>
      <c r="X53" s="88"/>
      <c r="Y53" s="13"/>
      <c r="Z53" s="13"/>
    </row>
    <row r="54" spans="1:26" s="131" customFormat="1" ht="30" customHeight="1" x14ac:dyDescent="0.2">
      <c r="A54" s="204"/>
      <c r="B54" s="204"/>
      <c r="C54" s="204"/>
      <c r="D54" s="204"/>
      <c r="E54" s="204"/>
      <c r="F54" s="365"/>
      <c r="G54" s="241"/>
      <c r="H54" s="241"/>
      <c r="I54" s="241"/>
      <c r="J54" s="241"/>
      <c r="K54" s="241"/>
      <c r="L54" s="241"/>
      <c r="M54" s="241"/>
      <c r="N54" s="249" t="s">
        <v>574</v>
      </c>
      <c r="O54" s="250"/>
      <c r="P54" s="99">
        <v>0.2</v>
      </c>
      <c r="Q54" s="73" t="s">
        <v>575</v>
      </c>
      <c r="R54" s="95">
        <v>43009</v>
      </c>
      <c r="S54" s="95">
        <v>43100</v>
      </c>
      <c r="T54" s="88">
        <v>0</v>
      </c>
      <c r="U54" s="88">
        <v>0</v>
      </c>
      <c r="V54" s="88">
        <v>0</v>
      </c>
      <c r="W54" s="88">
        <v>0</v>
      </c>
      <c r="X54" s="88"/>
      <c r="Y54" s="13"/>
      <c r="Z54" s="13"/>
    </row>
    <row r="55" spans="1:26" s="23" customFormat="1" ht="58.5" customHeight="1" x14ac:dyDescent="0.2">
      <c r="A55" s="204" t="s">
        <v>193</v>
      </c>
      <c r="B55" s="240" t="s">
        <v>63</v>
      </c>
      <c r="C55" s="240" t="s">
        <v>332</v>
      </c>
      <c r="D55" s="240" t="s">
        <v>333</v>
      </c>
      <c r="E55" s="420" t="s">
        <v>691</v>
      </c>
      <c r="F55" s="417">
        <v>0.02</v>
      </c>
      <c r="G55" s="204" t="s">
        <v>692</v>
      </c>
      <c r="H55" s="204">
        <v>1</v>
      </c>
      <c r="I55" s="204" t="s">
        <v>46</v>
      </c>
      <c r="J55" s="397"/>
      <c r="K55" s="397"/>
      <c r="L55" s="382">
        <v>1</v>
      </c>
      <c r="M55" s="382">
        <v>1</v>
      </c>
      <c r="N55" s="204" t="s">
        <v>693</v>
      </c>
      <c r="O55" s="204"/>
      <c r="P55" s="87">
        <v>0.3</v>
      </c>
      <c r="Q55" s="73" t="s">
        <v>694</v>
      </c>
      <c r="R55" s="136">
        <v>42768</v>
      </c>
      <c r="S55" s="136">
        <v>42855</v>
      </c>
      <c r="T55" s="247">
        <v>0</v>
      </c>
      <c r="U55" s="247">
        <v>0</v>
      </c>
      <c r="V55" s="247">
        <v>0</v>
      </c>
      <c r="W55" s="247">
        <v>0</v>
      </c>
      <c r="X55" s="204" t="s">
        <v>695</v>
      </c>
    </row>
    <row r="56" spans="1:26" s="23" customFormat="1" ht="44.25" customHeight="1" x14ac:dyDescent="0.2">
      <c r="A56" s="204"/>
      <c r="B56" s="246"/>
      <c r="C56" s="246"/>
      <c r="D56" s="246"/>
      <c r="E56" s="420"/>
      <c r="F56" s="417"/>
      <c r="G56" s="204"/>
      <c r="H56" s="204"/>
      <c r="I56" s="204"/>
      <c r="J56" s="397"/>
      <c r="K56" s="397"/>
      <c r="L56" s="382"/>
      <c r="M56" s="382"/>
      <c r="N56" s="204" t="s">
        <v>696</v>
      </c>
      <c r="O56" s="204"/>
      <c r="P56" s="87">
        <v>0.3</v>
      </c>
      <c r="Q56" s="73" t="s">
        <v>697</v>
      </c>
      <c r="R56" s="136">
        <v>42856</v>
      </c>
      <c r="S56" s="136">
        <v>42946</v>
      </c>
      <c r="T56" s="269"/>
      <c r="U56" s="269"/>
      <c r="V56" s="269"/>
      <c r="W56" s="269"/>
      <c r="X56" s="204"/>
    </row>
    <row r="57" spans="1:26" s="23" customFormat="1" ht="44.25" customHeight="1" x14ac:dyDescent="0.2">
      <c r="A57" s="204"/>
      <c r="B57" s="246"/>
      <c r="C57" s="246"/>
      <c r="D57" s="246"/>
      <c r="E57" s="420"/>
      <c r="F57" s="417"/>
      <c r="G57" s="204"/>
      <c r="H57" s="204"/>
      <c r="I57" s="204"/>
      <c r="J57" s="397"/>
      <c r="K57" s="397"/>
      <c r="L57" s="382"/>
      <c r="M57" s="382"/>
      <c r="N57" s="204" t="s">
        <v>698</v>
      </c>
      <c r="O57" s="204"/>
      <c r="P57" s="87">
        <v>0.2</v>
      </c>
      <c r="Q57" s="73" t="s">
        <v>699</v>
      </c>
      <c r="R57" s="136">
        <v>42917</v>
      </c>
      <c r="S57" s="136">
        <v>43008</v>
      </c>
      <c r="T57" s="269"/>
      <c r="U57" s="269"/>
      <c r="V57" s="269"/>
      <c r="W57" s="269"/>
      <c r="X57" s="204"/>
    </row>
    <row r="58" spans="1:26" s="23" customFormat="1" ht="43.5" customHeight="1" x14ac:dyDescent="0.2">
      <c r="A58" s="240"/>
      <c r="B58" s="241"/>
      <c r="C58" s="241"/>
      <c r="D58" s="241"/>
      <c r="E58" s="420"/>
      <c r="F58" s="417"/>
      <c r="G58" s="204"/>
      <c r="H58" s="204"/>
      <c r="I58" s="204"/>
      <c r="J58" s="397"/>
      <c r="K58" s="397"/>
      <c r="L58" s="382"/>
      <c r="M58" s="382"/>
      <c r="N58" s="204" t="s">
        <v>700</v>
      </c>
      <c r="O58" s="204"/>
      <c r="P58" s="87">
        <v>0.2</v>
      </c>
      <c r="Q58" s="73" t="s">
        <v>701</v>
      </c>
      <c r="R58" s="136">
        <v>43009</v>
      </c>
      <c r="S58" s="136">
        <v>43100</v>
      </c>
      <c r="T58" s="248"/>
      <c r="U58" s="248"/>
      <c r="V58" s="248"/>
      <c r="W58" s="248"/>
      <c r="X58" s="204"/>
    </row>
    <row r="59" spans="1:26" s="23" customFormat="1" ht="48.75" customHeight="1" x14ac:dyDescent="0.2">
      <c r="A59" s="204" t="s">
        <v>193</v>
      </c>
      <c r="B59" s="204" t="s">
        <v>63</v>
      </c>
      <c r="C59" s="204" t="s">
        <v>332</v>
      </c>
      <c r="D59" s="204" t="s">
        <v>333</v>
      </c>
      <c r="E59" s="419" t="s">
        <v>788</v>
      </c>
      <c r="F59" s="238">
        <v>0.02</v>
      </c>
      <c r="G59" s="241" t="s">
        <v>789</v>
      </c>
      <c r="H59" s="241">
        <v>12</v>
      </c>
      <c r="I59" s="241" t="s">
        <v>790</v>
      </c>
      <c r="J59" s="277">
        <v>14</v>
      </c>
      <c r="K59" s="277">
        <v>14</v>
      </c>
      <c r="L59" s="277">
        <v>13</v>
      </c>
      <c r="M59" s="277">
        <v>12</v>
      </c>
      <c r="N59" s="241" t="s">
        <v>791</v>
      </c>
      <c r="O59" s="241"/>
      <c r="P59" s="76">
        <v>25</v>
      </c>
      <c r="Q59" s="76" t="s">
        <v>792</v>
      </c>
      <c r="R59" s="155">
        <v>42370</v>
      </c>
      <c r="S59" s="155">
        <v>42460</v>
      </c>
      <c r="T59" s="247">
        <v>0</v>
      </c>
      <c r="U59" s="247">
        <v>0</v>
      </c>
      <c r="V59" s="247">
        <v>0</v>
      </c>
      <c r="W59" s="247">
        <v>0</v>
      </c>
      <c r="X59" s="421" t="s">
        <v>793</v>
      </c>
    </row>
    <row r="60" spans="1:26" s="23" customFormat="1" ht="75.75" customHeight="1" x14ac:dyDescent="0.2">
      <c r="A60" s="204"/>
      <c r="B60" s="204"/>
      <c r="C60" s="204"/>
      <c r="D60" s="204"/>
      <c r="E60" s="250"/>
      <c r="F60" s="396"/>
      <c r="G60" s="204"/>
      <c r="H60" s="204"/>
      <c r="I60" s="204"/>
      <c r="J60" s="382"/>
      <c r="K60" s="382"/>
      <c r="L60" s="382"/>
      <c r="M60" s="382"/>
      <c r="N60" s="204" t="s">
        <v>794</v>
      </c>
      <c r="O60" s="204"/>
      <c r="P60" s="73">
        <v>25</v>
      </c>
      <c r="Q60" s="73" t="s">
        <v>795</v>
      </c>
      <c r="R60" s="95">
        <v>42461</v>
      </c>
      <c r="S60" s="95">
        <v>42551</v>
      </c>
      <c r="T60" s="269"/>
      <c r="U60" s="269"/>
      <c r="V60" s="269"/>
      <c r="W60" s="269"/>
      <c r="X60" s="422"/>
    </row>
    <row r="61" spans="1:26" s="23" customFormat="1" ht="58.5" customHeight="1" x14ac:dyDescent="0.2">
      <c r="A61" s="204"/>
      <c r="B61" s="204"/>
      <c r="C61" s="204"/>
      <c r="D61" s="204"/>
      <c r="E61" s="250"/>
      <c r="F61" s="396"/>
      <c r="G61" s="204"/>
      <c r="H61" s="204"/>
      <c r="I61" s="204"/>
      <c r="J61" s="382"/>
      <c r="K61" s="382"/>
      <c r="L61" s="382"/>
      <c r="M61" s="382"/>
      <c r="N61" s="204" t="s">
        <v>796</v>
      </c>
      <c r="O61" s="204"/>
      <c r="P61" s="73">
        <v>25</v>
      </c>
      <c r="Q61" s="73" t="s">
        <v>792</v>
      </c>
      <c r="R61" s="95">
        <v>42552</v>
      </c>
      <c r="S61" s="95">
        <v>42643</v>
      </c>
      <c r="T61" s="269"/>
      <c r="U61" s="269"/>
      <c r="V61" s="269"/>
      <c r="W61" s="269"/>
      <c r="X61" s="422"/>
    </row>
    <row r="62" spans="1:26" s="23" customFormat="1" ht="75" customHeight="1" x14ac:dyDescent="0.2">
      <c r="A62" s="204"/>
      <c r="B62" s="204"/>
      <c r="C62" s="204"/>
      <c r="D62" s="204"/>
      <c r="E62" s="250"/>
      <c r="F62" s="396"/>
      <c r="G62" s="204"/>
      <c r="H62" s="204"/>
      <c r="I62" s="204"/>
      <c r="J62" s="382"/>
      <c r="K62" s="382"/>
      <c r="L62" s="382"/>
      <c r="M62" s="382"/>
      <c r="N62" s="204" t="s">
        <v>797</v>
      </c>
      <c r="O62" s="204"/>
      <c r="P62" s="73">
        <v>25</v>
      </c>
      <c r="Q62" s="73" t="s">
        <v>798</v>
      </c>
      <c r="R62" s="95">
        <v>42644</v>
      </c>
      <c r="S62" s="95">
        <v>42735</v>
      </c>
      <c r="T62" s="248"/>
      <c r="U62" s="248"/>
      <c r="V62" s="248"/>
      <c r="W62" s="248"/>
      <c r="X62" s="422"/>
    </row>
    <row r="63" spans="1:26" s="23" customFormat="1" ht="93.75" customHeight="1" x14ac:dyDescent="0.2">
      <c r="A63" s="240" t="s">
        <v>193</v>
      </c>
      <c r="B63" s="240" t="s">
        <v>63</v>
      </c>
      <c r="C63" s="240" t="s">
        <v>332</v>
      </c>
      <c r="D63" s="240" t="s">
        <v>333</v>
      </c>
      <c r="E63" s="250" t="s">
        <v>799</v>
      </c>
      <c r="F63" s="396">
        <v>0.02</v>
      </c>
      <c r="G63" s="204" t="s">
        <v>800</v>
      </c>
      <c r="H63" s="204">
        <v>12</v>
      </c>
      <c r="I63" s="204" t="s">
        <v>790</v>
      </c>
      <c r="J63" s="382">
        <v>15</v>
      </c>
      <c r="K63" s="382">
        <v>14</v>
      </c>
      <c r="L63" s="382">
        <v>13</v>
      </c>
      <c r="M63" s="382">
        <v>12</v>
      </c>
      <c r="N63" s="204" t="s">
        <v>801</v>
      </c>
      <c r="O63" s="204"/>
      <c r="P63" s="73">
        <v>25</v>
      </c>
      <c r="Q63" s="73" t="s">
        <v>802</v>
      </c>
      <c r="R63" s="95">
        <v>42767</v>
      </c>
      <c r="S63" s="95">
        <v>43100</v>
      </c>
      <c r="T63" s="425">
        <v>0</v>
      </c>
      <c r="U63" s="425">
        <v>311302456</v>
      </c>
      <c r="V63" s="424" t="s">
        <v>385</v>
      </c>
      <c r="W63" s="425"/>
      <c r="X63" s="422" t="s">
        <v>803</v>
      </c>
    </row>
    <row r="64" spans="1:26" s="23" customFormat="1" ht="81.75" customHeight="1" x14ac:dyDescent="0.2">
      <c r="A64" s="246"/>
      <c r="B64" s="246"/>
      <c r="C64" s="246"/>
      <c r="D64" s="246"/>
      <c r="E64" s="250"/>
      <c r="F64" s="396"/>
      <c r="G64" s="204"/>
      <c r="H64" s="204"/>
      <c r="I64" s="204"/>
      <c r="J64" s="382"/>
      <c r="K64" s="382"/>
      <c r="L64" s="382"/>
      <c r="M64" s="382"/>
      <c r="N64" s="204" t="s">
        <v>804</v>
      </c>
      <c r="O64" s="204"/>
      <c r="P64" s="73">
        <v>25</v>
      </c>
      <c r="Q64" s="73" t="s">
        <v>805</v>
      </c>
      <c r="R64" s="95">
        <v>42767</v>
      </c>
      <c r="S64" s="95">
        <v>43100</v>
      </c>
      <c r="T64" s="425"/>
      <c r="U64" s="425"/>
      <c r="V64" s="424"/>
      <c r="W64" s="425"/>
      <c r="X64" s="422"/>
    </row>
    <row r="65" spans="1:26" s="23" customFormat="1" ht="36.75" customHeight="1" x14ac:dyDescent="0.2">
      <c r="A65" s="246"/>
      <c r="B65" s="246"/>
      <c r="C65" s="246"/>
      <c r="D65" s="246"/>
      <c r="E65" s="250"/>
      <c r="F65" s="396"/>
      <c r="G65" s="204"/>
      <c r="H65" s="204"/>
      <c r="I65" s="204"/>
      <c r="J65" s="382"/>
      <c r="K65" s="382"/>
      <c r="L65" s="382"/>
      <c r="M65" s="382"/>
      <c r="N65" s="204" t="s">
        <v>806</v>
      </c>
      <c r="O65" s="204"/>
      <c r="P65" s="73">
        <v>15</v>
      </c>
      <c r="Q65" s="73" t="s">
        <v>807</v>
      </c>
      <c r="R65" s="95">
        <v>42917</v>
      </c>
      <c r="S65" s="95">
        <v>43008</v>
      </c>
      <c r="T65" s="425"/>
      <c r="U65" s="425"/>
      <c r="V65" s="424"/>
      <c r="W65" s="425"/>
      <c r="X65" s="422"/>
    </row>
    <row r="66" spans="1:26" s="23" customFormat="1" ht="50.25" customHeight="1" x14ac:dyDescent="0.2">
      <c r="A66" s="246"/>
      <c r="B66" s="246"/>
      <c r="C66" s="246"/>
      <c r="D66" s="246"/>
      <c r="E66" s="250"/>
      <c r="F66" s="396"/>
      <c r="G66" s="204"/>
      <c r="H66" s="204"/>
      <c r="I66" s="204"/>
      <c r="J66" s="382"/>
      <c r="K66" s="382"/>
      <c r="L66" s="382"/>
      <c r="M66" s="382"/>
      <c r="N66" s="249" t="s">
        <v>808</v>
      </c>
      <c r="O66" s="250"/>
      <c r="P66" s="73">
        <v>10</v>
      </c>
      <c r="Q66" s="73" t="s">
        <v>809</v>
      </c>
      <c r="R66" s="95">
        <v>42767</v>
      </c>
      <c r="S66" s="95">
        <v>43100</v>
      </c>
      <c r="T66" s="425"/>
      <c r="U66" s="425"/>
      <c r="V66" s="424"/>
      <c r="W66" s="425"/>
      <c r="X66" s="422"/>
    </row>
    <row r="67" spans="1:26" s="23" customFormat="1" ht="72" customHeight="1" x14ac:dyDescent="0.2">
      <c r="A67" s="241"/>
      <c r="B67" s="241"/>
      <c r="C67" s="241"/>
      <c r="D67" s="241"/>
      <c r="E67" s="250"/>
      <c r="F67" s="396"/>
      <c r="G67" s="204"/>
      <c r="H67" s="204"/>
      <c r="I67" s="204"/>
      <c r="J67" s="382"/>
      <c r="K67" s="382"/>
      <c r="L67" s="382"/>
      <c r="M67" s="382"/>
      <c r="N67" s="204" t="s">
        <v>823</v>
      </c>
      <c r="O67" s="204"/>
      <c r="P67" s="73">
        <v>25</v>
      </c>
      <c r="Q67" s="73" t="s">
        <v>798</v>
      </c>
      <c r="R67" s="95">
        <v>43009</v>
      </c>
      <c r="S67" s="95">
        <v>43100</v>
      </c>
      <c r="T67" s="425"/>
      <c r="U67" s="425"/>
      <c r="V67" s="424"/>
      <c r="W67" s="425"/>
      <c r="X67" s="422"/>
    </row>
    <row r="68" spans="1:26" s="23" customFormat="1" ht="42.75" customHeight="1" x14ac:dyDescent="0.2">
      <c r="A68" s="204" t="s">
        <v>193</v>
      </c>
      <c r="B68" s="204" t="s">
        <v>63</v>
      </c>
      <c r="C68" s="204" t="s">
        <v>332</v>
      </c>
      <c r="D68" s="204" t="s">
        <v>333</v>
      </c>
      <c r="E68" s="423" t="s">
        <v>691</v>
      </c>
      <c r="F68" s="417">
        <v>0.02</v>
      </c>
      <c r="G68" s="240" t="s">
        <v>692</v>
      </c>
      <c r="H68" s="240">
        <v>1</v>
      </c>
      <c r="I68" s="240"/>
      <c r="J68" s="397"/>
      <c r="K68" s="397"/>
      <c r="L68" s="382">
        <v>1</v>
      </c>
      <c r="M68" s="382">
        <v>1</v>
      </c>
      <c r="N68" s="204" t="s">
        <v>693</v>
      </c>
      <c r="O68" s="204"/>
      <c r="P68" s="87">
        <v>0.3</v>
      </c>
      <c r="Q68" s="73" t="s">
        <v>694</v>
      </c>
      <c r="R68" s="136">
        <v>42768</v>
      </c>
      <c r="S68" s="136">
        <v>42855</v>
      </c>
      <c r="T68" s="247">
        <v>0</v>
      </c>
      <c r="U68" s="247">
        <v>0</v>
      </c>
      <c r="V68" s="247">
        <v>0</v>
      </c>
      <c r="W68" s="247">
        <v>0</v>
      </c>
      <c r="X68" s="418" t="s">
        <v>695</v>
      </c>
    </row>
    <row r="69" spans="1:26" s="23" customFormat="1" ht="42.75" customHeight="1" x14ac:dyDescent="0.2">
      <c r="A69" s="204"/>
      <c r="B69" s="204"/>
      <c r="C69" s="204"/>
      <c r="D69" s="204"/>
      <c r="E69" s="423"/>
      <c r="F69" s="417"/>
      <c r="G69" s="246"/>
      <c r="H69" s="246"/>
      <c r="I69" s="246"/>
      <c r="J69" s="397"/>
      <c r="K69" s="397"/>
      <c r="L69" s="382"/>
      <c r="M69" s="382"/>
      <c r="N69" s="204" t="s">
        <v>696</v>
      </c>
      <c r="O69" s="204"/>
      <c r="P69" s="87">
        <v>0.3</v>
      </c>
      <c r="Q69" s="73" t="s">
        <v>697</v>
      </c>
      <c r="R69" s="136">
        <v>42856</v>
      </c>
      <c r="S69" s="136">
        <v>42946</v>
      </c>
      <c r="T69" s="269"/>
      <c r="U69" s="269"/>
      <c r="V69" s="269"/>
      <c r="W69" s="269"/>
      <c r="X69" s="426"/>
    </row>
    <row r="70" spans="1:26" s="23" customFormat="1" ht="42.75" customHeight="1" x14ac:dyDescent="0.2">
      <c r="A70" s="204"/>
      <c r="B70" s="204"/>
      <c r="C70" s="204"/>
      <c r="D70" s="204"/>
      <c r="E70" s="423"/>
      <c r="F70" s="417"/>
      <c r="G70" s="246"/>
      <c r="H70" s="246"/>
      <c r="I70" s="246"/>
      <c r="J70" s="397"/>
      <c r="K70" s="397"/>
      <c r="L70" s="382"/>
      <c r="M70" s="382"/>
      <c r="N70" s="204" t="s">
        <v>698</v>
      </c>
      <c r="O70" s="204"/>
      <c r="P70" s="87">
        <v>0.2</v>
      </c>
      <c r="Q70" s="73" t="s">
        <v>699</v>
      </c>
      <c r="R70" s="136">
        <v>42917</v>
      </c>
      <c r="S70" s="136">
        <v>43008</v>
      </c>
      <c r="T70" s="269"/>
      <c r="U70" s="269"/>
      <c r="V70" s="269"/>
      <c r="W70" s="269"/>
      <c r="X70" s="426"/>
    </row>
    <row r="71" spans="1:26" s="23" customFormat="1" ht="42.75" customHeight="1" x14ac:dyDescent="0.2">
      <c r="A71" s="204"/>
      <c r="B71" s="204"/>
      <c r="C71" s="204"/>
      <c r="D71" s="204"/>
      <c r="E71" s="423"/>
      <c r="F71" s="417"/>
      <c r="G71" s="241"/>
      <c r="H71" s="241"/>
      <c r="I71" s="241"/>
      <c r="J71" s="397"/>
      <c r="K71" s="397"/>
      <c r="L71" s="382"/>
      <c r="M71" s="382"/>
      <c r="N71" s="204" t="s">
        <v>700</v>
      </c>
      <c r="O71" s="204"/>
      <c r="P71" s="87">
        <v>0.2</v>
      </c>
      <c r="Q71" s="73" t="s">
        <v>701</v>
      </c>
      <c r="R71" s="136">
        <v>43009</v>
      </c>
      <c r="S71" s="136">
        <v>43100</v>
      </c>
      <c r="T71" s="248"/>
      <c r="U71" s="248"/>
      <c r="V71" s="248"/>
      <c r="W71" s="248"/>
      <c r="X71" s="427"/>
    </row>
    <row r="72" spans="1:26" s="23" customFormat="1" ht="33.75" customHeight="1" x14ac:dyDescent="0.2">
      <c r="A72" s="204" t="s">
        <v>193</v>
      </c>
      <c r="B72" s="204" t="s">
        <v>63</v>
      </c>
      <c r="C72" s="204" t="s">
        <v>332</v>
      </c>
      <c r="D72" s="204" t="s">
        <v>333</v>
      </c>
      <c r="E72" s="430" t="s">
        <v>810</v>
      </c>
      <c r="F72" s="261">
        <v>0.02</v>
      </c>
      <c r="G72" s="240" t="s">
        <v>811</v>
      </c>
      <c r="H72" s="275">
        <v>2</v>
      </c>
      <c r="I72" s="240" t="s">
        <v>371</v>
      </c>
      <c r="J72" s="275">
        <v>5</v>
      </c>
      <c r="K72" s="275">
        <v>4</v>
      </c>
      <c r="L72" s="275">
        <v>2</v>
      </c>
      <c r="M72" s="275">
        <v>2</v>
      </c>
      <c r="N72" s="204" t="s">
        <v>821</v>
      </c>
      <c r="O72" s="204"/>
      <c r="P72" s="87">
        <v>0.3</v>
      </c>
      <c r="Q72" s="73" t="s">
        <v>812</v>
      </c>
      <c r="R72" s="136">
        <v>42737</v>
      </c>
      <c r="S72" s="136">
        <v>42822</v>
      </c>
      <c r="T72" s="247">
        <v>0</v>
      </c>
      <c r="U72" s="247">
        <v>0</v>
      </c>
      <c r="V72" s="247">
        <v>0</v>
      </c>
      <c r="W72" s="247">
        <v>0</v>
      </c>
      <c r="X72" s="428" t="s">
        <v>813</v>
      </c>
    </row>
    <row r="73" spans="1:26" s="23" customFormat="1" ht="21.75" customHeight="1" x14ac:dyDescent="0.2">
      <c r="A73" s="204"/>
      <c r="B73" s="204"/>
      <c r="C73" s="204"/>
      <c r="D73" s="204"/>
      <c r="E73" s="431"/>
      <c r="F73" s="262"/>
      <c r="G73" s="246"/>
      <c r="H73" s="276"/>
      <c r="I73" s="246"/>
      <c r="J73" s="276"/>
      <c r="K73" s="276"/>
      <c r="L73" s="276"/>
      <c r="M73" s="276"/>
      <c r="N73" s="204" t="s">
        <v>820</v>
      </c>
      <c r="O73" s="204"/>
      <c r="P73" s="87">
        <v>0.1</v>
      </c>
      <c r="Q73" s="73" t="s">
        <v>814</v>
      </c>
      <c r="R73" s="136">
        <v>42826</v>
      </c>
      <c r="S73" s="136">
        <v>42855</v>
      </c>
      <c r="T73" s="269"/>
      <c r="U73" s="269"/>
      <c r="V73" s="269"/>
      <c r="W73" s="269"/>
      <c r="X73" s="429"/>
    </row>
    <row r="74" spans="1:26" s="23" customFormat="1" ht="30.75" customHeight="1" x14ac:dyDescent="0.2">
      <c r="A74" s="204"/>
      <c r="B74" s="204"/>
      <c r="C74" s="204"/>
      <c r="D74" s="204"/>
      <c r="E74" s="431"/>
      <c r="F74" s="262"/>
      <c r="G74" s="246"/>
      <c r="H74" s="276"/>
      <c r="I74" s="246"/>
      <c r="J74" s="276"/>
      <c r="K74" s="276"/>
      <c r="L74" s="276"/>
      <c r="M74" s="276"/>
      <c r="N74" s="204" t="s">
        <v>822</v>
      </c>
      <c r="O74" s="204"/>
      <c r="P74" s="87">
        <v>0.3</v>
      </c>
      <c r="Q74" s="73" t="s">
        <v>815</v>
      </c>
      <c r="R74" s="136">
        <v>42826</v>
      </c>
      <c r="S74" s="136" t="s">
        <v>816</v>
      </c>
      <c r="T74" s="269"/>
      <c r="U74" s="269"/>
      <c r="V74" s="269"/>
      <c r="W74" s="269"/>
      <c r="X74" s="429"/>
    </row>
    <row r="75" spans="1:26" s="23" customFormat="1" ht="95.25" customHeight="1" x14ac:dyDescent="0.2">
      <c r="A75" s="204"/>
      <c r="B75" s="204"/>
      <c r="C75" s="204"/>
      <c r="D75" s="204"/>
      <c r="E75" s="432"/>
      <c r="F75" s="263"/>
      <c r="G75" s="241"/>
      <c r="H75" s="277"/>
      <c r="I75" s="241"/>
      <c r="J75" s="277"/>
      <c r="K75" s="277"/>
      <c r="L75" s="277"/>
      <c r="M75" s="277"/>
      <c r="N75" s="204" t="s">
        <v>817</v>
      </c>
      <c r="O75" s="204"/>
      <c r="P75" s="87">
        <v>0.3</v>
      </c>
      <c r="Q75" s="73" t="s">
        <v>818</v>
      </c>
      <c r="R75" s="136">
        <v>42795</v>
      </c>
      <c r="S75" s="136">
        <v>43038</v>
      </c>
      <c r="T75" s="248"/>
      <c r="U75" s="248"/>
      <c r="V75" s="248"/>
      <c r="W75" s="248"/>
      <c r="X75" s="421"/>
    </row>
    <row r="76" spans="1:26" s="131" customFormat="1" ht="12.75" customHeight="1" x14ac:dyDescent="0.2">
      <c r="A76" s="8"/>
      <c r="B76" s="9"/>
      <c r="C76" s="9"/>
      <c r="D76" s="9"/>
      <c r="E76" s="9"/>
      <c r="F76" s="9"/>
      <c r="G76" s="10"/>
      <c r="H76" s="10"/>
      <c r="I76" s="10"/>
      <c r="J76" s="10"/>
      <c r="K76" s="10"/>
      <c r="L76" s="10"/>
      <c r="M76" s="10"/>
      <c r="N76" s="10"/>
      <c r="O76" s="10"/>
      <c r="P76" s="10"/>
      <c r="Q76" s="10"/>
      <c r="R76" s="11"/>
      <c r="S76" s="11"/>
      <c r="T76" s="11"/>
      <c r="U76" s="11"/>
      <c r="V76" s="11"/>
      <c r="W76" s="11"/>
      <c r="X76" s="12"/>
      <c r="Y76" s="13"/>
      <c r="Z76" s="13"/>
    </row>
    <row r="77" spans="1:26" s="132" customFormat="1" ht="30.75" customHeight="1" x14ac:dyDescent="0.2">
      <c r="A77" s="60" t="s">
        <v>142</v>
      </c>
      <c r="B77" s="175" t="s">
        <v>723</v>
      </c>
      <c r="C77" s="175"/>
      <c r="D77" s="175"/>
      <c r="E77" s="175"/>
      <c r="F77" s="175"/>
      <c r="G77" s="175"/>
      <c r="H77" s="175"/>
      <c r="I77" s="175"/>
      <c r="J77" s="175"/>
      <c r="K77" s="175"/>
      <c r="L77" s="175"/>
      <c r="M77" s="175"/>
      <c r="N77" s="175"/>
      <c r="O77" s="175"/>
      <c r="P77" s="175"/>
      <c r="Q77" s="175"/>
      <c r="R77" s="175"/>
      <c r="S77" s="175"/>
      <c r="T77" s="175"/>
      <c r="U77" s="175"/>
      <c r="V77" s="175"/>
      <c r="W77" s="175"/>
      <c r="X77" s="175"/>
      <c r="Y77" s="23"/>
      <c r="Z77" s="23"/>
    </row>
    <row r="78" spans="1:26" s="131" customFormat="1" ht="12.75" customHeight="1" x14ac:dyDescent="0.2">
      <c r="A78" s="8"/>
      <c r="B78" s="9"/>
      <c r="C78" s="9"/>
      <c r="D78" s="9"/>
      <c r="E78" s="9"/>
      <c r="F78" s="9"/>
      <c r="G78" s="10"/>
      <c r="H78" s="10"/>
      <c r="I78" s="10"/>
      <c r="J78" s="10"/>
      <c r="K78" s="10"/>
      <c r="L78" s="10"/>
      <c r="M78" s="10"/>
      <c r="N78" s="10"/>
      <c r="O78" s="10"/>
      <c r="P78" s="10"/>
      <c r="Q78" s="10"/>
      <c r="R78" s="11"/>
      <c r="S78" s="11"/>
      <c r="T78" s="11"/>
      <c r="U78" s="11"/>
      <c r="V78" s="11"/>
      <c r="W78" s="11"/>
      <c r="X78" s="12"/>
      <c r="Y78" s="13"/>
      <c r="Z78" s="13"/>
    </row>
    <row r="79" spans="1:26" s="131" customFormat="1" ht="30" customHeight="1" x14ac:dyDescent="0.2">
      <c r="A79" s="205" t="s">
        <v>4</v>
      </c>
      <c r="B79" s="205" t="s">
        <v>5</v>
      </c>
      <c r="C79" s="205" t="s">
        <v>6</v>
      </c>
      <c r="D79" s="207" t="s">
        <v>7</v>
      </c>
      <c r="E79" s="207" t="s">
        <v>8</v>
      </c>
      <c r="F79" s="205" t="s">
        <v>9</v>
      </c>
      <c r="G79" s="205" t="s">
        <v>10</v>
      </c>
      <c r="H79" s="205" t="s">
        <v>11</v>
      </c>
      <c r="I79" s="205" t="s">
        <v>12</v>
      </c>
      <c r="J79" s="211" t="s">
        <v>13</v>
      </c>
      <c r="K79" s="210"/>
      <c r="L79" s="210"/>
      <c r="M79" s="209"/>
      <c r="N79" s="212" t="s">
        <v>14</v>
      </c>
      <c r="O79" s="213"/>
      <c r="P79" s="205" t="s">
        <v>15</v>
      </c>
      <c r="Q79" s="205" t="s">
        <v>16</v>
      </c>
      <c r="R79" s="208" t="s">
        <v>17</v>
      </c>
      <c r="S79" s="209"/>
      <c r="T79" s="208" t="s">
        <v>18</v>
      </c>
      <c r="U79" s="210"/>
      <c r="V79" s="210"/>
      <c r="W79" s="210"/>
      <c r="X79" s="209"/>
      <c r="Y79" s="13"/>
      <c r="Z79" s="13"/>
    </row>
    <row r="80" spans="1:26" s="131" customFormat="1" ht="57" customHeight="1" x14ac:dyDescent="0.2">
      <c r="A80" s="206"/>
      <c r="B80" s="206"/>
      <c r="C80" s="206"/>
      <c r="D80" s="206"/>
      <c r="E80" s="206"/>
      <c r="F80" s="206"/>
      <c r="G80" s="206"/>
      <c r="H80" s="206"/>
      <c r="I80" s="206"/>
      <c r="J80" s="14" t="s">
        <v>19</v>
      </c>
      <c r="K80" s="14" t="s">
        <v>20</v>
      </c>
      <c r="L80" s="14" t="s">
        <v>21</v>
      </c>
      <c r="M80" s="14" t="s">
        <v>22</v>
      </c>
      <c r="N80" s="214"/>
      <c r="O80" s="215"/>
      <c r="P80" s="206"/>
      <c r="Q80" s="206"/>
      <c r="R80" s="14" t="s">
        <v>23</v>
      </c>
      <c r="S80" s="14" t="s">
        <v>24</v>
      </c>
      <c r="T80" s="15" t="s">
        <v>25</v>
      </c>
      <c r="U80" s="15" t="s">
        <v>26</v>
      </c>
      <c r="V80" s="16" t="s">
        <v>27</v>
      </c>
      <c r="W80" s="15" t="s">
        <v>28</v>
      </c>
      <c r="X80" s="14" t="s">
        <v>29</v>
      </c>
      <c r="Y80" s="13"/>
      <c r="Z80" s="13"/>
    </row>
    <row r="81" spans="1:26" s="131" customFormat="1" ht="84" customHeight="1" x14ac:dyDescent="0.2">
      <c r="A81" s="240" t="s">
        <v>41</v>
      </c>
      <c r="B81" s="240" t="s">
        <v>63</v>
      </c>
      <c r="C81" s="204" t="s">
        <v>522</v>
      </c>
      <c r="D81" s="204" t="s">
        <v>248</v>
      </c>
      <c r="E81" s="204" t="s">
        <v>523</v>
      </c>
      <c r="F81" s="365">
        <v>0.05</v>
      </c>
      <c r="G81" s="204" t="s">
        <v>524</v>
      </c>
      <c r="H81" s="204">
        <v>35</v>
      </c>
      <c r="I81" s="204" t="s">
        <v>69</v>
      </c>
      <c r="J81" s="204"/>
      <c r="K81" s="204"/>
      <c r="L81" s="204"/>
      <c r="M81" s="204">
        <v>35</v>
      </c>
      <c r="N81" s="204" t="s">
        <v>525</v>
      </c>
      <c r="O81" s="204"/>
      <c r="P81" s="87">
        <v>0.25</v>
      </c>
      <c r="Q81" s="73" t="s">
        <v>526</v>
      </c>
      <c r="R81" s="95">
        <v>42737</v>
      </c>
      <c r="S81" s="95">
        <v>43008</v>
      </c>
      <c r="T81" s="88" t="s">
        <v>243</v>
      </c>
      <c r="U81" s="88" t="s">
        <v>243</v>
      </c>
      <c r="V81" s="88" t="s">
        <v>243</v>
      </c>
      <c r="W81" s="88" t="s">
        <v>243</v>
      </c>
      <c r="X81" s="97" t="s">
        <v>527</v>
      </c>
      <c r="Y81" s="13"/>
      <c r="Z81" s="13"/>
    </row>
    <row r="82" spans="1:26" s="131" customFormat="1" ht="84" customHeight="1" x14ac:dyDescent="0.2">
      <c r="A82" s="246"/>
      <c r="B82" s="246"/>
      <c r="C82" s="204"/>
      <c r="D82" s="204"/>
      <c r="E82" s="204"/>
      <c r="F82" s="365"/>
      <c r="G82" s="204"/>
      <c r="H82" s="204"/>
      <c r="I82" s="204"/>
      <c r="J82" s="204"/>
      <c r="K82" s="204"/>
      <c r="L82" s="204"/>
      <c r="M82" s="204"/>
      <c r="N82" s="204" t="s">
        <v>528</v>
      </c>
      <c r="O82" s="204"/>
      <c r="P82" s="87">
        <v>0.25</v>
      </c>
      <c r="Q82" s="73" t="s">
        <v>529</v>
      </c>
      <c r="R82" s="95">
        <v>42737</v>
      </c>
      <c r="S82" s="95">
        <v>42977</v>
      </c>
      <c r="T82" s="88"/>
      <c r="U82" s="88"/>
      <c r="V82" s="88"/>
      <c r="W82" s="88"/>
      <c r="X82" s="97"/>
      <c r="Y82" s="13"/>
      <c r="Z82" s="13"/>
    </row>
    <row r="83" spans="1:26" s="131" customFormat="1" ht="84" customHeight="1" x14ac:dyDescent="0.2">
      <c r="A83" s="246"/>
      <c r="B83" s="246"/>
      <c r="C83" s="204"/>
      <c r="D83" s="204"/>
      <c r="E83" s="204"/>
      <c r="F83" s="365"/>
      <c r="G83" s="204"/>
      <c r="H83" s="204"/>
      <c r="I83" s="204"/>
      <c r="J83" s="204"/>
      <c r="K83" s="204"/>
      <c r="L83" s="204"/>
      <c r="M83" s="204"/>
      <c r="N83" s="204" t="s">
        <v>530</v>
      </c>
      <c r="O83" s="204"/>
      <c r="P83" s="87">
        <v>0.25</v>
      </c>
      <c r="Q83" s="73" t="s">
        <v>531</v>
      </c>
      <c r="R83" s="95">
        <v>42737</v>
      </c>
      <c r="S83" s="95">
        <v>42825</v>
      </c>
      <c r="T83" s="88"/>
      <c r="U83" s="88"/>
      <c r="V83" s="88"/>
      <c r="W83" s="88"/>
      <c r="X83" s="97"/>
      <c r="Y83" s="13"/>
      <c r="Z83" s="13"/>
    </row>
    <row r="84" spans="1:26" s="131" customFormat="1" ht="134.25" customHeight="1" x14ac:dyDescent="0.2">
      <c r="A84" s="241"/>
      <c r="B84" s="241"/>
      <c r="C84" s="204"/>
      <c r="D84" s="204"/>
      <c r="E84" s="204"/>
      <c r="F84" s="365"/>
      <c r="G84" s="204"/>
      <c r="H84" s="204"/>
      <c r="I84" s="204"/>
      <c r="J84" s="204"/>
      <c r="K84" s="204"/>
      <c r="L84" s="204"/>
      <c r="M84" s="204"/>
      <c r="N84" s="204" t="s">
        <v>532</v>
      </c>
      <c r="O84" s="204"/>
      <c r="P84" s="87">
        <v>0.25</v>
      </c>
      <c r="Q84" s="73" t="s">
        <v>533</v>
      </c>
      <c r="R84" s="95">
        <v>42767</v>
      </c>
      <c r="S84" s="95">
        <v>43038</v>
      </c>
      <c r="T84" s="88"/>
      <c r="U84" s="88"/>
      <c r="V84" s="88"/>
      <c r="W84" s="88"/>
      <c r="X84" s="97"/>
      <c r="Y84" s="13"/>
      <c r="Z84" s="13"/>
    </row>
    <row r="85" spans="1:26" s="131" customFormat="1" ht="12.75" customHeight="1" x14ac:dyDescent="0.2">
      <c r="A85" s="8"/>
      <c r="B85" s="9"/>
      <c r="C85" s="9"/>
      <c r="D85" s="9"/>
      <c r="E85" s="9"/>
      <c r="F85" s="9"/>
      <c r="G85" s="10"/>
      <c r="H85" s="10"/>
      <c r="I85" s="10"/>
      <c r="J85" s="10"/>
      <c r="K85" s="10"/>
      <c r="L85" s="10"/>
      <c r="M85" s="10"/>
      <c r="N85" s="10"/>
      <c r="O85" s="10"/>
      <c r="P85" s="10"/>
      <c r="Q85" s="10"/>
      <c r="R85" s="11"/>
      <c r="S85" s="11"/>
      <c r="T85" s="11"/>
      <c r="U85" s="11"/>
      <c r="V85" s="11"/>
      <c r="W85" s="11"/>
      <c r="X85" s="12"/>
      <c r="Y85" s="13"/>
      <c r="Z85" s="13"/>
    </row>
    <row r="86" spans="1:26" s="132" customFormat="1" ht="30.75" customHeight="1" x14ac:dyDescent="0.2">
      <c r="A86" s="60" t="s">
        <v>156</v>
      </c>
      <c r="B86" s="175" t="s">
        <v>724</v>
      </c>
      <c r="C86" s="175"/>
      <c r="D86" s="175"/>
      <c r="E86" s="175"/>
      <c r="F86" s="175"/>
      <c r="G86" s="175"/>
      <c r="H86" s="175"/>
      <c r="I86" s="175"/>
      <c r="J86" s="175"/>
      <c r="K86" s="175"/>
      <c r="L86" s="175"/>
      <c r="M86" s="175"/>
      <c r="N86" s="175"/>
      <c r="O86" s="175"/>
      <c r="P86" s="175"/>
      <c r="Q86" s="175"/>
      <c r="R86" s="175"/>
      <c r="S86" s="175"/>
      <c r="T86" s="175"/>
      <c r="U86" s="175"/>
      <c r="V86" s="175"/>
      <c r="W86" s="175"/>
      <c r="X86" s="175"/>
      <c r="Y86" s="23"/>
      <c r="Z86" s="23"/>
    </row>
    <row r="87" spans="1:26" s="131" customFormat="1" ht="12.75" customHeight="1" x14ac:dyDescent="0.2">
      <c r="A87" s="8"/>
      <c r="B87" s="9"/>
      <c r="C87" s="9"/>
      <c r="D87" s="9"/>
      <c r="E87" s="9"/>
      <c r="F87" s="9"/>
      <c r="G87" s="10"/>
      <c r="H87" s="10"/>
      <c r="I87" s="10"/>
      <c r="J87" s="10"/>
      <c r="K87" s="10"/>
      <c r="L87" s="10"/>
      <c r="M87" s="10"/>
      <c r="N87" s="10"/>
      <c r="O87" s="10"/>
      <c r="P87" s="10"/>
      <c r="Q87" s="10"/>
      <c r="R87" s="11"/>
      <c r="S87" s="11"/>
      <c r="T87" s="11"/>
      <c r="U87" s="11"/>
      <c r="V87" s="11"/>
      <c r="W87" s="11"/>
      <c r="X87" s="12"/>
      <c r="Y87" s="13"/>
      <c r="Z87" s="13"/>
    </row>
    <row r="88" spans="1:26" s="131" customFormat="1" ht="30" customHeight="1" x14ac:dyDescent="0.2">
      <c r="A88" s="205" t="s">
        <v>4</v>
      </c>
      <c r="B88" s="205" t="s">
        <v>5</v>
      </c>
      <c r="C88" s="205" t="s">
        <v>6</v>
      </c>
      <c r="D88" s="207" t="s">
        <v>7</v>
      </c>
      <c r="E88" s="207" t="s">
        <v>8</v>
      </c>
      <c r="F88" s="205" t="s">
        <v>9</v>
      </c>
      <c r="G88" s="205" t="s">
        <v>10</v>
      </c>
      <c r="H88" s="205" t="s">
        <v>11</v>
      </c>
      <c r="I88" s="205" t="s">
        <v>12</v>
      </c>
      <c r="J88" s="211" t="s">
        <v>13</v>
      </c>
      <c r="K88" s="210"/>
      <c r="L88" s="210"/>
      <c r="M88" s="209"/>
      <c r="N88" s="212" t="s">
        <v>14</v>
      </c>
      <c r="O88" s="213"/>
      <c r="P88" s="205" t="s">
        <v>15</v>
      </c>
      <c r="Q88" s="205" t="s">
        <v>16</v>
      </c>
      <c r="R88" s="208" t="s">
        <v>17</v>
      </c>
      <c r="S88" s="209"/>
      <c r="T88" s="208" t="s">
        <v>18</v>
      </c>
      <c r="U88" s="210"/>
      <c r="V88" s="210"/>
      <c r="W88" s="210"/>
      <c r="X88" s="209"/>
      <c r="Y88" s="13"/>
      <c r="Z88" s="13"/>
    </row>
    <row r="89" spans="1:26" s="131" customFormat="1" ht="57" customHeight="1" x14ac:dyDescent="0.2">
      <c r="A89" s="206"/>
      <c r="B89" s="206"/>
      <c r="C89" s="206"/>
      <c r="D89" s="206"/>
      <c r="E89" s="206"/>
      <c r="F89" s="206"/>
      <c r="G89" s="206"/>
      <c r="H89" s="206"/>
      <c r="I89" s="206"/>
      <c r="J89" s="14" t="s">
        <v>19</v>
      </c>
      <c r="K89" s="14" t="s">
        <v>20</v>
      </c>
      <c r="L89" s="14" t="s">
        <v>21</v>
      </c>
      <c r="M89" s="14" t="s">
        <v>22</v>
      </c>
      <c r="N89" s="214"/>
      <c r="O89" s="215"/>
      <c r="P89" s="206"/>
      <c r="Q89" s="206"/>
      <c r="R89" s="14" t="s">
        <v>23</v>
      </c>
      <c r="S89" s="14" t="s">
        <v>24</v>
      </c>
      <c r="T89" s="15" t="s">
        <v>25</v>
      </c>
      <c r="U89" s="15" t="s">
        <v>26</v>
      </c>
      <c r="V89" s="16" t="s">
        <v>27</v>
      </c>
      <c r="W89" s="15" t="s">
        <v>28</v>
      </c>
      <c r="X89" s="14" t="s">
        <v>29</v>
      </c>
      <c r="Y89" s="13"/>
      <c r="Z89" s="13"/>
    </row>
    <row r="90" spans="1:26" s="13" customFormat="1" ht="36" customHeight="1" x14ac:dyDescent="0.2">
      <c r="A90" s="204" t="s">
        <v>41</v>
      </c>
      <c r="B90" s="204" t="s">
        <v>675</v>
      </c>
      <c r="C90" s="204" t="s">
        <v>676</v>
      </c>
      <c r="D90" s="204" t="s">
        <v>677</v>
      </c>
      <c r="E90" s="204" t="s">
        <v>678</v>
      </c>
      <c r="F90" s="396">
        <v>0.1</v>
      </c>
      <c r="G90" s="204" t="s">
        <v>679</v>
      </c>
      <c r="H90" s="390">
        <v>1</v>
      </c>
      <c r="I90" s="204" t="s">
        <v>46</v>
      </c>
      <c r="J90" s="397">
        <v>0.25</v>
      </c>
      <c r="K90" s="397">
        <v>0.75</v>
      </c>
      <c r="L90" s="397">
        <v>1</v>
      </c>
      <c r="M90" s="397"/>
      <c r="N90" s="398" t="s">
        <v>680</v>
      </c>
      <c r="O90" s="399"/>
      <c r="P90" s="114">
        <v>0.25</v>
      </c>
      <c r="Q90" s="115" t="s">
        <v>681</v>
      </c>
      <c r="R90" s="95">
        <v>42737</v>
      </c>
      <c r="S90" s="95">
        <v>42781</v>
      </c>
      <c r="T90" s="88">
        <v>0</v>
      </c>
      <c r="U90" s="400">
        <v>4163775950</v>
      </c>
      <c r="V90" s="247" t="s">
        <v>385</v>
      </c>
      <c r="W90" s="88">
        <v>0</v>
      </c>
      <c r="X90" s="97" t="s">
        <v>682</v>
      </c>
    </row>
    <row r="91" spans="1:26" s="13" customFormat="1" ht="39.75" customHeight="1" x14ac:dyDescent="0.2">
      <c r="A91" s="204"/>
      <c r="B91" s="204"/>
      <c r="C91" s="204"/>
      <c r="D91" s="204"/>
      <c r="E91" s="204"/>
      <c r="F91" s="396"/>
      <c r="G91" s="204"/>
      <c r="H91" s="204"/>
      <c r="I91" s="204"/>
      <c r="J91" s="397"/>
      <c r="K91" s="397"/>
      <c r="L91" s="397"/>
      <c r="M91" s="397"/>
      <c r="N91" s="398" t="s">
        <v>683</v>
      </c>
      <c r="O91" s="399"/>
      <c r="P91" s="114">
        <v>0.25</v>
      </c>
      <c r="Q91" s="115" t="s">
        <v>684</v>
      </c>
      <c r="R91" s="95">
        <v>42782</v>
      </c>
      <c r="S91" s="95">
        <v>42886</v>
      </c>
      <c r="T91" s="88">
        <v>0</v>
      </c>
      <c r="U91" s="401"/>
      <c r="V91" s="269"/>
      <c r="W91" s="88">
        <v>0</v>
      </c>
      <c r="X91" s="97" t="s">
        <v>685</v>
      </c>
    </row>
    <row r="92" spans="1:26" s="13" customFormat="1" ht="36" customHeight="1" x14ac:dyDescent="0.2">
      <c r="A92" s="204"/>
      <c r="B92" s="204"/>
      <c r="C92" s="204"/>
      <c r="D92" s="204"/>
      <c r="E92" s="204"/>
      <c r="F92" s="396"/>
      <c r="G92" s="204"/>
      <c r="H92" s="204"/>
      <c r="I92" s="204"/>
      <c r="J92" s="397"/>
      <c r="K92" s="397"/>
      <c r="L92" s="397"/>
      <c r="M92" s="397"/>
      <c r="N92" s="398" t="s">
        <v>686</v>
      </c>
      <c r="O92" s="399"/>
      <c r="P92" s="114">
        <v>0.25</v>
      </c>
      <c r="Q92" s="116" t="s">
        <v>687</v>
      </c>
      <c r="R92" s="95">
        <v>42870</v>
      </c>
      <c r="S92" s="95">
        <v>42916</v>
      </c>
      <c r="T92" s="88">
        <v>0</v>
      </c>
      <c r="U92" s="401"/>
      <c r="V92" s="269"/>
      <c r="W92" s="88">
        <v>0</v>
      </c>
      <c r="X92" s="97" t="s">
        <v>688</v>
      </c>
    </row>
    <row r="93" spans="1:26" s="13" customFormat="1" ht="48" customHeight="1" x14ac:dyDescent="0.2">
      <c r="A93" s="204"/>
      <c r="B93" s="204"/>
      <c r="C93" s="204"/>
      <c r="D93" s="204"/>
      <c r="E93" s="204"/>
      <c r="F93" s="396"/>
      <c r="G93" s="204"/>
      <c r="H93" s="204"/>
      <c r="I93" s="204"/>
      <c r="J93" s="397"/>
      <c r="K93" s="397"/>
      <c r="L93" s="397"/>
      <c r="M93" s="397"/>
      <c r="N93" s="398" t="s">
        <v>689</v>
      </c>
      <c r="O93" s="399"/>
      <c r="P93" s="114">
        <v>0.25</v>
      </c>
      <c r="Q93" s="115" t="s">
        <v>690</v>
      </c>
      <c r="R93" s="95">
        <v>42917</v>
      </c>
      <c r="S93" s="95">
        <v>42977</v>
      </c>
      <c r="T93" s="88">
        <v>0</v>
      </c>
      <c r="U93" s="402"/>
      <c r="V93" s="248"/>
      <c r="W93" s="88">
        <v>0</v>
      </c>
      <c r="X93" s="97" t="s">
        <v>685</v>
      </c>
    </row>
    <row r="94" spans="1:26" s="131" customFormat="1" ht="12.75" customHeight="1" x14ac:dyDescent="0.2">
      <c r="A94" s="8"/>
      <c r="B94" s="9"/>
      <c r="C94" s="9"/>
      <c r="D94" s="9"/>
      <c r="E94" s="9"/>
      <c r="F94" s="9"/>
      <c r="G94" s="10"/>
      <c r="H94" s="10"/>
      <c r="I94" s="10"/>
      <c r="J94" s="10"/>
      <c r="K94" s="10"/>
      <c r="L94" s="10"/>
      <c r="M94" s="10"/>
      <c r="N94" s="10"/>
      <c r="O94" s="10"/>
      <c r="P94" s="10"/>
      <c r="Q94" s="10"/>
      <c r="R94" s="11"/>
      <c r="S94" s="11"/>
      <c r="T94" s="11"/>
      <c r="U94" s="11"/>
      <c r="V94" s="11"/>
      <c r="W94" s="11"/>
      <c r="X94" s="12"/>
      <c r="Y94" s="13"/>
      <c r="Z94" s="13"/>
    </row>
    <row r="95" spans="1:26" s="132" customFormat="1" ht="30.75" customHeight="1" x14ac:dyDescent="0.2">
      <c r="A95" s="60" t="s">
        <v>600</v>
      </c>
      <c r="B95" s="175" t="s">
        <v>725</v>
      </c>
      <c r="C95" s="175"/>
      <c r="D95" s="175"/>
      <c r="E95" s="175"/>
      <c r="F95" s="175"/>
      <c r="G95" s="175"/>
      <c r="H95" s="175"/>
      <c r="I95" s="175"/>
      <c r="J95" s="175"/>
      <c r="K95" s="175"/>
      <c r="L95" s="175"/>
      <c r="M95" s="175"/>
      <c r="N95" s="175"/>
      <c r="O95" s="175"/>
      <c r="P95" s="175"/>
      <c r="Q95" s="175"/>
      <c r="R95" s="175"/>
      <c r="S95" s="175"/>
      <c r="T95" s="175"/>
      <c r="U95" s="175"/>
      <c r="V95" s="175"/>
      <c r="W95" s="175"/>
      <c r="X95" s="175"/>
      <c r="Y95" s="23"/>
      <c r="Z95" s="23"/>
    </row>
    <row r="96" spans="1:26" s="131" customFormat="1" ht="12.75" customHeight="1" x14ac:dyDescent="0.2">
      <c r="A96" s="8"/>
      <c r="B96" s="9"/>
      <c r="C96" s="9"/>
      <c r="D96" s="9"/>
      <c r="E96" s="9"/>
      <c r="F96" s="9"/>
      <c r="G96" s="10"/>
      <c r="H96" s="10"/>
      <c r="I96" s="10"/>
      <c r="J96" s="10"/>
      <c r="K96" s="10"/>
      <c r="L96" s="10"/>
      <c r="M96" s="10"/>
      <c r="N96" s="10"/>
      <c r="O96" s="10"/>
      <c r="P96" s="10"/>
      <c r="Q96" s="10"/>
      <c r="R96" s="11"/>
      <c r="S96" s="11"/>
      <c r="T96" s="11"/>
      <c r="U96" s="11"/>
      <c r="V96" s="11"/>
      <c r="W96" s="11"/>
      <c r="X96" s="12"/>
      <c r="Y96" s="13"/>
      <c r="Z96" s="13"/>
    </row>
    <row r="97" spans="1:26" s="131" customFormat="1" ht="30" customHeight="1" x14ac:dyDescent="0.2">
      <c r="A97" s="205" t="s">
        <v>4</v>
      </c>
      <c r="B97" s="205" t="s">
        <v>5</v>
      </c>
      <c r="C97" s="205" t="s">
        <v>6</v>
      </c>
      <c r="D97" s="207" t="s">
        <v>7</v>
      </c>
      <c r="E97" s="207" t="s">
        <v>8</v>
      </c>
      <c r="F97" s="205" t="s">
        <v>9</v>
      </c>
      <c r="G97" s="205" t="s">
        <v>10</v>
      </c>
      <c r="H97" s="205" t="s">
        <v>11</v>
      </c>
      <c r="I97" s="205" t="s">
        <v>12</v>
      </c>
      <c r="J97" s="211" t="s">
        <v>13</v>
      </c>
      <c r="K97" s="210"/>
      <c r="L97" s="210"/>
      <c r="M97" s="209"/>
      <c r="N97" s="212" t="s">
        <v>14</v>
      </c>
      <c r="O97" s="213"/>
      <c r="P97" s="205" t="s">
        <v>15</v>
      </c>
      <c r="Q97" s="205" t="s">
        <v>16</v>
      </c>
      <c r="R97" s="208" t="s">
        <v>17</v>
      </c>
      <c r="S97" s="209"/>
      <c r="T97" s="208" t="s">
        <v>18</v>
      </c>
      <c r="U97" s="210"/>
      <c r="V97" s="210"/>
      <c r="W97" s="210"/>
      <c r="X97" s="209"/>
      <c r="Y97" s="13"/>
      <c r="Z97" s="13"/>
    </row>
    <row r="98" spans="1:26" s="131" customFormat="1" ht="57" customHeight="1" x14ac:dyDescent="0.2">
      <c r="A98" s="206"/>
      <c r="B98" s="206"/>
      <c r="C98" s="206"/>
      <c r="D98" s="206"/>
      <c r="E98" s="206"/>
      <c r="F98" s="206"/>
      <c r="G98" s="206"/>
      <c r="H98" s="206"/>
      <c r="I98" s="206"/>
      <c r="J98" s="14" t="s">
        <v>19</v>
      </c>
      <c r="K98" s="14" t="s">
        <v>20</v>
      </c>
      <c r="L98" s="14" t="s">
        <v>21</v>
      </c>
      <c r="M98" s="14" t="s">
        <v>22</v>
      </c>
      <c r="N98" s="214"/>
      <c r="O98" s="215"/>
      <c r="P98" s="206"/>
      <c r="Q98" s="206"/>
      <c r="R98" s="14" t="s">
        <v>23</v>
      </c>
      <c r="S98" s="14" t="s">
        <v>24</v>
      </c>
      <c r="T98" s="15" t="s">
        <v>25</v>
      </c>
      <c r="U98" s="15" t="s">
        <v>26</v>
      </c>
      <c r="V98" s="16" t="s">
        <v>27</v>
      </c>
      <c r="W98" s="15" t="s">
        <v>28</v>
      </c>
      <c r="X98" s="14" t="s">
        <v>29</v>
      </c>
      <c r="Y98" s="13"/>
      <c r="Z98" s="13"/>
    </row>
    <row r="99" spans="1:26" s="13" customFormat="1" ht="93" customHeight="1" x14ac:dyDescent="0.2">
      <c r="A99" s="117" t="s">
        <v>193</v>
      </c>
      <c r="B99" s="117" t="s">
        <v>63</v>
      </c>
      <c r="C99" s="117" t="s">
        <v>332</v>
      </c>
      <c r="D99" s="118" t="s">
        <v>333</v>
      </c>
      <c r="E99" s="149" t="s">
        <v>702</v>
      </c>
      <c r="F99" s="150">
        <v>0.1</v>
      </c>
      <c r="G99" s="151" t="s">
        <v>703</v>
      </c>
      <c r="H99" s="119">
        <v>100</v>
      </c>
      <c r="I99" s="119" t="s">
        <v>327</v>
      </c>
      <c r="J99" s="98">
        <v>0.1</v>
      </c>
      <c r="K99" s="98">
        <v>0.3</v>
      </c>
      <c r="L99" s="98">
        <v>0.7</v>
      </c>
      <c r="M99" s="98">
        <v>1</v>
      </c>
      <c r="N99" s="249" t="s">
        <v>704</v>
      </c>
      <c r="O99" s="250"/>
      <c r="P99" s="119">
        <v>20</v>
      </c>
      <c r="Q99" s="152" t="s">
        <v>705</v>
      </c>
      <c r="R99" s="95">
        <v>42768</v>
      </c>
      <c r="S99" s="95">
        <v>43099</v>
      </c>
      <c r="T99" s="143"/>
      <c r="U99" s="143"/>
      <c r="V99" s="73"/>
      <c r="W99" s="71"/>
      <c r="X99" s="73" t="s">
        <v>706</v>
      </c>
    </row>
    <row r="100" spans="1:26" s="23" customFormat="1" ht="93" customHeight="1" x14ac:dyDescent="0.2">
      <c r="A100" s="117" t="s">
        <v>193</v>
      </c>
      <c r="B100" s="117" t="s">
        <v>63</v>
      </c>
      <c r="C100" s="117" t="s">
        <v>332</v>
      </c>
      <c r="D100" s="118" t="s">
        <v>333</v>
      </c>
      <c r="E100" s="149" t="s">
        <v>719</v>
      </c>
      <c r="F100" s="99">
        <v>0.05</v>
      </c>
      <c r="G100" s="151" t="s">
        <v>707</v>
      </c>
      <c r="H100" s="120">
        <v>100</v>
      </c>
      <c r="I100" s="120" t="s">
        <v>327</v>
      </c>
      <c r="J100" s="98"/>
      <c r="K100" s="98">
        <v>0.2</v>
      </c>
      <c r="L100" s="98">
        <v>0.4</v>
      </c>
      <c r="M100" s="98">
        <v>0.4</v>
      </c>
      <c r="N100" s="249" t="s">
        <v>708</v>
      </c>
      <c r="O100" s="250"/>
      <c r="P100" s="120">
        <v>20</v>
      </c>
      <c r="Q100" s="123" t="s">
        <v>709</v>
      </c>
      <c r="R100" s="95">
        <v>42826</v>
      </c>
      <c r="S100" s="95">
        <v>43084</v>
      </c>
      <c r="T100" s="143"/>
      <c r="U100" s="143"/>
      <c r="V100" s="123"/>
      <c r="W100" s="103"/>
      <c r="X100" s="73"/>
    </row>
    <row r="101" spans="1:26" s="13" customFormat="1" ht="91.5" customHeight="1" x14ac:dyDescent="0.2">
      <c r="A101" s="117" t="s">
        <v>193</v>
      </c>
      <c r="B101" s="117" t="s">
        <v>63</v>
      </c>
      <c r="C101" s="117" t="s">
        <v>332</v>
      </c>
      <c r="D101" s="118" t="s">
        <v>333</v>
      </c>
      <c r="E101" s="73" t="s">
        <v>710</v>
      </c>
      <c r="F101" s="153">
        <v>2.5000000000000001E-2</v>
      </c>
      <c r="G101" s="151" t="s">
        <v>711</v>
      </c>
      <c r="H101" s="119">
        <v>100</v>
      </c>
      <c r="I101" s="119" t="s">
        <v>327</v>
      </c>
      <c r="J101" s="98">
        <v>0.1</v>
      </c>
      <c r="K101" s="98">
        <v>0.2</v>
      </c>
      <c r="L101" s="98">
        <v>0.3</v>
      </c>
      <c r="M101" s="98">
        <v>1</v>
      </c>
      <c r="N101" s="249" t="s">
        <v>712</v>
      </c>
      <c r="O101" s="250"/>
      <c r="P101" s="119">
        <v>30</v>
      </c>
      <c r="Q101" s="123" t="s">
        <v>713</v>
      </c>
      <c r="R101" s="95">
        <v>42826</v>
      </c>
      <c r="S101" s="95">
        <v>43084</v>
      </c>
      <c r="T101" s="88"/>
      <c r="U101" s="88">
        <v>200000000</v>
      </c>
      <c r="V101" s="123" t="s">
        <v>714</v>
      </c>
      <c r="W101" s="71"/>
      <c r="X101" s="73"/>
    </row>
    <row r="102" spans="1:26" s="13" customFormat="1" ht="83.25" customHeight="1" x14ac:dyDescent="0.2">
      <c r="A102" s="129" t="s">
        <v>193</v>
      </c>
      <c r="B102" s="129" t="s">
        <v>63</v>
      </c>
      <c r="C102" s="129" t="s">
        <v>332</v>
      </c>
      <c r="D102" s="130" t="s">
        <v>333</v>
      </c>
      <c r="E102" s="73" t="s">
        <v>715</v>
      </c>
      <c r="F102" s="153">
        <v>2.5000000000000001E-2</v>
      </c>
      <c r="G102" s="151" t="s">
        <v>716</v>
      </c>
      <c r="H102" s="119">
        <v>100</v>
      </c>
      <c r="I102" s="122" t="s">
        <v>327</v>
      </c>
      <c r="J102" s="154">
        <v>0.1</v>
      </c>
      <c r="K102" s="154">
        <v>0.2</v>
      </c>
      <c r="L102" s="154">
        <v>0.3</v>
      </c>
      <c r="M102" s="154">
        <v>1</v>
      </c>
      <c r="N102" s="249" t="s">
        <v>712</v>
      </c>
      <c r="O102" s="250"/>
      <c r="P102" s="119">
        <v>30</v>
      </c>
      <c r="Q102" s="123" t="s">
        <v>717</v>
      </c>
      <c r="R102" s="155">
        <v>42826</v>
      </c>
      <c r="S102" s="155">
        <v>43084</v>
      </c>
      <c r="T102" s="142"/>
      <c r="U102" s="156">
        <v>111302456</v>
      </c>
      <c r="V102" s="123" t="s">
        <v>714</v>
      </c>
      <c r="W102" s="71"/>
      <c r="X102" s="76" t="s">
        <v>718</v>
      </c>
    </row>
    <row r="103" spans="1:26" s="131" customFormat="1" ht="12.75" customHeight="1" x14ac:dyDescent="0.2">
      <c r="A103" s="8"/>
      <c r="B103" s="9"/>
      <c r="C103" s="9"/>
      <c r="D103" s="9"/>
      <c r="E103" s="9"/>
      <c r="F103" s="9"/>
      <c r="G103" s="10"/>
      <c r="H103" s="10"/>
      <c r="I103" s="10"/>
      <c r="J103" s="10"/>
      <c r="K103" s="10"/>
      <c r="L103" s="10"/>
      <c r="M103" s="10"/>
      <c r="N103" s="10"/>
      <c r="O103" s="10"/>
      <c r="P103" s="10"/>
      <c r="Q103" s="10"/>
      <c r="R103" s="11"/>
      <c r="S103" s="11"/>
      <c r="T103" s="11"/>
      <c r="U103" s="11"/>
      <c r="V103" s="11"/>
      <c r="W103" s="11"/>
      <c r="X103" s="12"/>
      <c r="Y103" s="13"/>
      <c r="Z103" s="13"/>
    </row>
    <row r="104" spans="1:26" s="132" customFormat="1" ht="30.75" customHeight="1" x14ac:dyDescent="0.2">
      <c r="A104" s="60" t="s">
        <v>601</v>
      </c>
      <c r="B104" s="175" t="s">
        <v>726</v>
      </c>
      <c r="C104" s="175"/>
      <c r="D104" s="175"/>
      <c r="E104" s="175"/>
      <c r="F104" s="175"/>
      <c r="G104" s="175"/>
      <c r="H104" s="175"/>
      <c r="I104" s="175"/>
      <c r="J104" s="175"/>
      <c r="K104" s="175"/>
      <c r="L104" s="175"/>
      <c r="M104" s="175"/>
      <c r="N104" s="175"/>
      <c r="O104" s="175"/>
      <c r="P104" s="175"/>
      <c r="Q104" s="175"/>
      <c r="R104" s="175"/>
      <c r="S104" s="175"/>
      <c r="T104" s="175"/>
      <c r="U104" s="175"/>
      <c r="V104" s="175"/>
      <c r="W104" s="175"/>
      <c r="X104" s="175"/>
      <c r="Y104" s="23"/>
      <c r="Z104" s="23"/>
    </row>
    <row r="105" spans="1:26" s="131" customFormat="1" ht="12.75" customHeight="1" x14ac:dyDescent="0.2">
      <c r="A105" s="8"/>
      <c r="B105" s="9"/>
      <c r="C105" s="9"/>
      <c r="D105" s="9"/>
      <c r="E105" s="9"/>
      <c r="F105" s="9"/>
      <c r="G105" s="10"/>
      <c r="H105" s="10"/>
      <c r="I105" s="10"/>
      <c r="J105" s="10"/>
      <c r="K105" s="10"/>
      <c r="L105" s="10"/>
      <c r="M105" s="10"/>
      <c r="N105" s="10"/>
      <c r="O105" s="10"/>
      <c r="P105" s="10"/>
      <c r="Q105" s="10"/>
      <c r="R105" s="11"/>
      <c r="S105" s="11"/>
      <c r="T105" s="11"/>
      <c r="U105" s="11"/>
      <c r="V105" s="11"/>
      <c r="W105" s="11"/>
      <c r="X105" s="12"/>
      <c r="Y105" s="13"/>
      <c r="Z105" s="13"/>
    </row>
    <row r="106" spans="1:26" s="131" customFormat="1" ht="30" customHeight="1" x14ac:dyDescent="0.2">
      <c r="A106" s="205" t="s">
        <v>4</v>
      </c>
      <c r="B106" s="205" t="s">
        <v>5</v>
      </c>
      <c r="C106" s="205" t="s">
        <v>6</v>
      </c>
      <c r="D106" s="207" t="s">
        <v>7</v>
      </c>
      <c r="E106" s="207" t="s">
        <v>8</v>
      </c>
      <c r="F106" s="205" t="s">
        <v>9</v>
      </c>
      <c r="G106" s="205" t="s">
        <v>10</v>
      </c>
      <c r="H106" s="205" t="s">
        <v>11</v>
      </c>
      <c r="I106" s="205" t="s">
        <v>12</v>
      </c>
      <c r="J106" s="211" t="s">
        <v>13</v>
      </c>
      <c r="K106" s="210"/>
      <c r="L106" s="210"/>
      <c r="M106" s="209"/>
      <c r="N106" s="212" t="s">
        <v>14</v>
      </c>
      <c r="O106" s="213"/>
      <c r="P106" s="205" t="s">
        <v>15</v>
      </c>
      <c r="Q106" s="205" t="s">
        <v>16</v>
      </c>
      <c r="R106" s="208" t="s">
        <v>17</v>
      </c>
      <c r="S106" s="209"/>
      <c r="T106" s="208" t="s">
        <v>18</v>
      </c>
      <c r="U106" s="210"/>
      <c r="V106" s="210"/>
      <c r="W106" s="210"/>
      <c r="X106" s="209"/>
      <c r="Y106" s="13"/>
      <c r="Z106" s="13"/>
    </row>
    <row r="107" spans="1:26" s="131" customFormat="1" ht="57" customHeight="1" x14ac:dyDescent="0.2">
      <c r="A107" s="206"/>
      <c r="B107" s="206"/>
      <c r="C107" s="206"/>
      <c r="D107" s="206"/>
      <c r="E107" s="206"/>
      <c r="F107" s="206"/>
      <c r="G107" s="206"/>
      <c r="H107" s="206"/>
      <c r="I107" s="206"/>
      <c r="J107" s="14" t="s">
        <v>19</v>
      </c>
      <c r="K107" s="14" t="s">
        <v>20</v>
      </c>
      <c r="L107" s="14" t="s">
        <v>21</v>
      </c>
      <c r="M107" s="14" t="s">
        <v>22</v>
      </c>
      <c r="N107" s="214"/>
      <c r="O107" s="215"/>
      <c r="P107" s="206"/>
      <c r="Q107" s="206"/>
      <c r="R107" s="14" t="s">
        <v>23</v>
      </c>
      <c r="S107" s="14" t="s">
        <v>24</v>
      </c>
      <c r="T107" s="15" t="s">
        <v>25</v>
      </c>
      <c r="U107" s="15" t="s">
        <v>26</v>
      </c>
      <c r="V107" s="16" t="s">
        <v>27</v>
      </c>
      <c r="W107" s="15" t="s">
        <v>28</v>
      </c>
      <c r="X107" s="14" t="s">
        <v>29</v>
      </c>
      <c r="Y107" s="13"/>
      <c r="Z107" s="13"/>
    </row>
    <row r="108" spans="1:26" s="132" customFormat="1" ht="40.5" customHeight="1" x14ac:dyDescent="0.2">
      <c r="A108" s="291" t="s">
        <v>41</v>
      </c>
      <c r="B108" s="204" t="s">
        <v>246</v>
      </c>
      <c r="C108" s="204" t="s">
        <v>247</v>
      </c>
      <c r="D108" s="204" t="s">
        <v>248</v>
      </c>
      <c r="E108" s="204" t="s">
        <v>249</v>
      </c>
      <c r="F108" s="365">
        <v>0.05</v>
      </c>
      <c r="G108" s="279" t="s">
        <v>250</v>
      </c>
      <c r="H108" s="279">
        <v>5</v>
      </c>
      <c r="I108" s="279" t="s">
        <v>69</v>
      </c>
      <c r="J108" s="279"/>
      <c r="K108" s="279"/>
      <c r="L108" s="279">
        <v>3</v>
      </c>
      <c r="M108" s="279">
        <f>+L108+2</f>
        <v>5</v>
      </c>
      <c r="N108" s="369" t="s">
        <v>251</v>
      </c>
      <c r="O108" s="370"/>
      <c r="P108" s="87">
        <v>0.3</v>
      </c>
      <c r="Q108" s="73" t="s">
        <v>252</v>
      </c>
      <c r="R108" s="95">
        <v>42767</v>
      </c>
      <c r="S108" s="95">
        <v>42916</v>
      </c>
      <c r="T108" s="88" t="s">
        <v>243</v>
      </c>
      <c r="U108" s="96">
        <v>739654022</v>
      </c>
      <c r="V108" s="88" t="s">
        <v>253</v>
      </c>
      <c r="W108" s="88"/>
      <c r="X108" s="88" t="s">
        <v>254</v>
      </c>
      <c r="Y108" s="23"/>
      <c r="Z108" s="23"/>
    </row>
    <row r="109" spans="1:26" s="132" customFormat="1" ht="40.5" customHeight="1" x14ac:dyDescent="0.2">
      <c r="A109" s="292"/>
      <c r="B109" s="204"/>
      <c r="C109" s="204"/>
      <c r="D109" s="204"/>
      <c r="E109" s="204"/>
      <c r="F109" s="365"/>
      <c r="G109" s="246"/>
      <c r="H109" s="246"/>
      <c r="I109" s="246"/>
      <c r="J109" s="246"/>
      <c r="K109" s="246"/>
      <c r="L109" s="246"/>
      <c r="M109" s="246"/>
      <c r="N109" s="369" t="s">
        <v>255</v>
      </c>
      <c r="O109" s="370"/>
      <c r="P109" s="87">
        <v>0.35</v>
      </c>
      <c r="Q109" s="73" t="s">
        <v>256</v>
      </c>
      <c r="R109" s="95">
        <v>42826</v>
      </c>
      <c r="S109" s="95">
        <v>42978</v>
      </c>
      <c r="T109" s="88"/>
      <c r="U109" s="96"/>
      <c r="V109" s="88"/>
      <c r="W109" s="88"/>
      <c r="X109" s="88"/>
      <c r="Y109" s="23"/>
      <c r="Z109" s="23"/>
    </row>
    <row r="110" spans="1:26" s="132" customFormat="1" ht="40.5" customHeight="1" x14ac:dyDescent="0.2">
      <c r="A110" s="292"/>
      <c r="B110" s="204"/>
      <c r="C110" s="204"/>
      <c r="D110" s="204"/>
      <c r="E110" s="204"/>
      <c r="F110" s="365"/>
      <c r="G110" s="246"/>
      <c r="H110" s="246"/>
      <c r="I110" s="246"/>
      <c r="J110" s="246"/>
      <c r="K110" s="246"/>
      <c r="L110" s="246"/>
      <c r="M110" s="246"/>
      <c r="N110" s="369" t="s">
        <v>257</v>
      </c>
      <c r="O110" s="370"/>
      <c r="P110" s="87">
        <v>0.2</v>
      </c>
      <c r="Q110" s="73" t="s">
        <v>258</v>
      </c>
      <c r="R110" s="95">
        <v>42948</v>
      </c>
      <c r="S110" s="95">
        <v>43100</v>
      </c>
      <c r="T110" s="88"/>
      <c r="U110" s="96"/>
      <c r="V110" s="88"/>
      <c r="W110" s="88"/>
      <c r="X110" s="88"/>
      <c r="Y110" s="23"/>
      <c r="Z110" s="23"/>
    </row>
    <row r="111" spans="1:26" s="132" customFormat="1" ht="40.5" customHeight="1" x14ac:dyDescent="0.2">
      <c r="A111" s="293"/>
      <c r="B111" s="204"/>
      <c r="C111" s="204"/>
      <c r="D111" s="204"/>
      <c r="E111" s="204"/>
      <c r="F111" s="365"/>
      <c r="G111" s="366"/>
      <c r="H111" s="366"/>
      <c r="I111" s="366"/>
      <c r="J111" s="366"/>
      <c r="K111" s="366"/>
      <c r="L111" s="366"/>
      <c r="M111" s="366"/>
      <c r="N111" s="204" t="s">
        <v>259</v>
      </c>
      <c r="O111" s="204"/>
      <c r="P111" s="87">
        <v>0.15</v>
      </c>
      <c r="Q111" s="73" t="s">
        <v>260</v>
      </c>
      <c r="R111" s="95">
        <v>42767</v>
      </c>
      <c r="S111" s="95">
        <v>43100</v>
      </c>
      <c r="T111" s="88"/>
      <c r="U111" s="96"/>
      <c r="V111" s="88"/>
      <c r="W111" s="88"/>
      <c r="X111" s="88"/>
      <c r="Y111" s="23"/>
      <c r="Z111" s="23"/>
    </row>
    <row r="112" spans="1:26" s="132" customFormat="1" ht="30" hidden="1" customHeight="1" x14ac:dyDescent="0.2">
      <c r="A112" s="224"/>
      <c r="B112" s="224"/>
      <c r="C112" s="224"/>
      <c r="D112" s="224"/>
      <c r="E112" s="224"/>
      <c r="F112" s="221"/>
      <c r="G112" s="224"/>
      <c r="H112" s="315"/>
      <c r="I112" s="224"/>
      <c r="J112" s="309"/>
      <c r="K112" s="309"/>
      <c r="L112" s="309"/>
      <c r="M112" s="309"/>
      <c r="N112" s="373"/>
      <c r="O112" s="374"/>
      <c r="P112" s="19"/>
      <c r="Q112" s="20"/>
      <c r="R112" s="21"/>
      <c r="S112" s="21"/>
      <c r="T112" s="22"/>
      <c r="U112" s="22"/>
      <c r="V112" s="22"/>
      <c r="W112" s="22"/>
      <c r="X112" s="224"/>
      <c r="Y112" s="23"/>
      <c r="Z112" s="23"/>
    </row>
    <row r="113" spans="1:26" s="132" customFormat="1" ht="40.5" hidden="1" customHeight="1" x14ac:dyDescent="0.2">
      <c r="A113" s="367"/>
      <c r="B113" s="367"/>
      <c r="C113" s="367"/>
      <c r="D113" s="367"/>
      <c r="E113" s="367"/>
      <c r="F113" s="367"/>
      <c r="G113" s="367"/>
      <c r="H113" s="367"/>
      <c r="I113" s="367"/>
      <c r="J113" s="371"/>
      <c r="K113" s="371"/>
      <c r="L113" s="371"/>
      <c r="M113" s="371"/>
      <c r="N113" s="227"/>
      <c r="O113" s="228"/>
      <c r="P113" s="19"/>
      <c r="Q113" s="20"/>
      <c r="R113" s="21"/>
      <c r="S113" s="21"/>
      <c r="T113" s="22"/>
      <c r="U113" s="22"/>
      <c r="V113" s="22"/>
      <c r="W113" s="22"/>
      <c r="X113" s="367"/>
      <c r="Y113" s="23"/>
      <c r="Z113" s="23"/>
    </row>
    <row r="114" spans="1:26" s="132" customFormat="1" ht="30" hidden="1" customHeight="1" x14ac:dyDescent="0.2">
      <c r="A114" s="367"/>
      <c r="B114" s="367"/>
      <c r="C114" s="367"/>
      <c r="D114" s="367"/>
      <c r="E114" s="367"/>
      <c r="F114" s="367"/>
      <c r="G114" s="367"/>
      <c r="H114" s="367"/>
      <c r="I114" s="367"/>
      <c r="J114" s="371"/>
      <c r="K114" s="371"/>
      <c r="L114" s="371"/>
      <c r="M114" s="371"/>
      <c r="N114" s="227"/>
      <c r="O114" s="228"/>
      <c r="P114" s="19"/>
      <c r="Q114" s="20"/>
      <c r="R114" s="21"/>
      <c r="S114" s="21"/>
      <c r="T114" s="22"/>
      <c r="U114" s="22"/>
      <c r="V114" s="22"/>
      <c r="W114" s="22"/>
      <c r="X114" s="367"/>
      <c r="Y114" s="23"/>
      <c r="Z114" s="23"/>
    </row>
    <row r="115" spans="1:26" s="132" customFormat="1" ht="30" hidden="1" customHeight="1" x14ac:dyDescent="0.2">
      <c r="A115" s="367"/>
      <c r="B115" s="367"/>
      <c r="C115" s="367"/>
      <c r="D115" s="367"/>
      <c r="E115" s="367"/>
      <c r="F115" s="367"/>
      <c r="G115" s="367"/>
      <c r="H115" s="367"/>
      <c r="I115" s="367"/>
      <c r="J115" s="371"/>
      <c r="K115" s="371"/>
      <c r="L115" s="371"/>
      <c r="M115" s="371"/>
      <c r="N115" s="313"/>
      <c r="O115" s="375"/>
      <c r="P115" s="25"/>
      <c r="Q115" s="36"/>
      <c r="R115" s="21"/>
      <c r="S115" s="21"/>
      <c r="T115" s="22"/>
      <c r="U115" s="22"/>
      <c r="V115" s="22"/>
      <c r="W115" s="22"/>
      <c r="X115" s="367"/>
      <c r="Y115" s="23"/>
      <c r="Z115" s="23"/>
    </row>
    <row r="116" spans="1:26" s="132" customFormat="1" ht="30" hidden="1" customHeight="1" x14ac:dyDescent="0.2">
      <c r="A116" s="367"/>
      <c r="B116" s="367"/>
      <c r="C116" s="367"/>
      <c r="D116" s="367"/>
      <c r="E116" s="367"/>
      <c r="F116" s="367"/>
      <c r="G116" s="367"/>
      <c r="H116" s="367"/>
      <c r="I116" s="367"/>
      <c r="J116" s="371"/>
      <c r="K116" s="371"/>
      <c r="L116" s="371"/>
      <c r="M116" s="371"/>
      <c r="N116" s="227"/>
      <c r="O116" s="228"/>
      <c r="P116" s="19"/>
      <c r="Q116" s="20"/>
      <c r="R116" s="21"/>
      <c r="S116" s="21"/>
      <c r="T116" s="22"/>
      <c r="U116" s="22"/>
      <c r="V116" s="22"/>
      <c r="W116" s="22"/>
      <c r="X116" s="367"/>
      <c r="Y116" s="23"/>
      <c r="Z116" s="23"/>
    </row>
    <row r="117" spans="1:26" s="132" customFormat="1" ht="30" hidden="1" customHeight="1" x14ac:dyDescent="0.2">
      <c r="A117" s="368"/>
      <c r="B117" s="368"/>
      <c r="C117" s="368"/>
      <c r="D117" s="368"/>
      <c r="E117" s="368"/>
      <c r="F117" s="368"/>
      <c r="G117" s="368"/>
      <c r="H117" s="368"/>
      <c r="I117" s="368"/>
      <c r="J117" s="372"/>
      <c r="K117" s="372"/>
      <c r="L117" s="372"/>
      <c r="M117" s="372"/>
      <c r="N117" s="227"/>
      <c r="O117" s="228"/>
      <c r="P117" s="19"/>
      <c r="Q117" s="20"/>
      <c r="R117" s="21"/>
      <c r="S117" s="21"/>
      <c r="T117" s="22"/>
      <c r="U117" s="22"/>
      <c r="V117" s="22"/>
      <c r="W117" s="22"/>
      <c r="X117" s="368"/>
      <c r="Y117" s="23"/>
      <c r="Z117" s="23"/>
    </row>
    <row r="118" spans="1:26" s="132" customFormat="1" ht="44.25" hidden="1" customHeight="1" x14ac:dyDescent="0.2">
      <c r="A118" s="224"/>
      <c r="B118" s="224"/>
      <c r="C118" s="224"/>
      <c r="D118" s="224"/>
      <c r="E118" s="224"/>
      <c r="F118" s="221"/>
      <c r="G118" s="224"/>
      <c r="H118" s="315"/>
      <c r="I118" s="224"/>
      <c r="J118" s="309"/>
      <c r="K118" s="309"/>
      <c r="L118" s="309"/>
      <c r="M118" s="309"/>
      <c r="N118" s="227"/>
      <c r="O118" s="228"/>
      <c r="P118" s="19"/>
      <c r="Q118" s="20"/>
      <c r="R118" s="21"/>
      <c r="S118" s="21"/>
      <c r="T118" s="22"/>
      <c r="U118" s="26"/>
      <c r="V118" s="22"/>
      <c r="W118" s="22"/>
      <c r="X118" s="225"/>
      <c r="Y118" s="23"/>
      <c r="Z118" s="23"/>
    </row>
    <row r="119" spans="1:26" s="132" customFormat="1" ht="30" hidden="1" customHeight="1" x14ac:dyDescent="0.2">
      <c r="A119" s="367"/>
      <c r="B119" s="367"/>
      <c r="C119" s="367"/>
      <c r="D119" s="367"/>
      <c r="E119" s="367"/>
      <c r="F119" s="367"/>
      <c r="G119" s="367"/>
      <c r="H119" s="367"/>
      <c r="I119" s="367"/>
      <c r="J119" s="371"/>
      <c r="K119" s="371"/>
      <c r="L119" s="371"/>
      <c r="M119" s="371"/>
      <c r="N119" s="227"/>
      <c r="O119" s="228"/>
      <c r="P119" s="19"/>
      <c r="Q119" s="20"/>
      <c r="R119" s="21"/>
      <c r="S119" s="21"/>
      <c r="T119" s="22"/>
      <c r="U119" s="22"/>
      <c r="V119" s="22"/>
      <c r="W119" s="22"/>
      <c r="X119" s="367"/>
      <c r="Y119" s="23"/>
      <c r="Z119" s="23"/>
    </row>
    <row r="120" spans="1:26" s="132" customFormat="1" ht="30" hidden="1" customHeight="1" x14ac:dyDescent="0.2">
      <c r="A120" s="368"/>
      <c r="B120" s="368"/>
      <c r="C120" s="368"/>
      <c r="D120" s="368"/>
      <c r="E120" s="368"/>
      <c r="F120" s="368"/>
      <c r="G120" s="368"/>
      <c r="H120" s="368"/>
      <c r="I120" s="368"/>
      <c r="J120" s="372"/>
      <c r="K120" s="372"/>
      <c r="L120" s="372"/>
      <c r="M120" s="372"/>
      <c r="N120" s="227"/>
      <c r="O120" s="228"/>
      <c r="P120" s="19"/>
      <c r="Q120" s="20"/>
      <c r="R120" s="21"/>
      <c r="S120" s="21"/>
      <c r="T120" s="22"/>
      <c r="U120" s="22"/>
      <c r="V120" s="22"/>
      <c r="W120" s="22"/>
      <c r="X120" s="368"/>
      <c r="Y120" s="27"/>
      <c r="Z120" s="28"/>
    </row>
    <row r="121" spans="1:26" s="131" customFormat="1" ht="10.5" hidden="1" customHeight="1" x14ac:dyDescent="0.2">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s="131" customFormat="1" ht="10.5" hidden="1" customHeight="1" x14ac:dyDescent="0.2">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s="131" customFormat="1" ht="10.5" hidden="1" customHeight="1" x14ac:dyDescent="0.2">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s="131" customFormat="1" ht="10.5" hidden="1" customHeight="1" x14ac:dyDescent="0.2">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s="131" customFormat="1" ht="10.5" hidden="1" customHeight="1" x14ac:dyDescent="0.2">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s="131" customFormat="1" ht="10.5" hidden="1" customHeight="1" x14ac:dyDescent="0.2">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s="131" customFormat="1" ht="10.5" hidden="1" customHeight="1" x14ac:dyDescent="0.2">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s="131" customFormat="1" ht="10.5" hidden="1" customHeight="1" x14ac:dyDescent="0.2">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s="131" customFormat="1" ht="10.5" hidden="1" customHeight="1" x14ac:dyDescent="0.2">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s="131" customFormat="1" ht="10.5" hidden="1" customHeight="1" x14ac:dyDescent="0.2">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s="131" customFormat="1" ht="10.5" hidden="1" customHeight="1" x14ac:dyDescent="0.2">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s="131" customFormat="1" ht="10.5" hidden="1" customHeight="1" x14ac:dyDescent="0.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s="131" customFormat="1" ht="10.5" hidden="1" customHeight="1" x14ac:dyDescent="0.2">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s="131" customFormat="1" ht="10.5" hidden="1" customHeight="1" x14ac:dyDescent="0.2">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s="131" customFormat="1" ht="10.5" hidden="1" customHeight="1" x14ac:dyDescent="0.2">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s="131" customFormat="1" ht="10.5" hidden="1" customHeight="1" x14ac:dyDescent="0.2">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s="131" customFormat="1" ht="10.5" hidden="1" customHeight="1" x14ac:dyDescent="0.2">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s="131" customFormat="1" ht="10.5" hidden="1" customHeight="1"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s="131" customFormat="1" ht="10.5" hidden="1" customHeight="1"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s="131" customFormat="1" ht="10.5" hidden="1" customHeight="1"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s="131" customFormat="1" ht="10.5" hidden="1" customHeight="1"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s="131" customFormat="1" ht="10.5" hidden="1" customHeight="1" x14ac:dyDescent="0.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s="131" customFormat="1" ht="10.5" hidden="1" customHeight="1"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s="131" customFormat="1" ht="10.5" hidden="1" customHeight="1"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s="131" customFormat="1" ht="10.5" hidden="1" customHeight="1"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s="131" customFormat="1" ht="10.5" hidden="1" customHeight="1"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s="131" customFormat="1" ht="10.5" hidden="1" customHeight="1"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s="131" customFormat="1" ht="10.5" hidden="1" customHeight="1"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s="131" customFormat="1" ht="10.5" hidden="1" customHeight="1"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s="131" customFormat="1" ht="10.5" hidden="1" customHeight="1"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s="131" customFormat="1" ht="10.5" hidden="1" customHeight="1"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s="131" customFormat="1" ht="10.5" hidden="1" customHeight="1"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s="131" customFormat="1" ht="7.5" customHeight="1"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s="131" customFormat="1" ht="21" customHeight="1" x14ac:dyDescent="0.2">
      <c r="A154" s="60" t="s">
        <v>727</v>
      </c>
      <c r="B154" s="175" t="s">
        <v>728</v>
      </c>
      <c r="C154" s="175"/>
      <c r="D154" s="175"/>
      <c r="E154" s="175"/>
      <c r="F154" s="175"/>
      <c r="G154" s="175"/>
      <c r="H154" s="175"/>
      <c r="I154" s="175"/>
      <c r="J154" s="175"/>
      <c r="K154" s="175"/>
      <c r="L154" s="175"/>
      <c r="M154" s="175"/>
      <c r="N154" s="175"/>
      <c r="O154" s="175"/>
      <c r="P154" s="175"/>
      <c r="Q154" s="175"/>
      <c r="R154" s="175"/>
      <c r="S154" s="175"/>
      <c r="T154" s="175"/>
      <c r="U154" s="175"/>
      <c r="V154" s="175"/>
      <c r="W154" s="175"/>
      <c r="X154" s="175"/>
      <c r="Y154" s="13"/>
      <c r="Z154" s="13"/>
    </row>
    <row r="155" spans="1:26" s="131" customFormat="1" ht="10.5" customHeight="1"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s="131" customFormat="1" ht="31.5" customHeight="1" x14ac:dyDescent="0.2">
      <c r="A156" s="205" t="s">
        <v>4</v>
      </c>
      <c r="B156" s="205" t="s">
        <v>5</v>
      </c>
      <c r="C156" s="205" t="s">
        <v>6</v>
      </c>
      <c r="D156" s="207" t="s">
        <v>7</v>
      </c>
      <c r="E156" s="207" t="s">
        <v>8</v>
      </c>
      <c r="F156" s="205" t="s">
        <v>9</v>
      </c>
      <c r="G156" s="205" t="s">
        <v>10</v>
      </c>
      <c r="H156" s="205" t="s">
        <v>11</v>
      </c>
      <c r="I156" s="205" t="s">
        <v>12</v>
      </c>
      <c r="J156" s="211" t="s">
        <v>13</v>
      </c>
      <c r="K156" s="210"/>
      <c r="L156" s="210"/>
      <c r="M156" s="209"/>
      <c r="N156" s="212" t="s">
        <v>14</v>
      </c>
      <c r="O156" s="213"/>
      <c r="P156" s="205" t="s">
        <v>15</v>
      </c>
      <c r="Q156" s="205" t="s">
        <v>16</v>
      </c>
      <c r="R156" s="208" t="s">
        <v>17</v>
      </c>
      <c r="S156" s="209"/>
      <c r="T156" s="208" t="s">
        <v>18</v>
      </c>
      <c r="U156" s="210"/>
      <c r="V156" s="210"/>
      <c r="W156" s="210"/>
      <c r="X156" s="209"/>
      <c r="Y156" s="13"/>
      <c r="Z156" s="13"/>
    </row>
    <row r="157" spans="1:26" s="131" customFormat="1" ht="31.5" customHeight="1" x14ac:dyDescent="0.2">
      <c r="A157" s="376"/>
      <c r="B157" s="376"/>
      <c r="C157" s="376"/>
      <c r="D157" s="376"/>
      <c r="E157" s="376"/>
      <c r="F157" s="376"/>
      <c r="G157" s="376"/>
      <c r="H157" s="376"/>
      <c r="I157" s="376"/>
      <c r="J157" s="38" t="s">
        <v>19</v>
      </c>
      <c r="K157" s="38" t="s">
        <v>20</v>
      </c>
      <c r="L157" s="38" t="s">
        <v>21</v>
      </c>
      <c r="M157" s="38" t="s">
        <v>22</v>
      </c>
      <c r="N157" s="378"/>
      <c r="O157" s="379"/>
      <c r="P157" s="376"/>
      <c r="Q157" s="376"/>
      <c r="R157" s="38" t="s">
        <v>23</v>
      </c>
      <c r="S157" s="38" t="s">
        <v>24</v>
      </c>
      <c r="T157" s="70" t="s">
        <v>25</v>
      </c>
      <c r="U157" s="70" t="s">
        <v>26</v>
      </c>
      <c r="V157" s="16" t="s">
        <v>27</v>
      </c>
      <c r="W157" s="70" t="s">
        <v>28</v>
      </c>
      <c r="X157" s="38" t="s">
        <v>29</v>
      </c>
      <c r="Y157" s="13"/>
      <c r="Z157" s="13"/>
    </row>
    <row r="158" spans="1:26" s="131" customFormat="1" ht="57.75" customHeight="1" x14ac:dyDescent="0.2">
      <c r="A158" s="204" t="s">
        <v>41</v>
      </c>
      <c r="B158" s="204" t="s">
        <v>483</v>
      </c>
      <c r="C158" s="204" t="s">
        <v>484</v>
      </c>
      <c r="D158" s="204" t="s">
        <v>485</v>
      </c>
      <c r="E158" s="204" t="s">
        <v>486</v>
      </c>
      <c r="F158" s="234">
        <v>2.5000000000000001E-2</v>
      </c>
      <c r="G158" s="204" t="s">
        <v>487</v>
      </c>
      <c r="H158" s="204">
        <v>11</v>
      </c>
      <c r="I158" s="204" t="s">
        <v>69</v>
      </c>
      <c r="J158" s="381">
        <v>2</v>
      </c>
      <c r="K158" s="381">
        <f>3+J158</f>
        <v>5</v>
      </c>
      <c r="L158" s="381">
        <f>3+K158</f>
        <v>8</v>
      </c>
      <c r="M158" s="381">
        <v>11</v>
      </c>
      <c r="N158" s="204" t="s">
        <v>768</v>
      </c>
      <c r="O158" s="204"/>
      <c r="P158" s="87">
        <v>0.1</v>
      </c>
      <c r="Q158" s="73" t="s">
        <v>488</v>
      </c>
      <c r="R158" s="95">
        <v>42753</v>
      </c>
      <c r="S158" s="95">
        <v>42780</v>
      </c>
      <c r="T158" s="88" t="s">
        <v>243</v>
      </c>
      <c r="U158" s="96">
        <v>630000000</v>
      </c>
      <c r="V158" s="88" t="s">
        <v>253</v>
      </c>
      <c r="W158" s="88"/>
      <c r="X158" s="88" t="s">
        <v>489</v>
      </c>
      <c r="Y158" s="13"/>
      <c r="Z158" s="13"/>
    </row>
    <row r="159" spans="1:26" s="131" customFormat="1" ht="57.75" customHeight="1" x14ac:dyDescent="0.2">
      <c r="A159" s="204"/>
      <c r="B159" s="204"/>
      <c r="C159" s="204"/>
      <c r="D159" s="377"/>
      <c r="E159" s="204"/>
      <c r="F159" s="234"/>
      <c r="G159" s="204"/>
      <c r="H159" s="204"/>
      <c r="I159" s="204"/>
      <c r="J159" s="381"/>
      <c r="K159" s="381"/>
      <c r="L159" s="381"/>
      <c r="M159" s="381"/>
      <c r="N159" s="204" t="s">
        <v>769</v>
      </c>
      <c r="O159" s="204"/>
      <c r="P159" s="87">
        <v>0.6</v>
      </c>
      <c r="Q159" s="73" t="s">
        <v>490</v>
      </c>
      <c r="R159" s="95">
        <v>42781</v>
      </c>
      <c r="S159" s="95">
        <v>43099</v>
      </c>
      <c r="T159" s="88"/>
      <c r="U159" s="96"/>
      <c r="V159" s="88"/>
      <c r="W159" s="88"/>
      <c r="X159" s="88"/>
      <c r="Y159" s="13"/>
      <c r="Z159" s="13"/>
    </row>
    <row r="160" spans="1:26" s="131" customFormat="1" ht="57.75" customHeight="1" x14ac:dyDescent="0.2">
      <c r="A160" s="204"/>
      <c r="B160" s="204"/>
      <c r="C160" s="204"/>
      <c r="D160" s="377"/>
      <c r="E160" s="204"/>
      <c r="F160" s="234"/>
      <c r="G160" s="204"/>
      <c r="H160" s="204"/>
      <c r="I160" s="204"/>
      <c r="J160" s="381"/>
      <c r="K160" s="381"/>
      <c r="L160" s="381"/>
      <c r="M160" s="381"/>
      <c r="N160" s="204" t="s">
        <v>766</v>
      </c>
      <c r="O160" s="204"/>
      <c r="P160" s="87">
        <v>0.15</v>
      </c>
      <c r="Q160" s="73" t="s">
        <v>491</v>
      </c>
      <c r="R160" s="95">
        <v>42781</v>
      </c>
      <c r="S160" s="95">
        <v>43099</v>
      </c>
      <c r="T160" s="88"/>
      <c r="U160" s="96"/>
      <c r="V160" s="88"/>
      <c r="W160" s="88"/>
      <c r="X160" s="88"/>
      <c r="Y160" s="13"/>
      <c r="Z160" s="13"/>
    </row>
    <row r="161" spans="1:26" s="131" customFormat="1" ht="57.75" customHeight="1" x14ac:dyDescent="0.2">
      <c r="A161" s="204"/>
      <c r="B161" s="204"/>
      <c r="C161" s="204"/>
      <c r="D161" s="377"/>
      <c r="E161" s="204"/>
      <c r="F161" s="234"/>
      <c r="G161" s="204"/>
      <c r="H161" s="204"/>
      <c r="I161" s="204"/>
      <c r="J161" s="381"/>
      <c r="K161" s="381"/>
      <c r="L161" s="381"/>
      <c r="M161" s="381"/>
      <c r="N161" s="204" t="s">
        <v>767</v>
      </c>
      <c r="O161" s="204"/>
      <c r="P161" s="87">
        <v>0.15</v>
      </c>
      <c r="Q161" s="73" t="s">
        <v>492</v>
      </c>
      <c r="R161" s="95">
        <v>42781</v>
      </c>
      <c r="S161" s="95">
        <v>43099</v>
      </c>
      <c r="T161" s="88"/>
      <c r="U161" s="96"/>
      <c r="V161" s="88"/>
      <c r="W161" s="88"/>
      <c r="X161" s="88"/>
      <c r="Y161" s="13"/>
      <c r="Z161" s="13"/>
    </row>
    <row r="162" spans="1:26" s="131" customFormat="1" ht="57.75" customHeight="1" x14ac:dyDescent="0.2">
      <c r="A162" s="204"/>
      <c r="B162" s="204"/>
      <c r="C162" s="204" t="s">
        <v>493</v>
      </c>
      <c r="D162" s="204" t="s">
        <v>494</v>
      </c>
      <c r="E162" s="204" t="s">
        <v>495</v>
      </c>
      <c r="F162" s="380">
        <v>0.05</v>
      </c>
      <c r="G162" s="204" t="s">
        <v>770</v>
      </c>
      <c r="H162" s="204">
        <v>92</v>
      </c>
      <c r="I162" s="204" t="s">
        <v>69</v>
      </c>
      <c r="J162" s="381">
        <f>4+7+6+6</f>
        <v>23</v>
      </c>
      <c r="K162" s="381">
        <f>+J162+13+28</f>
        <v>64</v>
      </c>
      <c r="L162" s="381">
        <f>+K162+28</f>
        <v>92</v>
      </c>
      <c r="M162" s="381">
        <f>+L162</f>
        <v>92</v>
      </c>
      <c r="N162" s="204" t="s">
        <v>771</v>
      </c>
      <c r="O162" s="204"/>
      <c r="P162" s="87">
        <v>0.15</v>
      </c>
      <c r="Q162" s="73" t="s">
        <v>496</v>
      </c>
      <c r="R162" s="95">
        <v>42753</v>
      </c>
      <c r="S162" s="95">
        <v>42793</v>
      </c>
      <c r="T162" s="88"/>
      <c r="U162" s="96"/>
      <c r="V162" s="88"/>
      <c r="W162" s="88"/>
      <c r="X162" s="88"/>
      <c r="Y162" s="13"/>
      <c r="Z162" s="13"/>
    </row>
    <row r="163" spans="1:26" s="131" customFormat="1" ht="57.75" customHeight="1" x14ac:dyDescent="0.2">
      <c r="A163" s="204"/>
      <c r="B163" s="204"/>
      <c r="C163" s="204"/>
      <c r="D163" s="377"/>
      <c r="E163" s="204"/>
      <c r="F163" s="380"/>
      <c r="G163" s="204"/>
      <c r="H163" s="204"/>
      <c r="I163" s="204"/>
      <c r="J163" s="381"/>
      <c r="K163" s="381"/>
      <c r="L163" s="381"/>
      <c r="M163" s="381"/>
      <c r="N163" s="204" t="s">
        <v>772</v>
      </c>
      <c r="O163" s="204"/>
      <c r="P163" s="87">
        <v>0.25</v>
      </c>
      <c r="Q163" s="73" t="s">
        <v>497</v>
      </c>
      <c r="R163" s="95">
        <v>42794</v>
      </c>
      <c r="S163" s="95">
        <v>43100</v>
      </c>
      <c r="T163" s="88"/>
      <c r="U163" s="96"/>
      <c r="V163" s="88"/>
      <c r="W163" s="88"/>
      <c r="X163" s="88"/>
      <c r="Y163" s="13"/>
      <c r="Z163" s="13"/>
    </row>
    <row r="164" spans="1:26" s="131" customFormat="1" ht="57.75" customHeight="1" x14ac:dyDescent="0.2">
      <c r="A164" s="204"/>
      <c r="B164" s="204"/>
      <c r="C164" s="204"/>
      <c r="D164" s="377"/>
      <c r="E164" s="204"/>
      <c r="F164" s="380"/>
      <c r="G164" s="204"/>
      <c r="H164" s="204"/>
      <c r="I164" s="204"/>
      <c r="J164" s="381"/>
      <c r="K164" s="381"/>
      <c r="L164" s="381"/>
      <c r="M164" s="381"/>
      <c r="N164" s="204" t="s">
        <v>773</v>
      </c>
      <c r="O164" s="204"/>
      <c r="P164" s="87">
        <v>0.3</v>
      </c>
      <c r="Q164" s="73" t="s">
        <v>498</v>
      </c>
      <c r="R164" s="95">
        <v>42788</v>
      </c>
      <c r="S164" s="95">
        <v>43084</v>
      </c>
      <c r="T164" s="88"/>
      <c r="U164" s="96"/>
      <c r="V164" s="88"/>
      <c r="W164" s="88"/>
      <c r="X164" s="88"/>
      <c r="Y164" s="13"/>
      <c r="Z164" s="13"/>
    </row>
    <row r="165" spans="1:26" s="131" customFormat="1" ht="57.75" customHeight="1" x14ac:dyDescent="0.2">
      <c r="A165" s="204"/>
      <c r="B165" s="204"/>
      <c r="C165" s="204"/>
      <c r="D165" s="377"/>
      <c r="E165" s="204"/>
      <c r="F165" s="380"/>
      <c r="G165" s="204"/>
      <c r="H165" s="204"/>
      <c r="I165" s="204"/>
      <c r="J165" s="381"/>
      <c r="K165" s="381"/>
      <c r="L165" s="381"/>
      <c r="M165" s="381"/>
      <c r="N165" s="204" t="s">
        <v>774</v>
      </c>
      <c r="O165" s="204"/>
      <c r="P165" s="87">
        <v>0.3</v>
      </c>
      <c r="Q165" s="73" t="s">
        <v>499</v>
      </c>
      <c r="R165" s="95">
        <v>42795</v>
      </c>
      <c r="S165" s="95">
        <v>43069</v>
      </c>
      <c r="T165" s="88"/>
      <c r="U165" s="96"/>
      <c r="V165" s="88"/>
      <c r="W165" s="88"/>
      <c r="X165" s="88"/>
      <c r="Y165" s="13"/>
      <c r="Z165" s="13"/>
    </row>
    <row r="166" spans="1:26" s="131" customFormat="1" ht="57.75" customHeight="1" x14ac:dyDescent="0.2">
      <c r="A166" s="204"/>
      <c r="B166" s="204"/>
      <c r="C166" s="204" t="s">
        <v>500</v>
      </c>
      <c r="D166" s="204" t="s">
        <v>248</v>
      </c>
      <c r="E166" s="204" t="s">
        <v>501</v>
      </c>
      <c r="F166" s="234">
        <v>0.05</v>
      </c>
      <c r="G166" s="204" t="s">
        <v>502</v>
      </c>
      <c r="H166" s="204">
        <v>35</v>
      </c>
      <c r="I166" s="204" t="s">
        <v>69</v>
      </c>
      <c r="J166" s="382">
        <v>10</v>
      </c>
      <c r="K166" s="382">
        <f>25+J166</f>
        <v>35</v>
      </c>
      <c r="L166" s="382">
        <f>+K166</f>
        <v>35</v>
      </c>
      <c r="M166" s="382">
        <f>+L166</f>
        <v>35</v>
      </c>
      <c r="N166" s="204" t="s">
        <v>503</v>
      </c>
      <c r="O166" s="204"/>
      <c r="P166" s="87">
        <v>0.1</v>
      </c>
      <c r="Q166" s="73" t="s">
        <v>504</v>
      </c>
      <c r="R166" s="95">
        <v>42782</v>
      </c>
      <c r="S166" s="95">
        <v>42855</v>
      </c>
      <c r="T166" s="88"/>
      <c r="U166" s="96"/>
      <c r="V166" s="88"/>
      <c r="W166" s="88"/>
      <c r="X166" s="88"/>
      <c r="Y166" s="13"/>
      <c r="Z166" s="13"/>
    </row>
    <row r="167" spans="1:26" s="131" customFormat="1" ht="57.75" customHeight="1" x14ac:dyDescent="0.2">
      <c r="A167" s="204"/>
      <c r="B167" s="204"/>
      <c r="C167" s="204"/>
      <c r="D167" s="377"/>
      <c r="E167" s="204"/>
      <c r="F167" s="234"/>
      <c r="G167" s="204"/>
      <c r="H167" s="204"/>
      <c r="I167" s="204"/>
      <c r="J167" s="382"/>
      <c r="K167" s="382"/>
      <c r="L167" s="382"/>
      <c r="M167" s="382"/>
      <c r="N167" s="204" t="s">
        <v>505</v>
      </c>
      <c r="O167" s="204"/>
      <c r="P167" s="87">
        <v>0.5</v>
      </c>
      <c r="Q167" s="73" t="s">
        <v>506</v>
      </c>
      <c r="R167" s="95">
        <v>42795</v>
      </c>
      <c r="S167" s="95">
        <v>43100</v>
      </c>
      <c r="T167" s="88"/>
      <c r="U167" s="96"/>
      <c r="V167" s="88"/>
      <c r="W167" s="88"/>
      <c r="X167" s="88"/>
      <c r="Y167" s="13"/>
      <c r="Z167" s="13"/>
    </row>
    <row r="168" spans="1:26" s="131" customFormat="1" ht="57.75" customHeight="1" x14ac:dyDescent="0.2">
      <c r="A168" s="204"/>
      <c r="B168" s="204"/>
      <c r="C168" s="204"/>
      <c r="D168" s="377"/>
      <c r="E168" s="204"/>
      <c r="F168" s="234"/>
      <c r="G168" s="204"/>
      <c r="H168" s="204"/>
      <c r="I168" s="204"/>
      <c r="J168" s="382"/>
      <c r="K168" s="382"/>
      <c r="L168" s="382"/>
      <c r="M168" s="382"/>
      <c r="N168" s="204" t="s">
        <v>507</v>
      </c>
      <c r="O168" s="204"/>
      <c r="P168" s="87">
        <v>0.1</v>
      </c>
      <c r="Q168" s="73" t="s">
        <v>508</v>
      </c>
      <c r="R168" s="95">
        <v>42795</v>
      </c>
      <c r="S168" s="95">
        <v>43100</v>
      </c>
      <c r="T168" s="88"/>
      <c r="U168" s="96"/>
      <c r="V168" s="88"/>
      <c r="W168" s="88"/>
      <c r="X168" s="88"/>
      <c r="Y168" s="13"/>
      <c r="Z168" s="13"/>
    </row>
    <row r="169" spans="1:26" s="131" customFormat="1" ht="57.75" customHeight="1" x14ac:dyDescent="0.2">
      <c r="A169" s="204"/>
      <c r="B169" s="204"/>
      <c r="C169" s="204"/>
      <c r="D169" s="377"/>
      <c r="E169" s="204"/>
      <c r="F169" s="234"/>
      <c r="G169" s="204"/>
      <c r="H169" s="204"/>
      <c r="I169" s="204"/>
      <c r="J169" s="382"/>
      <c r="K169" s="382"/>
      <c r="L169" s="382"/>
      <c r="M169" s="382"/>
      <c r="N169" s="204" t="s">
        <v>509</v>
      </c>
      <c r="O169" s="204"/>
      <c r="P169" s="87">
        <v>0.1</v>
      </c>
      <c r="Q169" s="73" t="s">
        <v>510</v>
      </c>
      <c r="R169" s="95">
        <v>42856</v>
      </c>
      <c r="S169" s="95">
        <v>42977</v>
      </c>
      <c r="T169" s="88"/>
      <c r="U169" s="96"/>
      <c r="V169" s="88"/>
      <c r="W169" s="88"/>
      <c r="X169" s="88"/>
      <c r="Y169" s="13"/>
      <c r="Z169" s="13"/>
    </row>
    <row r="170" spans="1:26" s="131" customFormat="1" ht="57.75" customHeight="1" x14ac:dyDescent="0.2">
      <c r="A170" s="204"/>
      <c r="B170" s="204"/>
      <c r="C170" s="204"/>
      <c r="D170" s="377"/>
      <c r="E170" s="204"/>
      <c r="F170" s="234"/>
      <c r="G170" s="204"/>
      <c r="H170" s="204"/>
      <c r="I170" s="204"/>
      <c r="J170" s="382"/>
      <c r="K170" s="382"/>
      <c r="L170" s="382"/>
      <c r="M170" s="382"/>
      <c r="N170" s="204" t="s">
        <v>511</v>
      </c>
      <c r="O170" s="204"/>
      <c r="P170" s="87">
        <v>0.1</v>
      </c>
      <c r="Q170" s="73" t="s">
        <v>512</v>
      </c>
      <c r="R170" s="95">
        <v>42767</v>
      </c>
      <c r="S170" s="95">
        <v>43100</v>
      </c>
      <c r="T170" s="88"/>
      <c r="U170" s="96"/>
      <c r="V170" s="88"/>
      <c r="W170" s="88"/>
      <c r="X170" s="88"/>
      <c r="Y170" s="13"/>
      <c r="Z170" s="13"/>
    </row>
    <row r="171" spans="1:26" s="131" customFormat="1" ht="57.75" customHeight="1" x14ac:dyDescent="0.2">
      <c r="A171" s="204"/>
      <c r="B171" s="204"/>
      <c r="C171" s="204"/>
      <c r="D171" s="377"/>
      <c r="E171" s="204"/>
      <c r="F171" s="234"/>
      <c r="G171" s="204"/>
      <c r="H171" s="204"/>
      <c r="I171" s="204"/>
      <c r="J171" s="382"/>
      <c r="K171" s="382"/>
      <c r="L171" s="382"/>
      <c r="M171" s="382"/>
      <c r="N171" s="204" t="s">
        <v>513</v>
      </c>
      <c r="O171" s="204"/>
      <c r="P171" s="87">
        <v>0.1</v>
      </c>
      <c r="Q171" s="73" t="s">
        <v>514</v>
      </c>
      <c r="R171" s="95">
        <v>42795</v>
      </c>
      <c r="S171" s="95">
        <v>43069</v>
      </c>
      <c r="T171" s="88"/>
      <c r="U171" s="96"/>
      <c r="V171" s="88"/>
      <c r="W171" s="88"/>
      <c r="X171" s="88"/>
      <c r="Y171" s="13"/>
      <c r="Z171" s="13"/>
    </row>
    <row r="172" spans="1:26" s="131" customFormat="1" ht="57.75" customHeight="1" x14ac:dyDescent="0.2">
      <c r="A172" s="204"/>
      <c r="B172" s="204"/>
      <c r="C172" s="204" t="s">
        <v>515</v>
      </c>
      <c r="D172" s="204" t="s">
        <v>248</v>
      </c>
      <c r="E172" s="204" t="s">
        <v>516</v>
      </c>
      <c r="F172" s="380">
        <v>7.0000000000000007E-2</v>
      </c>
      <c r="G172" s="204" t="s">
        <v>517</v>
      </c>
      <c r="H172" s="204">
        <v>31</v>
      </c>
      <c r="I172" s="204" t="s">
        <v>69</v>
      </c>
      <c r="J172" s="382">
        <v>15</v>
      </c>
      <c r="K172" s="382">
        <f>16+J172</f>
        <v>31</v>
      </c>
      <c r="L172" s="382">
        <f>+K172</f>
        <v>31</v>
      </c>
      <c r="M172" s="382">
        <f>+L172</f>
        <v>31</v>
      </c>
      <c r="N172" s="204" t="s">
        <v>518</v>
      </c>
      <c r="O172" s="204"/>
      <c r="P172" s="87">
        <v>0.1</v>
      </c>
      <c r="Q172" s="73" t="s">
        <v>519</v>
      </c>
      <c r="R172" s="95">
        <v>42767</v>
      </c>
      <c r="S172" s="95">
        <v>42855</v>
      </c>
      <c r="T172" s="88"/>
      <c r="U172" s="96"/>
      <c r="V172" s="88"/>
      <c r="W172" s="88"/>
      <c r="X172" s="88"/>
      <c r="Y172" s="13"/>
      <c r="Z172" s="13"/>
    </row>
    <row r="173" spans="1:26" s="131" customFormat="1" ht="57.75" customHeight="1" x14ac:dyDescent="0.2">
      <c r="A173" s="204"/>
      <c r="B173" s="204"/>
      <c r="C173" s="204"/>
      <c r="D173" s="377"/>
      <c r="E173" s="204"/>
      <c r="F173" s="380"/>
      <c r="G173" s="204"/>
      <c r="H173" s="204"/>
      <c r="I173" s="204"/>
      <c r="J173" s="382"/>
      <c r="K173" s="382"/>
      <c r="L173" s="382"/>
      <c r="M173" s="382"/>
      <c r="N173" s="204" t="s">
        <v>520</v>
      </c>
      <c r="O173" s="204"/>
      <c r="P173" s="87">
        <v>0.9</v>
      </c>
      <c r="Q173" s="73" t="s">
        <v>521</v>
      </c>
      <c r="R173" s="95">
        <v>42826</v>
      </c>
      <c r="S173" s="95">
        <v>43069</v>
      </c>
      <c r="T173" s="88"/>
      <c r="U173" s="96"/>
      <c r="V173" s="88"/>
      <c r="W173" s="88"/>
      <c r="X173" s="88"/>
      <c r="Y173" s="13"/>
      <c r="Z173" s="13"/>
    </row>
    <row r="174" spans="1:26" s="131" customFormat="1" ht="10.5" customHeight="1" x14ac:dyDescent="0.2">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s="131" customFormat="1" ht="31.5" customHeight="1" x14ac:dyDescent="0.2">
      <c r="A175" s="60" t="s">
        <v>729</v>
      </c>
      <c r="B175" s="175" t="s">
        <v>730</v>
      </c>
      <c r="C175" s="175"/>
      <c r="D175" s="175"/>
      <c r="E175" s="175"/>
      <c r="F175" s="175"/>
      <c r="G175" s="175"/>
      <c r="H175" s="175"/>
      <c r="I175" s="175"/>
      <c r="J175" s="175"/>
      <c r="K175" s="175"/>
      <c r="L175" s="175"/>
      <c r="M175" s="175"/>
      <c r="N175" s="175"/>
      <c r="O175" s="175"/>
      <c r="P175" s="175"/>
      <c r="Q175" s="175"/>
      <c r="R175" s="175"/>
      <c r="S175" s="175"/>
      <c r="T175" s="175"/>
      <c r="U175" s="175"/>
      <c r="V175" s="175"/>
      <c r="W175" s="175"/>
      <c r="X175" s="175"/>
      <c r="Y175" s="13"/>
      <c r="Z175" s="13"/>
    </row>
    <row r="176" spans="1:26" s="131" customFormat="1" ht="10.5" customHeight="1" x14ac:dyDescent="0.2">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s="131" customFormat="1" ht="34.5" customHeight="1" x14ac:dyDescent="0.2">
      <c r="A177" s="205" t="s">
        <v>4</v>
      </c>
      <c r="B177" s="205" t="s">
        <v>5</v>
      </c>
      <c r="C177" s="205" t="s">
        <v>6</v>
      </c>
      <c r="D177" s="207" t="s">
        <v>7</v>
      </c>
      <c r="E177" s="207" t="s">
        <v>8</v>
      </c>
      <c r="F177" s="205" t="s">
        <v>9</v>
      </c>
      <c r="G177" s="205" t="s">
        <v>10</v>
      </c>
      <c r="H177" s="205" t="s">
        <v>11</v>
      </c>
      <c r="I177" s="205" t="s">
        <v>12</v>
      </c>
      <c r="J177" s="211" t="s">
        <v>13</v>
      </c>
      <c r="K177" s="210"/>
      <c r="L177" s="210"/>
      <c r="M177" s="209"/>
      <c r="N177" s="212" t="s">
        <v>14</v>
      </c>
      <c r="O177" s="213"/>
      <c r="P177" s="205" t="s">
        <v>15</v>
      </c>
      <c r="Q177" s="205" t="s">
        <v>16</v>
      </c>
      <c r="R177" s="208" t="s">
        <v>17</v>
      </c>
      <c r="S177" s="209"/>
      <c r="T177" s="208" t="s">
        <v>18</v>
      </c>
      <c r="U177" s="210"/>
      <c r="V177" s="210"/>
      <c r="W177" s="210"/>
      <c r="X177" s="209"/>
      <c r="Y177" s="13"/>
      <c r="Z177" s="13"/>
    </row>
    <row r="178" spans="1:26" s="131" customFormat="1" ht="34.5" customHeight="1" x14ac:dyDescent="0.2">
      <c r="A178" s="376"/>
      <c r="B178" s="376"/>
      <c r="C178" s="376"/>
      <c r="D178" s="376"/>
      <c r="E178" s="376"/>
      <c r="F178" s="376"/>
      <c r="G178" s="376"/>
      <c r="H178" s="376"/>
      <c r="I178" s="376"/>
      <c r="J178" s="38" t="s">
        <v>19</v>
      </c>
      <c r="K178" s="38" t="s">
        <v>20</v>
      </c>
      <c r="L178" s="38" t="s">
        <v>21</v>
      </c>
      <c r="M178" s="38" t="s">
        <v>22</v>
      </c>
      <c r="N178" s="378"/>
      <c r="O178" s="379"/>
      <c r="P178" s="376"/>
      <c r="Q178" s="376"/>
      <c r="R178" s="38" t="s">
        <v>23</v>
      </c>
      <c r="S178" s="38" t="s">
        <v>24</v>
      </c>
      <c r="T178" s="70" t="s">
        <v>25</v>
      </c>
      <c r="U178" s="70" t="s">
        <v>26</v>
      </c>
      <c r="V178" s="16" t="s">
        <v>27</v>
      </c>
      <c r="W178" s="70" t="s">
        <v>28</v>
      </c>
      <c r="X178" s="38" t="s">
        <v>29</v>
      </c>
      <c r="Y178" s="13"/>
      <c r="Z178" s="13"/>
    </row>
    <row r="179" spans="1:26" s="131" customFormat="1" ht="104.25" customHeight="1" x14ac:dyDescent="0.2">
      <c r="A179" s="240" t="s">
        <v>41</v>
      </c>
      <c r="B179" s="240" t="s">
        <v>63</v>
      </c>
      <c r="C179" s="240" t="s">
        <v>602</v>
      </c>
      <c r="D179" s="240" t="s">
        <v>603</v>
      </c>
      <c r="E179" s="204" t="s">
        <v>604</v>
      </c>
      <c r="F179" s="395">
        <v>0.05</v>
      </c>
      <c r="G179" s="204" t="s">
        <v>605</v>
      </c>
      <c r="H179" s="240" t="s">
        <v>606</v>
      </c>
      <c r="I179" s="240" t="s">
        <v>46</v>
      </c>
      <c r="J179" s="254"/>
      <c r="K179" s="275"/>
      <c r="L179" s="275"/>
      <c r="M179" s="254">
        <v>1</v>
      </c>
      <c r="N179" s="249" t="s">
        <v>607</v>
      </c>
      <c r="O179" s="250"/>
      <c r="P179" s="87">
        <v>0.25</v>
      </c>
      <c r="Q179" s="73"/>
      <c r="R179" s="95">
        <v>42795</v>
      </c>
      <c r="S179" s="95">
        <v>42978</v>
      </c>
      <c r="T179" s="88">
        <v>0</v>
      </c>
      <c r="U179" s="88">
        <v>0</v>
      </c>
      <c r="V179" s="88">
        <v>0</v>
      </c>
      <c r="W179" s="88">
        <v>0</v>
      </c>
      <c r="X179" s="97">
        <v>3</v>
      </c>
      <c r="Y179" s="13"/>
      <c r="Z179" s="13"/>
    </row>
    <row r="180" spans="1:26" s="131" customFormat="1" ht="42.75" customHeight="1" x14ac:dyDescent="0.2">
      <c r="A180" s="246"/>
      <c r="B180" s="246"/>
      <c r="C180" s="246"/>
      <c r="D180" s="246"/>
      <c r="E180" s="204"/>
      <c r="F180" s="395"/>
      <c r="G180" s="204"/>
      <c r="H180" s="246"/>
      <c r="I180" s="246"/>
      <c r="J180" s="273"/>
      <c r="K180" s="276"/>
      <c r="L180" s="276"/>
      <c r="M180" s="273"/>
      <c r="N180" s="249" t="s">
        <v>608</v>
      </c>
      <c r="O180" s="250"/>
      <c r="P180" s="87">
        <v>0.25</v>
      </c>
      <c r="Q180" s="73"/>
      <c r="R180" s="95">
        <v>42795</v>
      </c>
      <c r="S180" s="95">
        <v>42916</v>
      </c>
      <c r="T180" s="88">
        <v>0</v>
      </c>
      <c r="U180" s="88">
        <v>0</v>
      </c>
      <c r="V180" s="88">
        <v>0</v>
      </c>
      <c r="W180" s="88">
        <v>0</v>
      </c>
      <c r="X180" s="97">
        <v>8</v>
      </c>
      <c r="Y180" s="13"/>
      <c r="Z180" s="13"/>
    </row>
    <row r="181" spans="1:26" s="131" customFormat="1" ht="31.5" customHeight="1" x14ac:dyDescent="0.2">
      <c r="A181" s="246"/>
      <c r="B181" s="246"/>
      <c r="C181" s="246"/>
      <c r="D181" s="246"/>
      <c r="E181" s="204"/>
      <c r="F181" s="395"/>
      <c r="G181" s="204"/>
      <c r="H181" s="241"/>
      <c r="I181" s="241"/>
      <c r="J181" s="255"/>
      <c r="K181" s="277"/>
      <c r="L181" s="277"/>
      <c r="M181" s="255"/>
      <c r="N181" s="249" t="s">
        <v>609</v>
      </c>
      <c r="O181" s="250"/>
      <c r="P181" s="87">
        <v>0.5</v>
      </c>
      <c r="Q181" s="73"/>
      <c r="R181" s="95">
        <v>42795</v>
      </c>
      <c r="S181" s="95">
        <v>43146</v>
      </c>
      <c r="T181" s="88">
        <v>0</v>
      </c>
      <c r="U181" s="88">
        <v>0</v>
      </c>
      <c r="V181" s="88">
        <v>0</v>
      </c>
      <c r="W181" s="88">
        <v>0</v>
      </c>
      <c r="X181" s="97">
        <v>5</v>
      </c>
      <c r="Y181" s="13"/>
      <c r="Z181" s="13"/>
    </row>
    <row r="182" spans="1:26" s="131" customFormat="1" ht="117" customHeight="1" x14ac:dyDescent="0.2">
      <c r="A182" s="246"/>
      <c r="B182" s="246"/>
      <c r="C182" s="246"/>
      <c r="D182" s="246"/>
      <c r="E182" s="204" t="s">
        <v>610</v>
      </c>
      <c r="F182" s="395">
        <v>5.5E-2</v>
      </c>
      <c r="G182" s="73" t="s">
        <v>611</v>
      </c>
      <c r="H182" s="240">
        <v>2</v>
      </c>
      <c r="I182" s="240" t="s">
        <v>612</v>
      </c>
      <c r="J182" s="275"/>
      <c r="K182" s="275">
        <v>1</v>
      </c>
      <c r="L182" s="275"/>
      <c r="M182" s="275">
        <v>2</v>
      </c>
      <c r="N182" s="249" t="s">
        <v>613</v>
      </c>
      <c r="O182" s="250"/>
      <c r="P182" s="99">
        <v>0.5</v>
      </c>
      <c r="Q182" s="73"/>
      <c r="R182" s="95">
        <v>42795</v>
      </c>
      <c r="S182" s="95">
        <v>43100</v>
      </c>
      <c r="T182" s="88">
        <v>0</v>
      </c>
      <c r="U182" s="88">
        <v>0</v>
      </c>
      <c r="V182" s="88">
        <v>0</v>
      </c>
      <c r="W182" s="88">
        <v>0</v>
      </c>
      <c r="X182" s="97">
        <v>13</v>
      </c>
      <c r="Y182" s="13"/>
      <c r="Z182" s="13"/>
    </row>
    <row r="183" spans="1:26" s="131" customFormat="1" ht="62.25" customHeight="1" x14ac:dyDescent="0.2">
      <c r="A183" s="241"/>
      <c r="B183" s="241"/>
      <c r="C183" s="241"/>
      <c r="D183" s="241"/>
      <c r="E183" s="204"/>
      <c r="F183" s="395"/>
      <c r="G183" s="73" t="s">
        <v>614</v>
      </c>
      <c r="H183" s="241"/>
      <c r="I183" s="241"/>
      <c r="J183" s="277"/>
      <c r="K183" s="277"/>
      <c r="L183" s="277"/>
      <c r="M183" s="277"/>
      <c r="N183" s="249" t="s">
        <v>615</v>
      </c>
      <c r="O183" s="250"/>
      <c r="P183" s="99">
        <v>0.5</v>
      </c>
      <c r="Q183" s="73"/>
      <c r="R183" s="95">
        <v>42752</v>
      </c>
      <c r="S183" s="95">
        <v>42766</v>
      </c>
      <c r="T183" s="88">
        <v>0</v>
      </c>
      <c r="U183" s="88">
        <v>0</v>
      </c>
      <c r="V183" s="88">
        <v>0</v>
      </c>
      <c r="W183" s="88">
        <v>0</v>
      </c>
      <c r="X183" s="97">
        <v>13</v>
      </c>
      <c r="Y183" s="13"/>
      <c r="Z183" s="13"/>
    </row>
    <row r="184" spans="1:26" ht="10.5" customHeight="1"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0.5" customHeight="1" x14ac:dyDescent="0.2">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0.5" customHeight="1" x14ac:dyDescent="0.2">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0.5" customHeight="1" x14ac:dyDescent="0.2">
      <c r="A187" s="13"/>
      <c r="B187" s="13"/>
      <c r="C187" s="13"/>
      <c r="D187" s="13"/>
      <c r="E187" s="13"/>
      <c r="F187" s="146"/>
      <c r="G187" s="13"/>
      <c r="H187" s="13"/>
      <c r="I187" s="13"/>
      <c r="J187" s="13"/>
      <c r="K187" s="13"/>
      <c r="L187" s="13"/>
      <c r="M187" s="13"/>
      <c r="N187" s="13"/>
      <c r="O187" s="13"/>
      <c r="P187" s="13"/>
      <c r="Q187" s="13"/>
      <c r="R187" s="13"/>
      <c r="S187" s="13"/>
      <c r="T187" s="13"/>
      <c r="U187" s="13"/>
      <c r="V187" s="13"/>
      <c r="W187" s="13"/>
      <c r="X187" s="13"/>
      <c r="Y187" s="13"/>
      <c r="Z187" s="13"/>
    </row>
    <row r="188" spans="1:26" ht="10.5" customHeight="1" x14ac:dyDescent="0.2">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0.5" customHeight="1" x14ac:dyDescent="0.2">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0.5" customHeight="1" x14ac:dyDescent="0.2">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0.5" customHeight="1" x14ac:dyDescent="0.2">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0.5" customHeight="1" x14ac:dyDescent="0.2">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0.5" customHeight="1" x14ac:dyDescent="0.2">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0.5" customHeight="1" x14ac:dyDescent="0.2">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0.5" customHeight="1" x14ac:dyDescent="0.2">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0.5" customHeight="1" x14ac:dyDescent="0.2">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0.5" customHeight="1" x14ac:dyDescent="0.2">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0.5" customHeight="1" x14ac:dyDescent="0.2">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0.5" customHeight="1" x14ac:dyDescent="0.2">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0.5" customHeight="1" x14ac:dyDescent="0.2">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0.5" customHeight="1" x14ac:dyDescent="0.2">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0.5" customHeight="1" x14ac:dyDescent="0.2">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0.5" customHeight="1" x14ac:dyDescent="0.2">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0.5" customHeight="1" x14ac:dyDescent="0.2">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0.5" customHeight="1" x14ac:dyDescent="0.2">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0.5" customHeight="1" x14ac:dyDescent="0.2">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0.5" customHeight="1" x14ac:dyDescent="0.2">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0.5" customHeight="1" x14ac:dyDescent="0.2">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0.5" customHeight="1" x14ac:dyDescent="0.2">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0.5" customHeight="1" x14ac:dyDescent="0.2">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0.5" customHeight="1" x14ac:dyDescent="0.2">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0.5" customHeight="1" x14ac:dyDescent="0.2">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0.5" customHeight="1" x14ac:dyDescent="0.2">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0.5" customHeight="1" x14ac:dyDescent="0.2">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0.5" customHeight="1" x14ac:dyDescent="0.2">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0.5" customHeight="1" x14ac:dyDescent="0.2">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0.5" customHeight="1" x14ac:dyDescent="0.2">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0.5" customHeight="1" x14ac:dyDescent="0.2">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0.5" customHeight="1" x14ac:dyDescent="0.2">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0.5" customHeight="1" x14ac:dyDescent="0.2">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0.5" customHeight="1" x14ac:dyDescent="0.2">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0.5" customHeight="1" x14ac:dyDescent="0.2">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0.5" customHeight="1" x14ac:dyDescent="0.2">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0.5" customHeight="1" x14ac:dyDescent="0.2">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0.5" customHeight="1" x14ac:dyDescent="0.2">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0.5" customHeight="1" x14ac:dyDescent="0.2">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0.5" customHeight="1" x14ac:dyDescent="0.2">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0.5" customHeight="1" x14ac:dyDescent="0.2">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0.5" customHeight="1" x14ac:dyDescent="0.2">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0.5" customHeight="1" x14ac:dyDescent="0.2">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0.5" customHeight="1" x14ac:dyDescent="0.2">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0.5" customHeight="1" x14ac:dyDescent="0.2">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0.5" customHeight="1" x14ac:dyDescent="0.2">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0.5" customHeight="1" x14ac:dyDescent="0.2">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0.5" customHeight="1" x14ac:dyDescent="0.2">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0.5" customHeight="1" x14ac:dyDescent="0.2">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0.5" customHeight="1" x14ac:dyDescent="0.2">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0.5" customHeight="1" x14ac:dyDescent="0.2">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0.5" customHeight="1" x14ac:dyDescent="0.2">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0.5" customHeight="1" x14ac:dyDescent="0.2">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0.5" customHeight="1" x14ac:dyDescent="0.2">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0.5" customHeight="1" x14ac:dyDescent="0.2">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0.5" customHeight="1" x14ac:dyDescent="0.2">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0.5" customHeight="1" x14ac:dyDescent="0.2">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0.5" customHeight="1" x14ac:dyDescent="0.2">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0.5" customHeight="1" x14ac:dyDescent="0.2">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0.5" customHeight="1" x14ac:dyDescent="0.2">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0.5" customHeight="1" x14ac:dyDescent="0.2">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0.5" customHeight="1" x14ac:dyDescent="0.2">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0.5" customHeight="1" x14ac:dyDescent="0.2">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0.5" customHeight="1" x14ac:dyDescent="0.2">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0.5" customHeight="1" x14ac:dyDescent="0.2">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0.5" customHeight="1" x14ac:dyDescent="0.2">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0.5" customHeight="1" x14ac:dyDescent="0.2">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0.5" customHeight="1" x14ac:dyDescent="0.2">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0.5" customHeight="1" x14ac:dyDescent="0.2">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0.5" customHeight="1" x14ac:dyDescent="0.2">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0.5" customHeight="1" x14ac:dyDescent="0.2">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0.5" customHeight="1" x14ac:dyDescent="0.2">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0.5" customHeight="1" x14ac:dyDescent="0.2">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0.5" customHeight="1" x14ac:dyDescent="0.2">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0.5" customHeight="1" x14ac:dyDescent="0.2">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0.5" customHeight="1" x14ac:dyDescent="0.2">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0.5" customHeight="1" x14ac:dyDescent="0.2">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0.5" customHeight="1" x14ac:dyDescent="0.2">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0.5" customHeight="1" x14ac:dyDescent="0.2">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0.5" customHeight="1" x14ac:dyDescent="0.2">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0.5" customHeight="1" x14ac:dyDescent="0.2">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0.5" customHeight="1" x14ac:dyDescent="0.2">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0.5" customHeight="1" x14ac:dyDescent="0.2">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0.5" customHeight="1" x14ac:dyDescent="0.2">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0.5" customHeight="1" x14ac:dyDescent="0.2">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0.5" customHeight="1" x14ac:dyDescent="0.2">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0.5" customHeight="1" x14ac:dyDescent="0.2">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0.5" customHeight="1" x14ac:dyDescent="0.2">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0.5" customHeight="1" x14ac:dyDescent="0.2">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0.5" customHeight="1" x14ac:dyDescent="0.2">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0.5" customHeight="1" x14ac:dyDescent="0.2">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0.5" customHeight="1" x14ac:dyDescent="0.2">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0.5" customHeight="1" x14ac:dyDescent="0.2">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0.5" customHeight="1" x14ac:dyDescent="0.2">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0.5" customHeight="1" x14ac:dyDescent="0.2">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0.5" customHeight="1" x14ac:dyDescent="0.2">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0.5" customHeight="1" x14ac:dyDescent="0.2">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0.5" customHeight="1" x14ac:dyDescent="0.2">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0.5" customHeight="1" x14ac:dyDescent="0.2">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0.5" customHeight="1" x14ac:dyDescent="0.2">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0.5" customHeight="1" x14ac:dyDescent="0.2">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0.5" customHeight="1" x14ac:dyDescent="0.2">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0.5" customHeight="1" x14ac:dyDescent="0.2">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0.5" customHeight="1" x14ac:dyDescent="0.2">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0.5" customHeight="1" x14ac:dyDescent="0.2">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0.5" customHeight="1" x14ac:dyDescent="0.2">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0.5" customHeight="1" x14ac:dyDescent="0.2">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0.5" customHeight="1" x14ac:dyDescent="0.2">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0.5" customHeight="1" x14ac:dyDescent="0.2">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0.5" customHeight="1" x14ac:dyDescent="0.2">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0.5" customHeight="1" x14ac:dyDescent="0.2">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0.5" customHeight="1" x14ac:dyDescent="0.2">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0.5" customHeight="1" x14ac:dyDescent="0.2">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0.5" customHeight="1" x14ac:dyDescent="0.2">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0.5" customHeight="1" x14ac:dyDescent="0.2">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0.5" customHeight="1" x14ac:dyDescent="0.2">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0.5" customHeight="1" x14ac:dyDescent="0.2">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0.5" customHeight="1" x14ac:dyDescent="0.2">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0.5" customHeight="1" x14ac:dyDescent="0.2">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0.5" customHeight="1" x14ac:dyDescent="0.2">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0.5" customHeight="1" x14ac:dyDescent="0.2">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0.5" customHeight="1" x14ac:dyDescent="0.2">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0.5" customHeight="1" x14ac:dyDescent="0.2">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0.5" customHeight="1" x14ac:dyDescent="0.2">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0.5" customHeight="1" x14ac:dyDescent="0.2">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0.5" customHeight="1" x14ac:dyDescent="0.2">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0.5" customHeight="1" x14ac:dyDescent="0.2">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0.5" customHeight="1" x14ac:dyDescent="0.2">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0.5" customHeight="1" x14ac:dyDescent="0.2">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0.5" customHeight="1" x14ac:dyDescent="0.2">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0.5" customHeight="1" x14ac:dyDescent="0.2">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0.5" customHeight="1" x14ac:dyDescent="0.2">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0.5" customHeight="1" x14ac:dyDescent="0.2">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0.5" customHeight="1" x14ac:dyDescent="0.2">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0.5" customHeight="1" x14ac:dyDescent="0.2">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0.5" customHeight="1" x14ac:dyDescent="0.2">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0.5" customHeight="1" x14ac:dyDescent="0.2">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0.5" customHeight="1" x14ac:dyDescent="0.2">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0.5" customHeight="1" x14ac:dyDescent="0.2">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0.5" customHeight="1" x14ac:dyDescent="0.2">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0.5" customHeight="1" x14ac:dyDescent="0.2">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0.5" customHeight="1" x14ac:dyDescent="0.2">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0.5" customHeight="1" x14ac:dyDescent="0.2">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0.5" customHeight="1" x14ac:dyDescent="0.2">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0.5" customHeight="1" x14ac:dyDescent="0.2">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0.5" customHeight="1" x14ac:dyDescent="0.2">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0.5" customHeight="1" x14ac:dyDescent="0.2">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0.5" customHeight="1" x14ac:dyDescent="0.2">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0.5" customHeight="1" x14ac:dyDescent="0.2">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0.5" customHeight="1" x14ac:dyDescent="0.2">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0.5" customHeight="1" x14ac:dyDescent="0.2">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0.5" customHeight="1" x14ac:dyDescent="0.2">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0.5" customHeight="1" x14ac:dyDescent="0.2">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0.5" customHeight="1" x14ac:dyDescent="0.2">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0.5" customHeight="1" x14ac:dyDescent="0.2">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0.5" customHeight="1" x14ac:dyDescent="0.2">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0.5" customHeight="1" x14ac:dyDescent="0.2">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0.5" customHeight="1" x14ac:dyDescent="0.2">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0.5" customHeight="1" x14ac:dyDescent="0.2">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0.5" customHeight="1" x14ac:dyDescent="0.2">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0.5" customHeight="1" x14ac:dyDescent="0.2">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0.5" customHeight="1" x14ac:dyDescent="0.2">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0.5" customHeight="1" x14ac:dyDescent="0.2">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0.5" customHeight="1" x14ac:dyDescent="0.2">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0.5" customHeight="1" x14ac:dyDescent="0.2">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0.5" customHeight="1" x14ac:dyDescent="0.2">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0.5" customHeight="1" x14ac:dyDescent="0.2">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0.5" customHeight="1" x14ac:dyDescent="0.2">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0.5" customHeight="1" x14ac:dyDescent="0.2">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0.5" customHeight="1" x14ac:dyDescent="0.2">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0.5" customHeight="1" x14ac:dyDescent="0.2">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0.5" customHeight="1" x14ac:dyDescent="0.2">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0.5" customHeight="1" x14ac:dyDescent="0.2">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0.5" customHeight="1" x14ac:dyDescent="0.2">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0.5" customHeight="1" x14ac:dyDescent="0.2">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0.5" customHeight="1" x14ac:dyDescent="0.2">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0.5" customHeight="1" x14ac:dyDescent="0.2">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0.5" customHeight="1" x14ac:dyDescent="0.2">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0.5" customHeight="1" x14ac:dyDescent="0.2">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0.5" customHeight="1" x14ac:dyDescent="0.2">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0.5" customHeight="1" x14ac:dyDescent="0.2">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0.5" customHeight="1" x14ac:dyDescent="0.2">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0.5" customHeight="1" x14ac:dyDescent="0.2">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0.5" customHeight="1" x14ac:dyDescent="0.2">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0.5" customHeight="1" x14ac:dyDescent="0.2">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0.5" customHeight="1" x14ac:dyDescent="0.2">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0.5" customHeight="1" x14ac:dyDescent="0.2">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0.5" customHeight="1" x14ac:dyDescent="0.2">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0.5" customHeight="1" x14ac:dyDescent="0.2">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0.5" customHeight="1" x14ac:dyDescent="0.2">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0.5" customHeight="1" x14ac:dyDescent="0.2">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0.5" customHeight="1" x14ac:dyDescent="0.2">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0.5" customHeight="1" x14ac:dyDescent="0.2">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0.5" customHeight="1" x14ac:dyDescent="0.2">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0.5" customHeight="1" x14ac:dyDescent="0.2">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0.5" customHeight="1" x14ac:dyDescent="0.2">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0.5" customHeight="1" x14ac:dyDescent="0.2">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0.5" customHeight="1" x14ac:dyDescent="0.2">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0.5" customHeight="1" x14ac:dyDescent="0.2">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0.5" customHeight="1" x14ac:dyDescent="0.2">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0.5" customHeight="1" x14ac:dyDescent="0.2">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0.5" customHeight="1" x14ac:dyDescent="0.2">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0.5" customHeight="1" x14ac:dyDescent="0.2">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0.5" customHeight="1" x14ac:dyDescent="0.2">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0.5" customHeight="1" x14ac:dyDescent="0.2">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0.5" customHeight="1" x14ac:dyDescent="0.2">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0.5" customHeight="1" x14ac:dyDescent="0.2">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0.5" customHeight="1" x14ac:dyDescent="0.2">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0.5" customHeight="1" x14ac:dyDescent="0.2">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0.5" customHeight="1" x14ac:dyDescent="0.2">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0.5" customHeight="1" x14ac:dyDescent="0.2">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0.5" customHeight="1" x14ac:dyDescent="0.2">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0.5" customHeight="1" x14ac:dyDescent="0.2">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0.5" customHeight="1" x14ac:dyDescent="0.2">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0.5" customHeight="1" x14ac:dyDescent="0.2">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0.5" customHeight="1" x14ac:dyDescent="0.2">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0.5" customHeight="1" x14ac:dyDescent="0.2">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0.5" customHeight="1" x14ac:dyDescent="0.2">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0.5" customHeight="1" x14ac:dyDescent="0.2">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0.5" customHeight="1" x14ac:dyDescent="0.2">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0.5" customHeight="1" x14ac:dyDescent="0.2">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0.5" customHeight="1" x14ac:dyDescent="0.2">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0.5" customHeight="1" x14ac:dyDescent="0.2">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0.5" customHeight="1" x14ac:dyDescent="0.2">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0.5" customHeight="1" x14ac:dyDescent="0.2">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0.5" customHeight="1" x14ac:dyDescent="0.2">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0.5" customHeight="1" x14ac:dyDescent="0.2">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0.5" customHeight="1" x14ac:dyDescent="0.2">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0.5" customHeight="1" x14ac:dyDescent="0.2">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0.5" customHeight="1" x14ac:dyDescent="0.2">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0.5" customHeight="1" x14ac:dyDescent="0.2">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0.5" customHeight="1" x14ac:dyDescent="0.2">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0.5" customHeight="1" x14ac:dyDescent="0.2">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0.5" customHeight="1" x14ac:dyDescent="0.2">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0.5" customHeight="1" x14ac:dyDescent="0.2">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0.5" customHeight="1" x14ac:dyDescent="0.2">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0.5" customHeight="1" x14ac:dyDescent="0.2">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0.5" customHeight="1" x14ac:dyDescent="0.2">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0.5" customHeight="1" x14ac:dyDescent="0.2">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0.5" customHeight="1" x14ac:dyDescent="0.2">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0.5" customHeight="1" x14ac:dyDescent="0.2">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0.5" customHeight="1" x14ac:dyDescent="0.2">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0.5" customHeight="1" x14ac:dyDescent="0.2">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0.5" customHeight="1" x14ac:dyDescent="0.2">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0.5" customHeight="1" x14ac:dyDescent="0.2">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0.5" customHeight="1" x14ac:dyDescent="0.2">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0.5" customHeight="1" x14ac:dyDescent="0.2">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0.5" customHeight="1" x14ac:dyDescent="0.2">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0.5" customHeight="1" x14ac:dyDescent="0.2">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0.5" customHeight="1" x14ac:dyDescent="0.2">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0.5" customHeight="1" x14ac:dyDescent="0.2">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0.5" customHeight="1" x14ac:dyDescent="0.2">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0.5" customHeight="1" x14ac:dyDescent="0.2">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0.5" customHeight="1" x14ac:dyDescent="0.2">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0.5" customHeight="1" x14ac:dyDescent="0.2">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0.5" customHeight="1" x14ac:dyDescent="0.2">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0.5" customHeight="1" x14ac:dyDescent="0.2">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0.5" customHeight="1" x14ac:dyDescent="0.2">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0.5" customHeight="1" x14ac:dyDescent="0.2">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0.5" customHeight="1" x14ac:dyDescent="0.2">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0.5" customHeight="1" x14ac:dyDescent="0.2">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0.5" customHeight="1" x14ac:dyDescent="0.2">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0.5" customHeight="1" x14ac:dyDescent="0.2">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0.5" customHeight="1" x14ac:dyDescent="0.2">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0.5" customHeight="1" x14ac:dyDescent="0.2">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0.5" customHeight="1" x14ac:dyDescent="0.2">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0.5" customHeight="1" x14ac:dyDescent="0.2">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0.5" customHeight="1" x14ac:dyDescent="0.2">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0.5" customHeight="1" x14ac:dyDescent="0.2">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0.5" customHeight="1" x14ac:dyDescent="0.2">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0.5" customHeight="1" x14ac:dyDescent="0.2">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0.5" customHeight="1" x14ac:dyDescent="0.2">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0.5" customHeight="1" x14ac:dyDescent="0.2">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0.5" customHeight="1" x14ac:dyDescent="0.2">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0.5" customHeight="1" x14ac:dyDescent="0.2">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0.5" customHeight="1" x14ac:dyDescent="0.2">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0.5" customHeight="1" x14ac:dyDescent="0.2">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0.5" customHeight="1" x14ac:dyDescent="0.2">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0.5" customHeight="1" x14ac:dyDescent="0.2">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0.5" customHeight="1" x14ac:dyDescent="0.2">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0.5" customHeight="1" x14ac:dyDescent="0.2">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0.5" customHeight="1" x14ac:dyDescent="0.2">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0.5" customHeight="1" x14ac:dyDescent="0.2">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0.5" customHeight="1" x14ac:dyDescent="0.2">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0.5" customHeight="1" x14ac:dyDescent="0.2">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0.5" customHeight="1" x14ac:dyDescent="0.2">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0.5" customHeight="1" x14ac:dyDescent="0.2">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0.5" customHeight="1" x14ac:dyDescent="0.2">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0.5" customHeight="1" x14ac:dyDescent="0.2">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0.5" customHeight="1" x14ac:dyDescent="0.2">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0.5" customHeight="1" x14ac:dyDescent="0.2">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0.5" customHeight="1" x14ac:dyDescent="0.2">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0.5" customHeight="1" x14ac:dyDescent="0.2">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0.5" customHeight="1" x14ac:dyDescent="0.2">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0.5" customHeight="1" x14ac:dyDescent="0.2">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0.5" customHeight="1" x14ac:dyDescent="0.2">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0.5" customHeight="1" x14ac:dyDescent="0.2">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0.5" customHeight="1" x14ac:dyDescent="0.2">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0.5" customHeight="1" x14ac:dyDescent="0.2">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0.5" customHeight="1" x14ac:dyDescent="0.2">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0.5" customHeight="1" x14ac:dyDescent="0.2">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0.5" customHeight="1" x14ac:dyDescent="0.2">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0.5" customHeight="1" x14ac:dyDescent="0.2">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0.5" customHeight="1" x14ac:dyDescent="0.2">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0.5" customHeight="1" x14ac:dyDescent="0.2">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0.5" customHeight="1" x14ac:dyDescent="0.2">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0.5" customHeight="1" x14ac:dyDescent="0.2">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0.5" customHeight="1" x14ac:dyDescent="0.2">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0.5" customHeight="1" x14ac:dyDescent="0.2">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0.5" customHeight="1" x14ac:dyDescent="0.2">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0.5" customHeight="1" x14ac:dyDescent="0.2">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0.5" customHeight="1" x14ac:dyDescent="0.2">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0.5" customHeight="1" x14ac:dyDescent="0.2">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0.5" customHeight="1" x14ac:dyDescent="0.2">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0.5" customHeight="1" x14ac:dyDescent="0.2">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0.5" customHeight="1" x14ac:dyDescent="0.2">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0.5" customHeight="1" x14ac:dyDescent="0.2">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0.5" customHeight="1" x14ac:dyDescent="0.2">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0.5" customHeight="1" x14ac:dyDescent="0.2">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0.5" customHeight="1" x14ac:dyDescent="0.2">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0.5" customHeight="1" x14ac:dyDescent="0.2">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0.5" customHeight="1" x14ac:dyDescent="0.2">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0.5" customHeight="1" x14ac:dyDescent="0.2">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0.5" customHeight="1" x14ac:dyDescent="0.2">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0.5" customHeight="1" x14ac:dyDescent="0.2">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0.5" customHeight="1" x14ac:dyDescent="0.2">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0.5" customHeight="1" x14ac:dyDescent="0.2">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0.5" customHeight="1" x14ac:dyDescent="0.2">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0.5" customHeight="1" x14ac:dyDescent="0.2">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0.5" customHeight="1" x14ac:dyDescent="0.2">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0.5" customHeight="1" x14ac:dyDescent="0.2">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0.5" customHeight="1" x14ac:dyDescent="0.2">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0.5" customHeight="1" x14ac:dyDescent="0.2">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0.5" customHeight="1" x14ac:dyDescent="0.2">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0.5" customHeight="1" x14ac:dyDescent="0.2">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0.5" customHeight="1" x14ac:dyDescent="0.2">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0.5" customHeight="1" x14ac:dyDescent="0.2">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0.5" customHeight="1" x14ac:dyDescent="0.2">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0.5" customHeight="1" x14ac:dyDescent="0.2">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0.5" customHeight="1" x14ac:dyDescent="0.2">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0.5" customHeight="1" x14ac:dyDescent="0.2">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0.5" customHeight="1" x14ac:dyDescent="0.2">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0.5" customHeight="1" x14ac:dyDescent="0.2">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0.5" customHeight="1" x14ac:dyDescent="0.2">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0.5" customHeight="1" x14ac:dyDescent="0.2">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0.5" customHeight="1" x14ac:dyDescent="0.2">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0.5" customHeight="1" x14ac:dyDescent="0.2">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0.5" customHeight="1" x14ac:dyDescent="0.2">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0.5" customHeight="1" x14ac:dyDescent="0.2">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0.5" customHeight="1" x14ac:dyDescent="0.2">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0.5" customHeight="1" x14ac:dyDescent="0.2">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0.5" customHeight="1" x14ac:dyDescent="0.2">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0.5" customHeight="1" x14ac:dyDescent="0.2">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0.5" customHeight="1" x14ac:dyDescent="0.2">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0.5" customHeight="1" x14ac:dyDescent="0.2">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0.5" customHeight="1" x14ac:dyDescent="0.2">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0.5" customHeight="1" x14ac:dyDescent="0.2">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0.5" customHeight="1" x14ac:dyDescent="0.2">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0.5" customHeight="1" x14ac:dyDescent="0.2">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0.5" customHeight="1" x14ac:dyDescent="0.2">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0.5" customHeight="1" x14ac:dyDescent="0.2">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0.5" customHeight="1" x14ac:dyDescent="0.2">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0.5" customHeight="1" x14ac:dyDescent="0.2">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0.5" customHeight="1" x14ac:dyDescent="0.2">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0.5" customHeight="1" x14ac:dyDescent="0.2">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0.5" customHeight="1" x14ac:dyDescent="0.2">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0.5" customHeight="1" x14ac:dyDescent="0.2">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0.5" customHeight="1" x14ac:dyDescent="0.2">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0.5" customHeight="1" x14ac:dyDescent="0.2">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0.5" customHeight="1" x14ac:dyDescent="0.2">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0.5" customHeight="1" x14ac:dyDescent="0.2">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0.5" customHeight="1" x14ac:dyDescent="0.2">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0.5" customHeight="1" x14ac:dyDescent="0.2">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0.5" customHeight="1" x14ac:dyDescent="0.2">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0.5" customHeight="1" x14ac:dyDescent="0.2">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0.5" customHeight="1" x14ac:dyDescent="0.2">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0.5" customHeight="1" x14ac:dyDescent="0.2">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0.5" customHeight="1" x14ac:dyDescent="0.2">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0.5" customHeight="1" x14ac:dyDescent="0.2">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0.5" customHeight="1" x14ac:dyDescent="0.2">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0.5" customHeight="1" x14ac:dyDescent="0.2">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0.5" customHeight="1" x14ac:dyDescent="0.2">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0.5" customHeight="1" x14ac:dyDescent="0.2">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0.5" customHeight="1" x14ac:dyDescent="0.2">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0.5" customHeight="1" x14ac:dyDescent="0.2">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0.5" customHeight="1" x14ac:dyDescent="0.2">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0.5" customHeight="1" x14ac:dyDescent="0.2">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0.5" customHeight="1" x14ac:dyDescent="0.2">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0.5" customHeight="1" x14ac:dyDescent="0.2">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0.5" customHeight="1" x14ac:dyDescent="0.2">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0.5" customHeight="1" x14ac:dyDescent="0.2">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0.5" customHeight="1" x14ac:dyDescent="0.2">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0.5" customHeight="1" x14ac:dyDescent="0.2">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0.5" customHeight="1" x14ac:dyDescent="0.2">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0.5" customHeight="1" x14ac:dyDescent="0.2">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0.5" customHeight="1" x14ac:dyDescent="0.2">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0.5" customHeight="1" x14ac:dyDescent="0.2">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0.5" customHeight="1" x14ac:dyDescent="0.2">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0.5" customHeight="1" x14ac:dyDescent="0.2">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0.5" customHeight="1" x14ac:dyDescent="0.2">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0.5" customHeight="1" x14ac:dyDescent="0.2">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0.5" customHeight="1" x14ac:dyDescent="0.2">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0.5" customHeight="1" x14ac:dyDescent="0.2">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0.5" customHeight="1" x14ac:dyDescent="0.2">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0.5" customHeight="1" x14ac:dyDescent="0.2">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0.5" customHeight="1" x14ac:dyDescent="0.2">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0.5" customHeight="1" x14ac:dyDescent="0.2">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0.5" customHeight="1" x14ac:dyDescent="0.2">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0.5" customHeight="1" x14ac:dyDescent="0.2">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0.5" customHeight="1" x14ac:dyDescent="0.2">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0.5" customHeight="1" x14ac:dyDescent="0.2">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0.5" customHeight="1" x14ac:dyDescent="0.2">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0.5" customHeight="1" x14ac:dyDescent="0.2">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0.5" customHeight="1" x14ac:dyDescent="0.2">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0.5" customHeight="1" x14ac:dyDescent="0.2">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0.5" customHeight="1" x14ac:dyDescent="0.2">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0.5" customHeight="1" x14ac:dyDescent="0.2">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0.5" customHeight="1" x14ac:dyDescent="0.2">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0.5" customHeight="1" x14ac:dyDescent="0.2">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0.5" customHeight="1" x14ac:dyDescent="0.2">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0.5" customHeight="1" x14ac:dyDescent="0.2">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0.5" customHeight="1" x14ac:dyDescent="0.2">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0.5" customHeight="1" x14ac:dyDescent="0.2">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0.5" customHeight="1" x14ac:dyDescent="0.2">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0.5" customHeight="1" x14ac:dyDescent="0.2">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0.5" customHeight="1" x14ac:dyDescent="0.2">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0.5" customHeight="1" x14ac:dyDescent="0.2">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0.5" customHeight="1" x14ac:dyDescent="0.2">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0.5" customHeight="1" x14ac:dyDescent="0.2">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0.5" customHeight="1" x14ac:dyDescent="0.2">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0.5" customHeight="1" x14ac:dyDescent="0.2">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0.5" customHeight="1" x14ac:dyDescent="0.2">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0.5" customHeight="1" x14ac:dyDescent="0.2">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0.5" customHeight="1" x14ac:dyDescent="0.2">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0.5" customHeight="1" x14ac:dyDescent="0.2">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0.5" customHeight="1" x14ac:dyDescent="0.2">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0.5" customHeight="1" x14ac:dyDescent="0.2">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0.5" customHeight="1" x14ac:dyDescent="0.2">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0.5" customHeight="1" x14ac:dyDescent="0.2">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0.5" customHeight="1" x14ac:dyDescent="0.2">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0.5" customHeight="1" x14ac:dyDescent="0.2">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0.5" customHeight="1" x14ac:dyDescent="0.2">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0.5" customHeight="1" x14ac:dyDescent="0.2">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0.5" customHeight="1" x14ac:dyDescent="0.2">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0.5" customHeight="1" x14ac:dyDescent="0.2">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0.5" customHeight="1" x14ac:dyDescent="0.2">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0.5" customHeight="1" x14ac:dyDescent="0.2">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0.5" customHeight="1" x14ac:dyDescent="0.2">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0.5" customHeight="1" x14ac:dyDescent="0.2">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0.5" customHeight="1" x14ac:dyDescent="0.2">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0.5" customHeight="1" x14ac:dyDescent="0.2">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0.5" customHeight="1" x14ac:dyDescent="0.2">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0.5" customHeight="1" x14ac:dyDescent="0.2">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0.5" customHeight="1" x14ac:dyDescent="0.2">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0.5" customHeight="1" x14ac:dyDescent="0.2">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0.5" customHeight="1" x14ac:dyDescent="0.2">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0.5" customHeight="1" x14ac:dyDescent="0.2">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0.5" customHeight="1" x14ac:dyDescent="0.2">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0.5" customHeight="1" x14ac:dyDescent="0.2">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0.5" customHeight="1" x14ac:dyDescent="0.2">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0.5" customHeight="1" x14ac:dyDescent="0.2">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0.5" customHeight="1" x14ac:dyDescent="0.2">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0.5" customHeight="1" x14ac:dyDescent="0.2">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0.5" customHeight="1" x14ac:dyDescent="0.2">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0.5" customHeight="1" x14ac:dyDescent="0.2">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0.5" customHeight="1" x14ac:dyDescent="0.2">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0.5" customHeight="1" x14ac:dyDescent="0.2">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0.5" customHeight="1" x14ac:dyDescent="0.2">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0.5" customHeight="1" x14ac:dyDescent="0.2">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0.5" customHeight="1" x14ac:dyDescent="0.2">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0.5" customHeight="1" x14ac:dyDescent="0.2">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0.5" customHeight="1" x14ac:dyDescent="0.2">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0.5" customHeight="1" x14ac:dyDescent="0.2">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0.5" customHeight="1" x14ac:dyDescent="0.2">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0.5" customHeight="1" x14ac:dyDescent="0.2">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0.5" customHeight="1" x14ac:dyDescent="0.2">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0.5" customHeight="1" x14ac:dyDescent="0.2">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0.5" customHeight="1" x14ac:dyDescent="0.2">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0.5" customHeight="1" x14ac:dyDescent="0.2">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0.5" customHeight="1" x14ac:dyDescent="0.2">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0.5" customHeight="1" x14ac:dyDescent="0.2">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0.5" customHeight="1" x14ac:dyDescent="0.2">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0.5" customHeight="1" x14ac:dyDescent="0.2">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0.5" customHeight="1" x14ac:dyDescent="0.2">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0.5" customHeight="1" x14ac:dyDescent="0.2">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0.5" customHeight="1" x14ac:dyDescent="0.2">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0.5" customHeight="1" x14ac:dyDescent="0.2">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0.5" customHeight="1" x14ac:dyDescent="0.2">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0.5" customHeight="1" x14ac:dyDescent="0.2">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0.5" customHeight="1" x14ac:dyDescent="0.2">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0.5" customHeight="1" x14ac:dyDescent="0.2">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0.5" customHeight="1" x14ac:dyDescent="0.2">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0.5" customHeight="1" x14ac:dyDescent="0.2">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0.5" customHeight="1" x14ac:dyDescent="0.2">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0.5" customHeight="1" x14ac:dyDescent="0.2">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0.5" customHeight="1" x14ac:dyDescent="0.2">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0.5" customHeight="1" x14ac:dyDescent="0.2">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0.5" customHeight="1" x14ac:dyDescent="0.2">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0.5" customHeight="1" x14ac:dyDescent="0.2">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0.5" customHeight="1" x14ac:dyDescent="0.2">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0.5" customHeight="1" x14ac:dyDescent="0.2">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0.5" customHeight="1" x14ac:dyDescent="0.2">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0.5" customHeight="1" x14ac:dyDescent="0.2">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0.5" customHeight="1" x14ac:dyDescent="0.2">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0.5" customHeight="1" x14ac:dyDescent="0.2">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0.5" customHeight="1" x14ac:dyDescent="0.2">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0.5" customHeight="1" x14ac:dyDescent="0.2">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0.5" customHeight="1" x14ac:dyDescent="0.2">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0.5" customHeight="1" x14ac:dyDescent="0.2">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0.5" customHeight="1" x14ac:dyDescent="0.2">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0.5" customHeight="1" x14ac:dyDescent="0.2">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0.5" customHeight="1" x14ac:dyDescent="0.2">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0.5" customHeight="1" x14ac:dyDescent="0.2">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0.5" customHeight="1" x14ac:dyDescent="0.2">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0.5" customHeight="1" x14ac:dyDescent="0.2">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0.5" customHeight="1" x14ac:dyDescent="0.2">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0.5" customHeight="1" x14ac:dyDescent="0.2">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0.5" customHeight="1" x14ac:dyDescent="0.2">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0.5" customHeight="1" x14ac:dyDescent="0.2">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0.5" customHeight="1" x14ac:dyDescent="0.2">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0.5" customHeight="1" x14ac:dyDescent="0.2">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0.5" customHeight="1" x14ac:dyDescent="0.2">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0.5" customHeight="1" x14ac:dyDescent="0.2">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0.5" customHeight="1" x14ac:dyDescent="0.2">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0.5" customHeight="1" x14ac:dyDescent="0.2">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0.5" customHeight="1" x14ac:dyDescent="0.2">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0.5" customHeight="1" x14ac:dyDescent="0.2">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0.5" customHeight="1" x14ac:dyDescent="0.2">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0.5" customHeight="1" x14ac:dyDescent="0.2">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0.5" customHeight="1" x14ac:dyDescent="0.2">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0.5" customHeight="1" x14ac:dyDescent="0.2">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0.5" customHeight="1" x14ac:dyDescent="0.2">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0.5" customHeight="1" x14ac:dyDescent="0.2">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0.5" customHeight="1" x14ac:dyDescent="0.2">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0.5" customHeight="1" x14ac:dyDescent="0.2">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0.5" customHeight="1" x14ac:dyDescent="0.2">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0.5" customHeight="1" x14ac:dyDescent="0.2">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0.5" customHeight="1" x14ac:dyDescent="0.2">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0.5" customHeight="1" x14ac:dyDescent="0.2">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0.5" customHeight="1" x14ac:dyDescent="0.2">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0.5" customHeight="1" x14ac:dyDescent="0.2">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0.5" customHeight="1" x14ac:dyDescent="0.2">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0.5" customHeight="1" x14ac:dyDescent="0.2">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0.5" customHeight="1" x14ac:dyDescent="0.2">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0.5" customHeight="1" x14ac:dyDescent="0.2">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0.5" customHeight="1" x14ac:dyDescent="0.2">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0.5" customHeight="1" x14ac:dyDescent="0.2">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0.5" customHeight="1" x14ac:dyDescent="0.2">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0.5" customHeight="1" x14ac:dyDescent="0.2">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0.5" customHeight="1" x14ac:dyDescent="0.2">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0.5" customHeight="1" x14ac:dyDescent="0.2">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0.5" customHeight="1" x14ac:dyDescent="0.2">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0.5" customHeight="1" x14ac:dyDescent="0.2">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0.5" customHeight="1" x14ac:dyDescent="0.2">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0.5" customHeight="1" x14ac:dyDescent="0.2">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0.5" customHeight="1" x14ac:dyDescent="0.2">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0.5" customHeight="1" x14ac:dyDescent="0.2">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0.5" customHeight="1" x14ac:dyDescent="0.2">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0.5" customHeight="1" x14ac:dyDescent="0.2">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0.5" customHeight="1" x14ac:dyDescent="0.2">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0.5" customHeight="1" x14ac:dyDescent="0.2">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0.5" customHeight="1" x14ac:dyDescent="0.2">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0.5" customHeight="1" x14ac:dyDescent="0.2">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0.5" customHeight="1" x14ac:dyDescent="0.2">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0.5" customHeight="1" x14ac:dyDescent="0.2">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0.5" customHeight="1" x14ac:dyDescent="0.2">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0.5" customHeight="1" x14ac:dyDescent="0.2">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0.5" customHeight="1" x14ac:dyDescent="0.2">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0.5" customHeight="1" x14ac:dyDescent="0.2">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0.5" customHeight="1" x14ac:dyDescent="0.2">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0.5" customHeight="1" x14ac:dyDescent="0.2">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0.5" customHeight="1" x14ac:dyDescent="0.2">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0.5" customHeight="1" x14ac:dyDescent="0.2">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0.5" customHeight="1" x14ac:dyDescent="0.2">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0.5" customHeight="1" x14ac:dyDescent="0.2">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0.5" customHeight="1" x14ac:dyDescent="0.2">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0.5" customHeight="1" x14ac:dyDescent="0.2">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0.5" customHeight="1" x14ac:dyDescent="0.2">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0.5" customHeight="1" x14ac:dyDescent="0.2">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0.5" customHeight="1" x14ac:dyDescent="0.2">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0.5" customHeight="1" x14ac:dyDescent="0.2">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0.5" customHeight="1" x14ac:dyDescent="0.2">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0.5" customHeight="1" x14ac:dyDescent="0.2">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0.5" customHeight="1" x14ac:dyDescent="0.2">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0.5" customHeight="1" x14ac:dyDescent="0.2">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0.5" customHeight="1" x14ac:dyDescent="0.2">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0.5" customHeight="1" x14ac:dyDescent="0.2">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0.5" customHeight="1" x14ac:dyDescent="0.2">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0.5" customHeight="1" x14ac:dyDescent="0.2">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0.5" customHeight="1" x14ac:dyDescent="0.2">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0.5" customHeight="1" x14ac:dyDescent="0.2">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0.5" customHeight="1" x14ac:dyDescent="0.2">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0.5" customHeight="1" x14ac:dyDescent="0.2">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0.5" customHeight="1" x14ac:dyDescent="0.2">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0.5" customHeight="1" x14ac:dyDescent="0.2">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0.5" customHeight="1" x14ac:dyDescent="0.2">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0.5" customHeight="1" x14ac:dyDescent="0.2">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0.5" customHeight="1" x14ac:dyDescent="0.2">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0.5" customHeight="1" x14ac:dyDescent="0.2">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0.5" customHeight="1" x14ac:dyDescent="0.2">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0.5" customHeight="1" x14ac:dyDescent="0.2">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0.5" customHeight="1" x14ac:dyDescent="0.2">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0.5" customHeight="1" x14ac:dyDescent="0.2">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0.5" customHeight="1" x14ac:dyDescent="0.2">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0.5" customHeight="1" x14ac:dyDescent="0.2">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0.5" customHeight="1" x14ac:dyDescent="0.2">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0.5" customHeight="1" x14ac:dyDescent="0.2">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0.5" customHeight="1" x14ac:dyDescent="0.2">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0.5" customHeight="1" x14ac:dyDescent="0.2">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0.5" customHeight="1" x14ac:dyDescent="0.2">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0.5" customHeight="1" x14ac:dyDescent="0.2">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0.5" customHeight="1" x14ac:dyDescent="0.2">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0.5" customHeight="1" x14ac:dyDescent="0.2">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0.5" customHeight="1" x14ac:dyDescent="0.2">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0.5" customHeight="1" x14ac:dyDescent="0.2">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0.5" customHeight="1" x14ac:dyDescent="0.2">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0.5" customHeight="1" x14ac:dyDescent="0.2">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0.5" customHeight="1" x14ac:dyDescent="0.2">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0.5" customHeight="1" x14ac:dyDescent="0.2">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0.5" customHeight="1" x14ac:dyDescent="0.2">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0.5" customHeight="1" x14ac:dyDescent="0.2">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0.5" customHeight="1" x14ac:dyDescent="0.2">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0.5" customHeight="1" x14ac:dyDescent="0.2">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0.5" customHeight="1" x14ac:dyDescent="0.2">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0.5" customHeight="1" x14ac:dyDescent="0.2">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0.5" customHeight="1" x14ac:dyDescent="0.2">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0.5" customHeight="1" x14ac:dyDescent="0.2">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0.5" customHeight="1" x14ac:dyDescent="0.2">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0.5" customHeight="1" x14ac:dyDescent="0.2">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0.5" customHeight="1" x14ac:dyDescent="0.2">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0.5" customHeight="1" x14ac:dyDescent="0.2">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0.5" customHeight="1" x14ac:dyDescent="0.2">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0.5" customHeight="1" x14ac:dyDescent="0.2">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0.5" customHeight="1" x14ac:dyDescent="0.2">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0.5" customHeight="1" x14ac:dyDescent="0.2">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0.5" customHeight="1" x14ac:dyDescent="0.2">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0.5" customHeight="1" x14ac:dyDescent="0.2">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0.5" customHeight="1" x14ac:dyDescent="0.2">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0.5" customHeight="1" x14ac:dyDescent="0.2">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0.5" customHeight="1" x14ac:dyDescent="0.2">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0.5" customHeight="1" x14ac:dyDescent="0.2">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0.5" customHeight="1" x14ac:dyDescent="0.2">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0.5" customHeight="1" x14ac:dyDescent="0.2">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0.5" customHeight="1" x14ac:dyDescent="0.2">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0.5" customHeight="1" x14ac:dyDescent="0.2">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0.5" customHeight="1" x14ac:dyDescent="0.2">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0.5" customHeight="1" x14ac:dyDescent="0.2">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0.5" customHeight="1" x14ac:dyDescent="0.2">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0.5" customHeight="1" x14ac:dyDescent="0.2">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0.5" customHeight="1" x14ac:dyDescent="0.2">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0.5" customHeight="1" x14ac:dyDescent="0.2">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0.5" customHeight="1" x14ac:dyDescent="0.2">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0.5" customHeight="1" x14ac:dyDescent="0.2">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0.5" customHeight="1" x14ac:dyDescent="0.2">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0.5" customHeight="1" x14ac:dyDescent="0.2">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0.5" customHeight="1" x14ac:dyDescent="0.2">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0.5" customHeight="1" x14ac:dyDescent="0.2">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0.5" customHeight="1" x14ac:dyDescent="0.2">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0.5" customHeight="1" x14ac:dyDescent="0.2">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0.5" customHeight="1" x14ac:dyDescent="0.2">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0.5" customHeight="1" x14ac:dyDescent="0.2">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0.5" customHeight="1" x14ac:dyDescent="0.2">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0.5" customHeight="1" x14ac:dyDescent="0.2">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0.5" customHeight="1" x14ac:dyDescent="0.2">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0.5" customHeight="1" x14ac:dyDescent="0.2">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0.5" customHeight="1" x14ac:dyDescent="0.2">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0.5" customHeight="1" x14ac:dyDescent="0.2">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0.5" customHeight="1" x14ac:dyDescent="0.2">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0.5" customHeight="1" x14ac:dyDescent="0.2">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0.5" customHeight="1" x14ac:dyDescent="0.2">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0.5" customHeight="1" x14ac:dyDescent="0.2">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0.5" customHeight="1" x14ac:dyDescent="0.2">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0.5" customHeight="1" x14ac:dyDescent="0.2">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0.5" customHeight="1" x14ac:dyDescent="0.2">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0.5" customHeight="1" x14ac:dyDescent="0.2">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0.5" customHeight="1" x14ac:dyDescent="0.2">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0.5" customHeight="1" x14ac:dyDescent="0.2">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0.5" customHeight="1" x14ac:dyDescent="0.2">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0.5" customHeight="1" x14ac:dyDescent="0.2">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0.5" customHeight="1" x14ac:dyDescent="0.2">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0.5" customHeight="1" x14ac:dyDescent="0.2">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0.5" customHeight="1" x14ac:dyDescent="0.2">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0.5" customHeight="1" x14ac:dyDescent="0.2">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0.5" customHeight="1" x14ac:dyDescent="0.2">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0.5" customHeight="1" x14ac:dyDescent="0.2">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0.5" customHeight="1" x14ac:dyDescent="0.2">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0.5" customHeight="1" x14ac:dyDescent="0.2">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0.5" customHeight="1" x14ac:dyDescent="0.2">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0.5" customHeight="1" x14ac:dyDescent="0.2">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0.5" customHeight="1" x14ac:dyDescent="0.2">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0.5" customHeight="1" x14ac:dyDescent="0.2">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0.5" customHeight="1" x14ac:dyDescent="0.2">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0.5" customHeight="1" x14ac:dyDescent="0.2">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0.5" customHeight="1" x14ac:dyDescent="0.2">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0.5" customHeight="1" x14ac:dyDescent="0.2">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0.5" customHeight="1" x14ac:dyDescent="0.2">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0.5" customHeight="1" x14ac:dyDescent="0.2">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0.5" customHeight="1" x14ac:dyDescent="0.2">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0.5" customHeight="1" x14ac:dyDescent="0.2">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0.5" customHeight="1" x14ac:dyDescent="0.2">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0.5" customHeight="1" x14ac:dyDescent="0.2">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0.5" customHeight="1" x14ac:dyDescent="0.2">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0.5" customHeight="1" x14ac:dyDescent="0.2">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0.5" customHeight="1" x14ac:dyDescent="0.2">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0.5" customHeight="1" x14ac:dyDescent="0.2">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0.5" customHeight="1" x14ac:dyDescent="0.2">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0.5" customHeight="1" x14ac:dyDescent="0.2">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0.5" customHeight="1" x14ac:dyDescent="0.2">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0.5" customHeight="1" x14ac:dyDescent="0.2">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0.5" customHeight="1" x14ac:dyDescent="0.2">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0.5" customHeight="1" x14ac:dyDescent="0.2">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0.5" customHeight="1" x14ac:dyDescent="0.2">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0.5" customHeight="1" x14ac:dyDescent="0.2">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0.5" customHeight="1" x14ac:dyDescent="0.2">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0.5" customHeight="1" x14ac:dyDescent="0.2">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0.5" customHeight="1" x14ac:dyDescent="0.2">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0.5" customHeight="1" x14ac:dyDescent="0.2">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0.5" customHeight="1" x14ac:dyDescent="0.2">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0.5" customHeight="1" x14ac:dyDescent="0.2">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0.5" customHeight="1" x14ac:dyDescent="0.2">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0.5" customHeight="1" x14ac:dyDescent="0.2">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0.5" customHeight="1" x14ac:dyDescent="0.2">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0.5" customHeight="1" x14ac:dyDescent="0.2">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0.5" customHeight="1" x14ac:dyDescent="0.2">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0.5" customHeight="1" x14ac:dyDescent="0.2">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0.5" customHeight="1" x14ac:dyDescent="0.2">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0.5" customHeight="1" x14ac:dyDescent="0.2">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0.5" customHeight="1" x14ac:dyDescent="0.2">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0.5" customHeight="1" x14ac:dyDescent="0.2">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0.5" customHeight="1" x14ac:dyDescent="0.2">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0.5" customHeight="1" x14ac:dyDescent="0.2">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0.5" customHeight="1" x14ac:dyDescent="0.2">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0.5" customHeight="1" x14ac:dyDescent="0.2">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0.5" customHeight="1" x14ac:dyDescent="0.2">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0.5" customHeight="1" x14ac:dyDescent="0.2">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0.5" customHeight="1" x14ac:dyDescent="0.2">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0.5" customHeight="1" x14ac:dyDescent="0.2">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0.5" customHeight="1" x14ac:dyDescent="0.2">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0.5" customHeight="1" x14ac:dyDescent="0.2">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0.5" customHeight="1" x14ac:dyDescent="0.2">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0.5" customHeight="1" x14ac:dyDescent="0.2">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0.5" customHeight="1" x14ac:dyDescent="0.2">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0.5" customHeight="1" x14ac:dyDescent="0.2">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0.5" customHeight="1" x14ac:dyDescent="0.2">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0.5" customHeight="1" x14ac:dyDescent="0.2">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0.5" customHeight="1" x14ac:dyDescent="0.2">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0.5" customHeight="1" x14ac:dyDescent="0.2">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0.5" customHeight="1" x14ac:dyDescent="0.2">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0.5" customHeight="1" x14ac:dyDescent="0.2">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0.5" customHeight="1" x14ac:dyDescent="0.2">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0.5" customHeight="1" x14ac:dyDescent="0.2">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0.5" customHeight="1" x14ac:dyDescent="0.2">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0.5" customHeight="1" x14ac:dyDescent="0.2">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0.5" customHeight="1" x14ac:dyDescent="0.2">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0.5" customHeight="1" x14ac:dyDescent="0.2">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0.5" customHeight="1" x14ac:dyDescent="0.2">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0.5" customHeight="1" x14ac:dyDescent="0.2">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0.5" customHeight="1" x14ac:dyDescent="0.2">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0.5" customHeight="1" x14ac:dyDescent="0.2">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0.5" customHeight="1" x14ac:dyDescent="0.2">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0.5" customHeight="1" x14ac:dyDescent="0.2">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0.5" customHeight="1" x14ac:dyDescent="0.2">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0.5" customHeight="1" x14ac:dyDescent="0.2">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0.5" customHeight="1" x14ac:dyDescent="0.2">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0.5" customHeight="1" x14ac:dyDescent="0.2">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0.5" customHeight="1" x14ac:dyDescent="0.2">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0.5" customHeight="1" x14ac:dyDescent="0.2">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0.5" customHeight="1" x14ac:dyDescent="0.2">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0.5" customHeight="1" x14ac:dyDescent="0.2">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0.5" customHeight="1" x14ac:dyDescent="0.2">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0.5" customHeight="1" x14ac:dyDescent="0.2">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0.5" customHeight="1" x14ac:dyDescent="0.2">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sheetData>
  <mergeCells count="595">
    <mergeCell ref="D63:D67"/>
    <mergeCell ref="C63:C67"/>
    <mergeCell ref="B63:B67"/>
    <mergeCell ref="A63:A67"/>
    <mergeCell ref="E72:E75"/>
    <mergeCell ref="F72:F75"/>
    <mergeCell ref="G72:G75"/>
    <mergeCell ref="H72:H75"/>
    <mergeCell ref="I72:I75"/>
    <mergeCell ref="J72:J75"/>
    <mergeCell ref="V68:V71"/>
    <mergeCell ref="W68:W71"/>
    <mergeCell ref="A68:A71"/>
    <mergeCell ref="B68:B71"/>
    <mergeCell ref="C68:C71"/>
    <mergeCell ref="D68:D71"/>
    <mergeCell ref="A72:A75"/>
    <mergeCell ref="B72:B75"/>
    <mergeCell ref="C72:C75"/>
    <mergeCell ref="D72:D75"/>
    <mergeCell ref="V72:V75"/>
    <mergeCell ref="W72:W75"/>
    <mergeCell ref="X72:X75"/>
    <mergeCell ref="N73:O73"/>
    <mergeCell ref="N74:O74"/>
    <mergeCell ref="N75:O75"/>
    <mergeCell ref="K72:K75"/>
    <mergeCell ref="L72:L75"/>
    <mergeCell ref="M72:M75"/>
    <mergeCell ref="N72:O72"/>
    <mergeCell ref="T72:T75"/>
    <mergeCell ref="U72:U75"/>
    <mergeCell ref="X68:X71"/>
    <mergeCell ref="N69:O69"/>
    <mergeCell ref="N70:O70"/>
    <mergeCell ref="N71:O71"/>
    <mergeCell ref="K68:K71"/>
    <mergeCell ref="L68:L71"/>
    <mergeCell ref="M68:M71"/>
    <mergeCell ref="N68:O68"/>
    <mergeCell ref="T68:T71"/>
    <mergeCell ref="U68:U71"/>
    <mergeCell ref="E68:E71"/>
    <mergeCell ref="F68:F71"/>
    <mergeCell ref="G68:G71"/>
    <mergeCell ref="H68:H71"/>
    <mergeCell ref="I68:I71"/>
    <mergeCell ref="J68:J71"/>
    <mergeCell ref="V63:V67"/>
    <mergeCell ref="W63:W67"/>
    <mergeCell ref="X63:X67"/>
    <mergeCell ref="N64:O64"/>
    <mergeCell ref="N65:O65"/>
    <mergeCell ref="N66:O66"/>
    <mergeCell ref="N67:O67"/>
    <mergeCell ref="K63:K67"/>
    <mergeCell ref="L63:L67"/>
    <mergeCell ref="M63:M67"/>
    <mergeCell ref="N63:O63"/>
    <mergeCell ref="T63:T67"/>
    <mergeCell ref="U63:U67"/>
    <mergeCell ref="E63:E67"/>
    <mergeCell ref="F63:F67"/>
    <mergeCell ref="G63:G67"/>
    <mergeCell ref="H63:H67"/>
    <mergeCell ref="I63:I67"/>
    <mergeCell ref="J63:J67"/>
    <mergeCell ref="V59:V62"/>
    <mergeCell ref="W59:W62"/>
    <mergeCell ref="X59:X62"/>
    <mergeCell ref="N60:O60"/>
    <mergeCell ref="N61:O61"/>
    <mergeCell ref="N62:O62"/>
    <mergeCell ref="K59:K62"/>
    <mergeCell ref="L59:L62"/>
    <mergeCell ref="M59:M62"/>
    <mergeCell ref="N59:O59"/>
    <mergeCell ref="T59:T62"/>
    <mergeCell ref="U59:U62"/>
    <mergeCell ref="E59:E62"/>
    <mergeCell ref="F59:F62"/>
    <mergeCell ref="G59:G62"/>
    <mergeCell ref="H59:H62"/>
    <mergeCell ref="I59:I62"/>
    <mergeCell ref="J59:J62"/>
    <mergeCell ref="A44:A45"/>
    <mergeCell ref="B44:B45"/>
    <mergeCell ref="C44:C45"/>
    <mergeCell ref="D44:D45"/>
    <mergeCell ref="E44:E45"/>
    <mergeCell ref="F44:F45"/>
    <mergeCell ref="E55:E58"/>
    <mergeCell ref="F55:F58"/>
    <mergeCell ref="G55:G58"/>
    <mergeCell ref="H55:H58"/>
    <mergeCell ref="I55:I58"/>
    <mergeCell ref="J55:J58"/>
    <mergeCell ref="D59:D62"/>
    <mergeCell ref="C59:C62"/>
    <mergeCell ref="B59:B62"/>
    <mergeCell ref="A59:A62"/>
    <mergeCell ref="X44:X45"/>
    <mergeCell ref="N45:O45"/>
    <mergeCell ref="G44:G45"/>
    <mergeCell ref="I44:I45"/>
    <mergeCell ref="H44:H45"/>
    <mergeCell ref="J44:J45"/>
    <mergeCell ref="K44:K45"/>
    <mergeCell ref="L44:L45"/>
    <mergeCell ref="M44:M45"/>
    <mergeCell ref="N44:O44"/>
    <mergeCell ref="X39:X43"/>
    <mergeCell ref="N40:O40"/>
    <mergeCell ref="N41:O41"/>
    <mergeCell ref="N42:O42"/>
    <mergeCell ref="N43:O43"/>
    <mergeCell ref="W39:W43"/>
    <mergeCell ref="U39:U43"/>
    <mergeCell ref="T39:T43"/>
    <mergeCell ref="L39:L43"/>
    <mergeCell ref="M39:M43"/>
    <mergeCell ref="N39:O39"/>
    <mergeCell ref="Q97:Q98"/>
    <mergeCell ref="R97:S97"/>
    <mergeCell ref="T97:X97"/>
    <mergeCell ref="E39:E43"/>
    <mergeCell ref="F39:F43"/>
    <mergeCell ref="G39:G43"/>
    <mergeCell ref="H39:H43"/>
    <mergeCell ref="I39:I43"/>
    <mergeCell ref="J39:J43"/>
    <mergeCell ref="K39:K43"/>
    <mergeCell ref="G97:G98"/>
    <mergeCell ref="H97:H98"/>
    <mergeCell ref="I97:I98"/>
    <mergeCell ref="J97:M97"/>
    <mergeCell ref="N97:O98"/>
    <mergeCell ref="P97:P98"/>
    <mergeCell ref="Q88:Q89"/>
    <mergeCell ref="R88:S88"/>
    <mergeCell ref="T88:X88"/>
    <mergeCell ref="B95:X95"/>
    <mergeCell ref="J88:M88"/>
    <mergeCell ref="N88:O89"/>
    <mergeCell ref="P88:P89"/>
    <mergeCell ref="Q79:Q80"/>
    <mergeCell ref="A97:A98"/>
    <mergeCell ref="B97:B98"/>
    <mergeCell ref="C97:C98"/>
    <mergeCell ref="D97:D98"/>
    <mergeCell ref="E97:E98"/>
    <mergeCell ref="F97:F98"/>
    <mergeCell ref="G88:G89"/>
    <mergeCell ref="H88:H89"/>
    <mergeCell ref="I88:I89"/>
    <mergeCell ref="R79:S79"/>
    <mergeCell ref="T79:X79"/>
    <mergeCell ref="B86:X86"/>
    <mergeCell ref="A88:A89"/>
    <mergeCell ref="B88:B89"/>
    <mergeCell ref="C88:C89"/>
    <mergeCell ref="D88:D89"/>
    <mergeCell ref="E88:E89"/>
    <mergeCell ref="F88:F89"/>
    <mergeCell ref="G79:G80"/>
    <mergeCell ref="H79:H80"/>
    <mergeCell ref="I79:I80"/>
    <mergeCell ref="J79:M79"/>
    <mergeCell ref="N79:O80"/>
    <mergeCell ref="P79:P80"/>
    <mergeCell ref="M81:M84"/>
    <mergeCell ref="N81:O81"/>
    <mergeCell ref="N82:O82"/>
    <mergeCell ref="N83:O83"/>
    <mergeCell ref="N84:O84"/>
    <mergeCell ref="A81:A84"/>
    <mergeCell ref="B81:B84"/>
    <mergeCell ref="C81:C84"/>
    <mergeCell ref="D81:D84"/>
    <mergeCell ref="Q49:Q50"/>
    <mergeCell ref="R49:S49"/>
    <mergeCell ref="T49:X49"/>
    <mergeCell ref="B77:X77"/>
    <mergeCell ref="A79:A80"/>
    <mergeCell ref="B79:B80"/>
    <mergeCell ref="C79:C80"/>
    <mergeCell ref="D79:D80"/>
    <mergeCell ref="E79:E80"/>
    <mergeCell ref="F79:F80"/>
    <mergeCell ref="G49:G50"/>
    <mergeCell ref="H49:H50"/>
    <mergeCell ref="I49:I50"/>
    <mergeCell ref="J49:M49"/>
    <mergeCell ref="N49:O50"/>
    <mergeCell ref="P49:P50"/>
    <mergeCell ref="A49:A50"/>
    <mergeCell ref="B49:B50"/>
    <mergeCell ref="C49:C50"/>
    <mergeCell ref="D49:D50"/>
    <mergeCell ref="E49:E50"/>
    <mergeCell ref="F49:F50"/>
    <mergeCell ref="C55:C58"/>
    <mergeCell ref="D55:D58"/>
    <mergeCell ref="X32:X38"/>
    <mergeCell ref="N33:O33"/>
    <mergeCell ref="N34:O34"/>
    <mergeCell ref="N35:O35"/>
    <mergeCell ref="N36:O36"/>
    <mergeCell ref="N37:O37"/>
    <mergeCell ref="N38:O38"/>
    <mergeCell ref="K32:K38"/>
    <mergeCell ref="L32:L38"/>
    <mergeCell ref="V39:V43"/>
    <mergeCell ref="A28:A29"/>
    <mergeCell ref="B28:B29"/>
    <mergeCell ref="C28:C29"/>
    <mergeCell ref="D28:D29"/>
    <mergeCell ref="E28:E29"/>
    <mergeCell ref="F28:F29"/>
    <mergeCell ref="V32:V38"/>
    <mergeCell ref="W32:W38"/>
    <mergeCell ref="A39:A43"/>
    <mergeCell ref="B39:B43"/>
    <mergeCell ref="C39:C43"/>
    <mergeCell ref="D39:D43"/>
    <mergeCell ref="P39:P43"/>
    <mergeCell ref="P11:P12"/>
    <mergeCell ref="Q11:Q12"/>
    <mergeCell ref="R11:S11"/>
    <mergeCell ref="T11:X11"/>
    <mergeCell ref="B26:X26"/>
    <mergeCell ref="M13:M16"/>
    <mergeCell ref="L13:L16"/>
    <mergeCell ref="K13:K16"/>
    <mergeCell ref="J13:J16"/>
    <mergeCell ref="F11:F12"/>
    <mergeCell ref="G11:G12"/>
    <mergeCell ref="H11:H12"/>
    <mergeCell ref="I11:I12"/>
    <mergeCell ref="J11:M11"/>
    <mergeCell ref="N11:O12"/>
    <mergeCell ref="C17:C24"/>
    <mergeCell ref="D17:D24"/>
    <mergeCell ref="E17:E24"/>
    <mergeCell ref="F17:F24"/>
    <mergeCell ref="G17:G20"/>
    <mergeCell ref="H17:H20"/>
    <mergeCell ref="G21:G24"/>
    <mergeCell ref="H21:H24"/>
    <mergeCell ref="T13:T16"/>
    <mergeCell ref="N99:O99"/>
    <mergeCell ref="N100:O100"/>
    <mergeCell ref="N101:O101"/>
    <mergeCell ref="N102:O102"/>
    <mergeCell ref="B9:X9"/>
    <mergeCell ref="A11:A12"/>
    <mergeCell ref="B11:B12"/>
    <mergeCell ref="C11:C12"/>
    <mergeCell ref="D11:D12"/>
    <mergeCell ref="E11:E12"/>
    <mergeCell ref="V55:V58"/>
    <mergeCell ref="W55:W58"/>
    <mergeCell ref="X55:X58"/>
    <mergeCell ref="N56:O56"/>
    <mergeCell ref="N57:O57"/>
    <mergeCell ref="N58:O58"/>
    <mergeCell ref="K55:K58"/>
    <mergeCell ref="L55:L58"/>
    <mergeCell ref="M55:M58"/>
    <mergeCell ref="N55:O55"/>
    <mergeCell ref="T55:T58"/>
    <mergeCell ref="U55:U58"/>
    <mergeCell ref="A55:A58"/>
    <mergeCell ref="B55:B58"/>
    <mergeCell ref="N90:O90"/>
    <mergeCell ref="U90:U93"/>
    <mergeCell ref="V90:V93"/>
    <mergeCell ref="N91:O91"/>
    <mergeCell ref="N92:O92"/>
    <mergeCell ref="N93:O93"/>
    <mergeCell ref="G90:G93"/>
    <mergeCell ref="H90:H93"/>
    <mergeCell ref="I90:I93"/>
    <mergeCell ref="J90:J93"/>
    <mergeCell ref="K90:K93"/>
    <mergeCell ref="L90:L93"/>
    <mergeCell ref="M182:M183"/>
    <mergeCell ref="N182:O182"/>
    <mergeCell ref="N183:O183"/>
    <mergeCell ref="A90:A93"/>
    <mergeCell ref="B90:B93"/>
    <mergeCell ref="C90:C93"/>
    <mergeCell ref="D90:D93"/>
    <mergeCell ref="E90:E93"/>
    <mergeCell ref="F90:F93"/>
    <mergeCell ref="E182:E183"/>
    <mergeCell ref="F182:F183"/>
    <mergeCell ref="H182:H183"/>
    <mergeCell ref="I182:I183"/>
    <mergeCell ref="J182:J183"/>
    <mergeCell ref="K182:K183"/>
    <mergeCell ref="I179:I181"/>
    <mergeCell ref="J179:J181"/>
    <mergeCell ref="K179:K181"/>
    <mergeCell ref="L179:L181"/>
    <mergeCell ref="M179:M181"/>
    <mergeCell ref="N179:O179"/>
    <mergeCell ref="N180:O180"/>
    <mergeCell ref="N181:O181"/>
    <mergeCell ref="M90:M93"/>
    <mergeCell ref="R177:S177"/>
    <mergeCell ref="T177:X177"/>
    <mergeCell ref="A179:A183"/>
    <mergeCell ref="B179:B183"/>
    <mergeCell ref="C179:C183"/>
    <mergeCell ref="D179:D183"/>
    <mergeCell ref="E179:E181"/>
    <mergeCell ref="F179:F181"/>
    <mergeCell ref="G179:G181"/>
    <mergeCell ref="H179:H181"/>
    <mergeCell ref="H177:H178"/>
    <mergeCell ref="I177:I178"/>
    <mergeCell ref="J177:M177"/>
    <mergeCell ref="N177:O178"/>
    <mergeCell ref="P177:P178"/>
    <mergeCell ref="Q177:Q178"/>
    <mergeCell ref="A177:A178"/>
    <mergeCell ref="B177:B178"/>
    <mergeCell ref="C177:C178"/>
    <mergeCell ref="D177:D178"/>
    <mergeCell ref="E177:E178"/>
    <mergeCell ref="F177:F178"/>
    <mergeCell ref="G177:G178"/>
    <mergeCell ref="L182:L183"/>
    <mergeCell ref="C32:C38"/>
    <mergeCell ref="D32:D38"/>
    <mergeCell ref="E32:E38"/>
    <mergeCell ref="F32:F38"/>
    <mergeCell ref="G32:G38"/>
    <mergeCell ref="H32:H38"/>
    <mergeCell ref="I32:I38"/>
    <mergeCell ref="J32:J38"/>
    <mergeCell ref="H30:H31"/>
    <mergeCell ref="I30:I31"/>
    <mergeCell ref="J30:J31"/>
    <mergeCell ref="A30:A38"/>
    <mergeCell ref="B30:B38"/>
    <mergeCell ref="C30:C31"/>
    <mergeCell ref="D30:D31"/>
    <mergeCell ref="E30:E31"/>
    <mergeCell ref="F30:F31"/>
    <mergeCell ref="G30:G31"/>
    <mergeCell ref="M51:M54"/>
    <mergeCell ref="N51:O51"/>
    <mergeCell ref="N52:O52"/>
    <mergeCell ref="N53:O53"/>
    <mergeCell ref="N54:O54"/>
    <mergeCell ref="G51:G54"/>
    <mergeCell ref="H51:H54"/>
    <mergeCell ref="I51:I54"/>
    <mergeCell ref="J51:J54"/>
    <mergeCell ref="K51:K54"/>
    <mergeCell ref="L51:L54"/>
    <mergeCell ref="A51:A54"/>
    <mergeCell ref="B51:B54"/>
    <mergeCell ref="C51:C54"/>
    <mergeCell ref="D51:D54"/>
    <mergeCell ref="E51:E54"/>
    <mergeCell ref="F51:F54"/>
    <mergeCell ref="B175:X175"/>
    <mergeCell ref="I21:I24"/>
    <mergeCell ref="J21:J24"/>
    <mergeCell ref="K21:K24"/>
    <mergeCell ref="L21:L24"/>
    <mergeCell ref="M21:M24"/>
    <mergeCell ref="N21:O21"/>
    <mergeCell ref="N22:O22"/>
    <mergeCell ref="N23:O23"/>
    <mergeCell ref="N24:O24"/>
    <mergeCell ref="T17:T24"/>
    <mergeCell ref="U17:U24"/>
    <mergeCell ref="V17:V24"/>
    <mergeCell ref="W17:W24"/>
    <mergeCell ref="X17:X24"/>
    <mergeCell ref="N18:O18"/>
    <mergeCell ref="N19:O19"/>
    <mergeCell ref="N20:O20"/>
    <mergeCell ref="I17:I20"/>
    <mergeCell ref="J17:J20"/>
    <mergeCell ref="K17:K20"/>
    <mergeCell ref="L17:L20"/>
    <mergeCell ref="M17:M20"/>
    <mergeCell ref="N17:O17"/>
    <mergeCell ref="V13:V16"/>
    <mergeCell ref="W13:W16"/>
    <mergeCell ref="X13:X16"/>
    <mergeCell ref="N14:O14"/>
    <mergeCell ref="N15:O15"/>
    <mergeCell ref="N16:O16"/>
    <mergeCell ref="A13:A24"/>
    <mergeCell ref="B13:B24"/>
    <mergeCell ref="C13:C16"/>
    <mergeCell ref="D13:D16"/>
    <mergeCell ref="E13:E16"/>
    <mergeCell ref="F13:F16"/>
    <mergeCell ref="N13:O13"/>
    <mergeCell ref="I28:I29"/>
    <mergeCell ref="J28:M28"/>
    <mergeCell ref="G81:G84"/>
    <mergeCell ref="H81:H84"/>
    <mergeCell ref="I81:I84"/>
    <mergeCell ref="J81:J84"/>
    <mergeCell ref="K81:K84"/>
    <mergeCell ref="L81:L84"/>
    <mergeCell ref="U13:U16"/>
    <mergeCell ref="M32:M38"/>
    <mergeCell ref="N32:O32"/>
    <mergeCell ref="T32:T38"/>
    <mergeCell ref="U32:U38"/>
    <mergeCell ref="N30:O30"/>
    <mergeCell ref="N31:O31"/>
    <mergeCell ref="K30:K31"/>
    <mergeCell ref="L30:L31"/>
    <mergeCell ref="M30:M31"/>
    <mergeCell ref="N28:O29"/>
    <mergeCell ref="P28:P29"/>
    <mergeCell ref="Q28:Q29"/>
    <mergeCell ref="R28:S28"/>
    <mergeCell ref="T28:X28"/>
    <mergeCell ref="B47:X47"/>
    <mergeCell ref="L172:L173"/>
    <mergeCell ref="M172:M173"/>
    <mergeCell ref="N172:O172"/>
    <mergeCell ref="N173:O173"/>
    <mergeCell ref="N171:O171"/>
    <mergeCell ref="I166:I171"/>
    <mergeCell ref="J166:J171"/>
    <mergeCell ref="K166:K171"/>
    <mergeCell ref="L166:L171"/>
    <mergeCell ref="M166:M171"/>
    <mergeCell ref="N166:O166"/>
    <mergeCell ref="N167:O167"/>
    <mergeCell ref="N168:O168"/>
    <mergeCell ref="N169:O169"/>
    <mergeCell ref="N170:O170"/>
    <mergeCell ref="C172:C173"/>
    <mergeCell ref="D172:D173"/>
    <mergeCell ref="E172:E173"/>
    <mergeCell ref="F172:F173"/>
    <mergeCell ref="G172:G173"/>
    <mergeCell ref="H172:H173"/>
    <mergeCell ref="I172:I173"/>
    <mergeCell ref="J172:J173"/>
    <mergeCell ref="K172:K173"/>
    <mergeCell ref="C166:C171"/>
    <mergeCell ref="D166:D171"/>
    <mergeCell ref="E166:E171"/>
    <mergeCell ref="F166:F171"/>
    <mergeCell ref="G166:G171"/>
    <mergeCell ref="H166:H171"/>
    <mergeCell ref="I162:I165"/>
    <mergeCell ref="J162:J165"/>
    <mergeCell ref="K162:K165"/>
    <mergeCell ref="N158:O158"/>
    <mergeCell ref="N159:O159"/>
    <mergeCell ref="N160:O160"/>
    <mergeCell ref="N161:O161"/>
    <mergeCell ref="C162:C165"/>
    <mergeCell ref="D162:D165"/>
    <mergeCell ref="E162:E165"/>
    <mergeCell ref="F162:F165"/>
    <mergeCell ref="G162:G165"/>
    <mergeCell ref="H162:H165"/>
    <mergeCell ref="H158:H161"/>
    <mergeCell ref="I158:I161"/>
    <mergeCell ref="J158:J161"/>
    <mergeCell ref="K158:K161"/>
    <mergeCell ref="L158:L161"/>
    <mergeCell ref="M158:M161"/>
    <mergeCell ref="L162:L165"/>
    <mergeCell ref="M162:M165"/>
    <mergeCell ref="N162:O162"/>
    <mergeCell ref="N163:O163"/>
    <mergeCell ref="Q156:Q157"/>
    <mergeCell ref="R156:S156"/>
    <mergeCell ref="T156:X156"/>
    <mergeCell ref="A158:A173"/>
    <mergeCell ref="B158:B173"/>
    <mergeCell ref="C158:C161"/>
    <mergeCell ref="D158:D161"/>
    <mergeCell ref="E158:E161"/>
    <mergeCell ref="F158:F161"/>
    <mergeCell ref="G158:G161"/>
    <mergeCell ref="G156:G157"/>
    <mergeCell ref="H156:H157"/>
    <mergeCell ref="I156:I157"/>
    <mergeCell ref="J156:M156"/>
    <mergeCell ref="N156:O157"/>
    <mergeCell ref="P156:P157"/>
    <mergeCell ref="A156:A157"/>
    <mergeCell ref="B156:B157"/>
    <mergeCell ref="C156:C157"/>
    <mergeCell ref="D156:D157"/>
    <mergeCell ref="E156:E157"/>
    <mergeCell ref="F156:F157"/>
    <mergeCell ref="N164:O164"/>
    <mergeCell ref="N165:O165"/>
    <mergeCell ref="M118:M120"/>
    <mergeCell ref="N118:O118"/>
    <mergeCell ref="X118:X120"/>
    <mergeCell ref="N119:O119"/>
    <mergeCell ref="N120:O120"/>
    <mergeCell ref="B154:X154"/>
    <mergeCell ref="G118:G120"/>
    <mergeCell ref="H118:H120"/>
    <mergeCell ref="I118:I120"/>
    <mergeCell ref="J118:J120"/>
    <mergeCell ref="K118:K120"/>
    <mergeCell ref="L118:L120"/>
    <mergeCell ref="A118:A120"/>
    <mergeCell ref="B118:B120"/>
    <mergeCell ref="C118:C120"/>
    <mergeCell ref="D118:D120"/>
    <mergeCell ref="E118:E120"/>
    <mergeCell ref="F118:F120"/>
    <mergeCell ref="M112:M117"/>
    <mergeCell ref="N112:O112"/>
    <mergeCell ref="X112:X117"/>
    <mergeCell ref="N113:O113"/>
    <mergeCell ref="N114:O114"/>
    <mergeCell ref="N115:O115"/>
    <mergeCell ref="N116:O116"/>
    <mergeCell ref="N117:O117"/>
    <mergeCell ref="G112:G117"/>
    <mergeCell ref="H112:H117"/>
    <mergeCell ref="I112:I117"/>
    <mergeCell ref="J112:J117"/>
    <mergeCell ref="K112:K117"/>
    <mergeCell ref="L112:L117"/>
    <mergeCell ref="A112:A117"/>
    <mergeCell ref="B112:B117"/>
    <mergeCell ref="C112:C117"/>
    <mergeCell ref="D112:D117"/>
    <mergeCell ref="E112:E117"/>
    <mergeCell ref="F112:F117"/>
    <mergeCell ref="J108:J111"/>
    <mergeCell ref="K108:K111"/>
    <mergeCell ref="L108:L111"/>
    <mergeCell ref="M108:M111"/>
    <mergeCell ref="N108:O108"/>
    <mergeCell ref="N109:O109"/>
    <mergeCell ref="N110:O110"/>
    <mergeCell ref="N111:O111"/>
    <mergeCell ref="A108:A111"/>
    <mergeCell ref="B108:B111"/>
    <mergeCell ref="C108:C111"/>
    <mergeCell ref="D108:D111"/>
    <mergeCell ref="E108:E111"/>
    <mergeCell ref="F108:F111"/>
    <mergeCell ref="G108:G111"/>
    <mergeCell ref="H108:H111"/>
    <mergeCell ref="I108:I111"/>
    <mergeCell ref="B7:X7"/>
    <mergeCell ref="B104:X104"/>
    <mergeCell ref="A106:A107"/>
    <mergeCell ref="B106:B107"/>
    <mergeCell ref="C106:C107"/>
    <mergeCell ref="D106:D107"/>
    <mergeCell ref="E106:E107"/>
    <mergeCell ref="F106:F107"/>
    <mergeCell ref="G106:G107"/>
    <mergeCell ref="H106:H107"/>
    <mergeCell ref="T106:X106"/>
    <mergeCell ref="I106:I107"/>
    <mergeCell ref="J106:M106"/>
    <mergeCell ref="N106:O107"/>
    <mergeCell ref="P106:P107"/>
    <mergeCell ref="Q106:Q107"/>
    <mergeCell ref="R106:S106"/>
    <mergeCell ref="E81:E84"/>
    <mergeCell ref="F81:F84"/>
    <mergeCell ref="I13:I16"/>
    <mergeCell ref="H13:H16"/>
    <mergeCell ref="G13:G16"/>
    <mergeCell ref="G28:G29"/>
    <mergeCell ref="H28:H29"/>
    <mergeCell ref="C2:X2"/>
    <mergeCell ref="G4:K4"/>
    <mergeCell ref="M4:N4"/>
    <mergeCell ref="O4:S4"/>
    <mergeCell ref="V4:W4"/>
    <mergeCell ref="B5:D5"/>
    <mergeCell ref="M5:N5"/>
    <mergeCell ref="O5:T5"/>
    <mergeCell ref="V5:W5"/>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10"/>
  <sheetViews>
    <sheetView zoomScale="80" zoomScaleNormal="80" workbookViewId="0">
      <selection activeCell="F119" sqref="F119"/>
    </sheetView>
  </sheetViews>
  <sheetFormatPr baseColWidth="10" defaultColWidth="17.28515625" defaultRowHeight="15" customHeight="1" x14ac:dyDescent="0.2"/>
  <cols>
    <col min="1" max="1" width="17.140625" style="2" customWidth="1"/>
    <col min="2" max="2" width="14.42578125" style="2" customWidth="1"/>
    <col min="3" max="3" width="14.85546875" style="2" customWidth="1"/>
    <col min="4" max="4" width="13.5703125" style="2" customWidth="1"/>
    <col min="5" max="5" width="16.140625" style="2" customWidth="1"/>
    <col min="6" max="6" width="24.28515625" style="2" customWidth="1"/>
    <col min="7" max="7" width="16.140625" style="2" customWidth="1"/>
    <col min="8" max="8" width="12.42578125" style="2" customWidth="1"/>
    <col min="9" max="9" width="21.140625" style="2" customWidth="1"/>
    <col min="10" max="10" width="9" style="2" customWidth="1"/>
    <col min="11" max="11" width="8.85546875" style="2" customWidth="1"/>
    <col min="12" max="12" width="9" style="2" customWidth="1"/>
    <col min="13" max="13" width="9.28515625" style="2" customWidth="1"/>
    <col min="14" max="16" width="15.42578125" style="2" customWidth="1"/>
    <col min="17" max="17" width="19" style="2" customWidth="1"/>
    <col min="18" max="19" width="11.28515625" style="2" customWidth="1"/>
    <col min="20" max="20" width="20.7109375" style="2" customWidth="1"/>
    <col min="21" max="21" width="19.7109375" style="2" customWidth="1"/>
    <col min="22" max="22" width="14.7109375" style="2" customWidth="1"/>
    <col min="23" max="23" width="16.7109375" style="2" customWidth="1"/>
    <col min="24" max="24" width="20.28515625" style="2" customWidth="1"/>
    <col min="25" max="27" width="10.85546875" style="2" customWidth="1"/>
    <col min="28" max="16384" width="17.28515625" style="2"/>
  </cols>
  <sheetData>
    <row r="1" spans="1:27" ht="15" customHeight="1" x14ac:dyDescent="0.2">
      <c r="A1" s="52"/>
      <c r="B1" s="53"/>
      <c r="C1" s="53"/>
      <c r="D1" s="53"/>
      <c r="E1" s="53"/>
      <c r="F1" s="51"/>
      <c r="G1" s="51"/>
      <c r="H1" s="51"/>
      <c r="I1" s="51"/>
      <c r="J1" s="51"/>
      <c r="K1" s="51"/>
      <c r="L1" s="51"/>
      <c r="M1" s="51"/>
      <c r="N1" s="51"/>
      <c r="O1" s="51"/>
      <c r="P1" s="51"/>
      <c r="Q1" s="51"/>
      <c r="R1" s="51"/>
      <c r="S1" s="51"/>
      <c r="T1" s="51"/>
      <c r="U1" s="51"/>
      <c r="V1" s="51"/>
      <c r="W1" s="51"/>
      <c r="X1" s="51"/>
      <c r="Y1" s="1"/>
      <c r="Z1" s="1"/>
      <c r="AA1" s="1"/>
    </row>
    <row r="2" spans="1:27" ht="35.25" customHeight="1" x14ac:dyDescent="0.2">
      <c r="A2" s="53"/>
      <c r="B2" s="30"/>
      <c r="C2" s="176" t="s">
        <v>32</v>
      </c>
      <c r="D2" s="176"/>
      <c r="E2" s="176"/>
      <c r="F2" s="176"/>
      <c r="G2" s="176"/>
      <c r="H2" s="176"/>
      <c r="I2" s="176"/>
      <c r="J2" s="176"/>
      <c r="K2" s="176"/>
      <c r="L2" s="176"/>
      <c r="M2" s="176"/>
      <c r="N2" s="176"/>
      <c r="O2" s="176"/>
      <c r="P2" s="176"/>
      <c r="Q2" s="176"/>
      <c r="R2" s="176"/>
      <c r="S2" s="176"/>
      <c r="T2" s="176"/>
      <c r="U2" s="176"/>
      <c r="V2" s="176"/>
      <c r="W2" s="176"/>
      <c r="X2" s="176"/>
      <c r="Y2" s="1"/>
      <c r="Z2" s="1"/>
      <c r="AA2" s="1"/>
    </row>
    <row r="3" spans="1:27" ht="16.5" customHeight="1" x14ac:dyDescent="0.2">
      <c r="A3" s="53"/>
      <c r="B3" s="53"/>
      <c r="C3" s="53"/>
      <c r="D3" s="53"/>
      <c r="E3" s="53"/>
      <c r="F3" s="51"/>
      <c r="G3" s="51"/>
      <c r="H3" s="51"/>
      <c r="I3" s="51"/>
      <c r="J3" s="51"/>
      <c r="K3" s="51"/>
      <c r="L3" s="51"/>
      <c r="M3" s="51"/>
      <c r="N3" s="51"/>
      <c r="O3" s="51"/>
      <c r="P3" s="51"/>
      <c r="Q3" s="51"/>
      <c r="R3" s="51"/>
      <c r="S3" s="51"/>
      <c r="T3" s="51"/>
      <c r="U3" s="51"/>
      <c r="V3" s="51"/>
      <c r="W3" s="51"/>
      <c r="X3" s="51"/>
      <c r="Y3" s="1"/>
      <c r="Z3" s="1"/>
      <c r="AA3" s="1"/>
    </row>
    <row r="4" spans="1:27" ht="15" customHeight="1" x14ac:dyDescent="0.2">
      <c r="A4" s="5"/>
      <c r="B4" s="43"/>
      <c r="C4" s="43"/>
      <c r="D4" s="43"/>
      <c r="E4" s="43"/>
      <c r="F4" s="43"/>
      <c r="G4" s="177"/>
      <c r="H4" s="178"/>
      <c r="I4" s="178"/>
      <c r="J4" s="178"/>
      <c r="K4" s="178"/>
      <c r="L4" s="43"/>
      <c r="M4" s="179"/>
      <c r="N4" s="178"/>
      <c r="O4" s="177"/>
      <c r="P4" s="178"/>
      <c r="Q4" s="178"/>
      <c r="R4" s="178"/>
      <c r="S4" s="178"/>
      <c r="T4" s="41"/>
      <c r="U4" s="41"/>
      <c r="V4" s="180" t="s">
        <v>0</v>
      </c>
      <c r="W4" s="181"/>
      <c r="X4" s="33" t="s">
        <v>30</v>
      </c>
      <c r="Y4" s="1"/>
      <c r="Z4" s="1"/>
      <c r="AA4" s="1"/>
    </row>
    <row r="5" spans="1:27" ht="30" customHeight="1" x14ac:dyDescent="0.2">
      <c r="A5" s="35" t="s">
        <v>1</v>
      </c>
      <c r="B5" s="182"/>
      <c r="C5" s="183"/>
      <c r="D5" s="184"/>
      <c r="E5" s="41"/>
      <c r="F5" s="41"/>
      <c r="G5" s="41"/>
      <c r="H5" s="29"/>
      <c r="I5" s="29"/>
      <c r="J5" s="29"/>
      <c r="K5" s="29"/>
      <c r="L5" s="41"/>
      <c r="M5" s="180" t="s">
        <v>2</v>
      </c>
      <c r="N5" s="181"/>
      <c r="O5" s="185"/>
      <c r="P5" s="186"/>
      <c r="Q5" s="186"/>
      <c r="R5" s="186"/>
      <c r="S5" s="186"/>
      <c r="T5" s="187"/>
      <c r="U5" s="41"/>
      <c r="V5" s="180" t="s">
        <v>3</v>
      </c>
      <c r="W5" s="181"/>
      <c r="X5" s="34" t="s">
        <v>31</v>
      </c>
      <c r="Y5" s="1"/>
      <c r="Z5" s="1"/>
      <c r="AA5" s="1"/>
    </row>
    <row r="6" spans="1:27" ht="30" customHeight="1" x14ac:dyDescent="0.2">
      <c r="A6" s="35"/>
      <c r="B6" s="48"/>
      <c r="C6" s="48"/>
      <c r="D6" s="48"/>
      <c r="E6" s="41"/>
      <c r="F6" s="41"/>
      <c r="G6" s="41"/>
      <c r="H6" s="29"/>
      <c r="I6" s="29"/>
      <c r="J6" s="29"/>
      <c r="K6" s="29"/>
      <c r="L6" s="41"/>
      <c r="M6" s="39"/>
      <c r="N6" s="40"/>
      <c r="O6" s="49"/>
      <c r="P6" s="42"/>
      <c r="Q6" s="42"/>
      <c r="R6" s="42"/>
      <c r="S6" s="42"/>
      <c r="T6" s="42"/>
      <c r="U6" s="41"/>
      <c r="V6" s="39"/>
      <c r="W6" s="40"/>
      <c r="X6" s="50"/>
      <c r="Y6" s="1"/>
      <c r="Z6" s="1"/>
      <c r="AA6" s="1"/>
    </row>
    <row r="7" spans="1:27" ht="30" customHeight="1" x14ac:dyDescent="0.2">
      <c r="A7" s="55" t="s">
        <v>39</v>
      </c>
      <c r="B7" s="174" t="s">
        <v>40</v>
      </c>
      <c r="C7" s="174"/>
      <c r="D7" s="174"/>
      <c r="E7" s="174"/>
      <c r="F7" s="174"/>
      <c r="G7" s="174"/>
      <c r="H7" s="174"/>
      <c r="I7" s="174"/>
      <c r="J7" s="174"/>
      <c r="K7" s="174"/>
      <c r="L7" s="174"/>
      <c r="M7" s="174"/>
      <c r="N7" s="174"/>
      <c r="O7" s="174"/>
      <c r="P7" s="174"/>
      <c r="Q7" s="174"/>
      <c r="R7" s="174"/>
      <c r="S7" s="174"/>
      <c r="T7" s="174"/>
      <c r="U7" s="174"/>
      <c r="V7" s="174"/>
      <c r="W7" s="174"/>
      <c r="X7" s="174"/>
      <c r="Y7" s="1"/>
      <c r="Z7" s="1"/>
      <c r="AA7" s="1"/>
    </row>
    <row r="8" spans="1:27" s="37" customFormat="1" ht="11.25" customHeight="1" x14ac:dyDescent="0.2">
      <c r="A8" s="56"/>
      <c r="B8" s="57"/>
      <c r="C8" s="57"/>
      <c r="D8" s="57"/>
      <c r="E8" s="57"/>
      <c r="F8" s="57"/>
      <c r="G8" s="57"/>
      <c r="H8" s="57"/>
      <c r="I8" s="57"/>
      <c r="J8" s="57"/>
      <c r="K8" s="57"/>
      <c r="L8" s="57"/>
      <c r="M8" s="57"/>
      <c r="N8" s="57"/>
      <c r="O8" s="57"/>
      <c r="P8" s="57"/>
      <c r="Q8" s="57"/>
      <c r="R8" s="57"/>
      <c r="S8" s="57"/>
      <c r="T8" s="57"/>
      <c r="U8" s="57"/>
      <c r="V8" s="57"/>
      <c r="W8" s="57"/>
      <c r="X8" s="57"/>
      <c r="Y8" s="58"/>
      <c r="Z8" s="58"/>
      <c r="AA8" s="58"/>
    </row>
    <row r="9" spans="1:27" s="37" customFormat="1" ht="30" hidden="1" customHeight="1" x14ac:dyDescent="0.2">
      <c r="A9" s="225"/>
      <c r="B9" s="77"/>
      <c r="C9" s="225"/>
      <c r="D9" s="225"/>
      <c r="E9" s="225"/>
      <c r="F9" s="222"/>
      <c r="G9" s="225"/>
      <c r="H9" s="443"/>
      <c r="I9" s="225"/>
      <c r="J9" s="444"/>
      <c r="K9" s="444"/>
      <c r="L9" s="444"/>
      <c r="M9" s="444"/>
      <c r="N9" s="373"/>
      <c r="O9" s="442"/>
      <c r="P9" s="82"/>
      <c r="Q9" s="83"/>
      <c r="R9" s="84"/>
      <c r="S9" s="84"/>
      <c r="T9" s="85"/>
      <c r="U9" s="85"/>
      <c r="V9" s="85"/>
      <c r="W9" s="85"/>
      <c r="X9" s="225"/>
      <c r="Y9" s="23"/>
      <c r="Z9" s="23"/>
      <c r="AA9" s="23"/>
    </row>
    <row r="10" spans="1:27" s="37" customFormat="1" ht="40.5" hidden="1" customHeight="1" x14ac:dyDescent="0.2">
      <c r="A10" s="302"/>
      <c r="B10" s="77"/>
      <c r="C10" s="302"/>
      <c r="D10" s="302"/>
      <c r="E10" s="302"/>
      <c r="F10" s="302"/>
      <c r="G10" s="302"/>
      <c r="H10" s="302"/>
      <c r="I10" s="302"/>
      <c r="J10" s="310"/>
      <c r="K10" s="310"/>
      <c r="L10" s="310"/>
      <c r="M10" s="310"/>
      <c r="N10" s="227"/>
      <c r="O10" s="312"/>
      <c r="P10" s="19"/>
      <c r="Q10" s="20"/>
      <c r="R10" s="21"/>
      <c r="S10" s="21"/>
      <c r="T10" s="22"/>
      <c r="U10" s="22"/>
      <c r="V10" s="22"/>
      <c r="W10" s="22"/>
      <c r="X10" s="302"/>
      <c r="Y10" s="23"/>
      <c r="Z10" s="23"/>
      <c r="AA10" s="23"/>
    </row>
    <row r="11" spans="1:27" s="37" customFormat="1" ht="30" hidden="1" customHeight="1" x14ac:dyDescent="0.2">
      <c r="A11" s="302"/>
      <c r="B11" s="77"/>
      <c r="C11" s="302"/>
      <c r="D11" s="302"/>
      <c r="E11" s="302"/>
      <c r="F11" s="302"/>
      <c r="G11" s="302"/>
      <c r="H11" s="302"/>
      <c r="I11" s="302"/>
      <c r="J11" s="310"/>
      <c r="K11" s="310"/>
      <c r="L11" s="310"/>
      <c r="M11" s="310"/>
      <c r="N11" s="227"/>
      <c r="O11" s="312"/>
      <c r="P11" s="19"/>
      <c r="Q11" s="20"/>
      <c r="R11" s="21"/>
      <c r="S11" s="21"/>
      <c r="T11" s="22"/>
      <c r="U11" s="22"/>
      <c r="V11" s="22"/>
      <c r="W11" s="22"/>
      <c r="X11" s="302"/>
      <c r="Y11" s="23"/>
      <c r="Z11" s="23"/>
      <c r="AA11" s="23"/>
    </row>
    <row r="12" spans="1:27" s="37" customFormat="1" ht="30" hidden="1" customHeight="1" x14ac:dyDescent="0.2">
      <c r="A12" s="302"/>
      <c r="B12" s="77"/>
      <c r="C12" s="302"/>
      <c r="D12" s="302"/>
      <c r="E12" s="302"/>
      <c r="F12" s="302"/>
      <c r="G12" s="302"/>
      <c r="H12" s="302"/>
      <c r="I12" s="302"/>
      <c r="J12" s="310"/>
      <c r="K12" s="310"/>
      <c r="L12" s="310"/>
      <c r="M12" s="310"/>
      <c r="N12" s="313"/>
      <c r="O12" s="314"/>
      <c r="P12" s="25"/>
      <c r="Q12" s="36"/>
      <c r="R12" s="21"/>
      <c r="S12" s="21"/>
      <c r="T12" s="22"/>
      <c r="U12" s="22"/>
      <c r="V12" s="22"/>
      <c r="W12" s="22"/>
      <c r="X12" s="302"/>
      <c r="Y12" s="23"/>
      <c r="Z12" s="23"/>
      <c r="AA12" s="23"/>
    </row>
    <row r="13" spans="1:27" s="37" customFormat="1" ht="30" hidden="1" customHeight="1" x14ac:dyDescent="0.2">
      <c r="A13" s="302"/>
      <c r="B13" s="77"/>
      <c r="C13" s="302"/>
      <c r="D13" s="302"/>
      <c r="E13" s="302"/>
      <c r="F13" s="302"/>
      <c r="G13" s="302"/>
      <c r="H13" s="302"/>
      <c r="I13" s="302"/>
      <c r="J13" s="310"/>
      <c r="K13" s="310"/>
      <c r="L13" s="310"/>
      <c r="M13" s="310"/>
      <c r="N13" s="227"/>
      <c r="O13" s="312"/>
      <c r="P13" s="19"/>
      <c r="Q13" s="20"/>
      <c r="R13" s="21"/>
      <c r="S13" s="21"/>
      <c r="T13" s="22"/>
      <c r="U13" s="22"/>
      <c r="V13" s="22"/>
      <c r="W13" s="22"/>
      <c r="X13" s="302"/>
      <c r="Y13" s="23"/>
      <c r="Z13" s="23"/>
      <c r="AA13" s="23"/>
    </row>
    <row r="14" spans="1:27" s="37" customFormat="1" ht="30" hidden="1" customHeight="1" x14ac:dyDescent="0.2">
      <c r="A14" s="303"/>
      <c r="B14" s="77"/>
      <c r="C14" s="303"/>
      <c r="D14" s="303"/>
      <c r="E14" s="303"/>
      <c r="F14" s="303"/>
      <c r="G14" s="303"/>
      <c r="H14" s="303"/>
      <c r="I14" s="303"/>
      <c r="J14" s="311"/>
      <c r="K14" s="311"/>
      <c r="L14" s="311"/>
      <c r="M14" s="311"/>
      <c r="N14" s="227"/>
      <c r="O14" s="312"/>
      <c r="P14" s="19"/>
      <c r="Q14" s="20"/>
      <c r="R14" s="21"/>
      <c r="S14" s="21"/>
      <c r="T14" s="22"/>
      <c r="U14" s="22"/>
      <c r="V14" s="22"/>
      <c r="W14" s="22"/>
      <c r="X14" s="303"/>
      <c r="Y14" s="23"/>
      <c r="Z14" s="23"/>
      <c r="AA14" s="23"/>
    </row>
    <row r="15" spans="1:27" s="37" customFormat="1" ht="44.25" hidden="1" customHeight="1" x14ac:dyDescent="0.2">
      <c r="A15" s="224"/>
      <c r="B15" s="77"/>
      <c r="C15" s="224"/>
      <c r="D15" s="224"/>
      <c r="E15" s="224"/>
      <c r="F15" s="221"/>
      <c r="G15" s="224"/>
      <c r="H15" s="315"/>
      <c r="I15" s="224"/>
      <c r="J15" s="309"/>
      <c r="K15" s="309"/>
      <c r="L15" s="309"/>
      <c r="M15" s="309"/>
      <c r="N15" s="227"/>
      <c r="O15" s="312"/>
      <c r="P15" s="19"/>
      <c r="Q15" s="20"/>
      <c r="R15" s="21"/>
      <c r="S15" s="21"/>
      <c r="T15" s="22"/>
      <c r="U15" s="26"/>
      <c r="V15" s="22"/>
      <c r="W15" s="22"/>
      <c r="X15" s="225"/>
      <c r="Y15" s="23"/>
      <c r="Z15" s="23"/>
      <c r="AA15" s="23"/>
    </row>
    <row r="16" spans="1:27" s="37" customFormat="1" ht="30" hidden="1" customHeight="1" x14ac:dyDescent="0.2">
      <c r="A16" s="302"/>
      <c r="B16" s="77"/>
      <c r="C16" s="302"/>
      <c r="D16" s="302"/>
      <c r="E16" s="302"/>
      <c r="F16" s="302"/>
      <c r="G16" s="302"/>
      <c r="H16" s="302"/>
      <c r="I16" s="302"/>
      <c r="J16" s="310"/>
      <c r="K16" s="310"/>
      <c r="L16" s="310"/>
      <c r="M16" s="310"/>
      <c r="N16" s="227"/>
      <c r="O16" s="312"/>
      <c r="P16" s="19"/>
      <c r="Q16" s="20"/>
      <c r="R16" s="21"/>
      <c r="S16" s="21"/>
      <c r="T16" s="22"/>
      <c r="U16" s="22"/>
      <c r="V16" s="22"/>
      <c r="W16" s="22"/>
      <c r="X16" s="302"/>
      <c r="Y16" s="23"/>
      <c r="Z16" s="23"/>
      <c r="AA16" s="23"/>
    </row>
    <row r="17" spans="1:27" s="37" customFormat="1" ht="30" hidden="1" customHeight="1" x14ac:dyDescent="0.2">
      <c r="A17" s="303"/>
      <c r="B17" s="77"/>
      <c r="C17" s="303"/>
      <c r="D17" s="303"/>
      <c r="E17" s="303"/>
      <c r="F17" s="303"/>
      <c r="G17" s="303"/>
      <c r="H17" s="303"/>
      <c r="I17" s="303"/>
      <c r="J17" s="311"/>
      <c r="K17" s="311"/>
      <c r="L17" s="311"/>
      <c r="M17" s="311"/>
      <c r="N17" s="227"/>
      <c r="O17" s="312"/>
      <c r="P17" s="19"/>
      <c r="Q17" s="20"/>
      <c r="R17" s="21"/>
      <c r="S17" s="21"/>
      <c r="T17" s="22"/>
      <c r="U17" s="22"/>
      <c r="V17" s="22"/>
      <c r="W17" s="22"/>
      <c r="X17" s="303"/>
      <c r="Y17" s="27"/>
      <c r="Z17" s="27"/>
      <c r="AA17" s="28"/>
    </row>
    <row r="18" spans="1:27" ht="10.5" hidden="1" customHeight="1" x14ac:dyDescent="0.2">
      <c r="A18" s="13"/>
      <c r="B18" s="77"/>
      <c r="C18" s="13"/>
      <c r="D18" s="13"/>
      <c r="E18" s="13"/>
      <c r="F18" s="13"/>
      <c r="G18" s="13"/>
      <c r="H18" s="13"/>
      <c r="I18" s="13"/>
      <c r="J18" s="13"/>
      <c r="K18" s="13"/>
      <c r="L18" s="13"/>
      <c r="M18" s="13"/>
      <c r="N18" s="13"/>
      <c r="O18" s="13"/>
      <c r="P18" s="13"/>
      <c r="Q18" s="13"/>
      <c r="R18" s="13"/>
      <c r="S18" s="13"/>
      <c r="T18" s="13"/>
      <c r="U18" s="13"/>
      <c r="V18" s="13"/>
      <c r="W18" s="13"/>
      <c r="X18" s="13"/>
      <c r="Y18" s="13"/>
      <c r="Z18" s="13"/>
      <c r="AA18" s="13"/>
    </row>
    <row r="19" spans="1:27" ht="10.5" hidden="1" customHeight="1" x14ac:dyDescent="0.2">
      <c r="A19" s="13"/>
      <c r="B19" s="77"/>
      <c r="C19" s="13"/>
      <c r="D19" s="13"/>
      <c r="E19" s="13"/>
      <c r="F19" s="13"/>
      <c r="G19" s="13"/>
      <c r="H19" s="13"/>
      <c r="I19" s="13"/>
      <c r="J19" s="13"/>
      <c r="K19" s="13"/>
      <c r="L19" s="13"/>
      <c r="M19" s="13"/>
      <c r="N19" s="13"/>
      <c r="O19" s="13"/>
      <c r="P19" s="13"/>
      <c r="Q19" s="13"/>
      <c r="R19" s="13"/>
      <c r="S19" s="13"/>
      <c r="T19" s="13"/>
      <c r="U19" s="13"/>
      <c r="V19" s="13"/>
      <c r="W19" s="13"/>
      <c r="X19" s="13"/>
      <c r="Y19" s="13"/>
      <c r="Z19" s="13"/>
      <c r="AA19" s="13"/>
    </row>
    <row r="20" spans="1:27" ht="10.5" hidden="1" customHeight="1" x14ac:dyDescent="0.2">
      <c r="A20" s="13"/>
      <c r="B20" s="77"/>
      <c r="C20" s="13"/>
      <c r="D20" s="13"/>
      <c r="E20" s="13"/>
      <c r="F20" s="13"/>
      <c r="G20" s="13"/>
      <c r="H20" s="13"/>
      <c r="I20" s="13"/>
      <c r="J20" s="13"/>
      <c r="K20" s="13"/>
      <c r="L20" s="13"/>
      <c r="M20" s="13"/>
      <c r="N20" s="13"/>
      <c r="O20" s="13"/>
      <c r="P20" s="13"/>
      <c r="Q20" s="13"/>
      <c r="R20" s="13"/>
      <c r="S20" s="13"/>
      <c r="T20" s="13"/>
      <c r="U20" s="13"/>
      <c r="V20" s="13"/>
      <c r="W20" s="13"/>
      <c r="X20" s="13"/>
      <c r="Y20" s="13"/>
      <c r="Z20" s="13"/>
      <c r="AA20" s="13"/>
    </row>
    <row r="21" spans="1:27" ht="10.5" hidden="1" customHeight="1" x14ac:dyDescent="0.2">
      <c r="A21" s="13"/>
      <c r="B21" s="77"/>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ht="10.5" hidden="1" customHeight="1" x14ac:dyDescent="0.2">
      <c r="A22" s="13"/>
      <c r="B22" s="77"/>
      <c r="C22" s="13"/>
      <c r="D22" s="13"/>
      <c r="E22" s="13"/>
      <c r="F22" s="13"/>
      <c r="G22" s="13"/>
      <c r="H22" s="13"/>
      <c r="I22" s="13"/>
      <c r="J22" s="13"/>
      <c r="K22" s="13"/>
      <c r="L22" s="13"/>
      <c r="M22" s="13"/>
      <c r="N22" s="13"/>
      <c r="O22" s="13"/>
      <c r="P22" s="13"/>
      <c r="Q22" s="13"/>
      <c r="R22" s="13"/>
      <c r="S22" s="13"/>
      <c r="T22" s="13"/>
      <c r="U22" s="13"/>
      <c r="V22" s="13"/>
      <c r="W22" s="13"/>
      <c r="X22" s="13"/>
      <c r="Y22" s="13"/>
      <c r="Z22" s="13"/>
      <c r="AA22" s="13"/>
    </row>
    <row r="23" spans="1:27" ht="10.5" hidden="1" customHeight="1" x14ac:dyDescent="0.2">
      <c r="A23" s="13"/>
      <c r="B23" s="77"/>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0.5" hidden="1" customHeight="1" x14ac:dyDescent="0.2">
      <c r="A24" s="13"/>
      <c r="B24" s="77"/>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0.5" hidden="1" customHeight="1" x14ac:dyDescent="0.2">
      <c r="A25" s="13"/>
      <c r="B25" s="77"/>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0.5" hidden="1" customHeight="1" x14ac:dyDescent="0.2">
      <c r="A26" s="13"/>
      <c r="B26" s="77"/>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0.5" hidden="1" customHeight="1" x14ac:dyDescent="0.2">
      <c r="A27" s="13"/>
      <c r="B27" s="77"/>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0.5" hidden="1" customHeight="1" x14ac:dyDescent="0.2">
      <c r="A28" s="13"/>
      <c r="B28" s="77"/>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0.5" hidden="1" customHeight="1" x14ac:dyDescent="0.2">
      <c r="A29" s="13"/>
      <c r="B29" s="77"/>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0.5" hidden="1" customHeight="1" x14ac:dyDescent="0.2">
      <c r="A30" s="13"/>
      <c r="B30" s="77"/>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0.5" hidden="1" customHeight="1" x14ac:dyDescent="0.2">
      <c r="A31" s="13"/>
      <c r="B31" s="77"/>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0.5" hidden="1" customHeight="1" x14ac:dyDescent="0.2">
      <c r="A32" s="13"/>
      <c r="B32" s="77"/>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0.5" hidden="1" customHeight="1" x14ac:dyDescent="0.2">
      <c r="A33" s="13"/>
      <c r="B33" s="77"/>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0.5" hidden="1" customHeight="1" x14ac:dyDescent="0.2">
      <c r="A34" s="13"/>
      <c r="B34" s="77"/>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0.5" hidden="1" customHeight="1" x14ac:dyDescent="0.2">
      <c r="A35" s="13"/>
      <c r="B35" s="77"/>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0.5" hidden="1" customHeight="1" x14ac:dyDescent="0.2">
      <c r="A36" s="13"/>
      <c r="B36" s="77"/>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0.5" hidden="1" customHeight="1" x14ac:dyDescent="0.2">
      <c r="A37" s="13"/>
      <c r="B37" s="77"/>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0.5" hidden="1" customHeight="1" x14ac:dyDescent="0.2">
      <c r="A38" s="13"/>
      <c r="B38" s="77"/>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0.5" hidden="1" customHeight="1" x14ac:dyDescent="0.2">
      <c r="A39" s="13"/>
      <c r="B39" s="77"/>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0.5" hidden="1" customHeight="1" x14ac:dyDescent="0.2">
      <c r="A40" s="13"/>
      <c r="B40" s="77"/>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0.5" hidden="1" customHeight="1" x14ac:dyDescent="0.2">
      <c r="A41" s="13"/>
      <c r="B41" s="77"/>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0.5" hidden="1" customHeight="1" x14ac:dyDescent="0.2">
      <c r="A42" s="13"/>
      <c r="B42" s="77"/>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0.5" hidden="1" customHeight="1" x14ac:dyDescent="0.2">
      <c r="A43" s="13"/>
      <c r="B43" s="77"/>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0.5" hidden="1" customHeight="1" x14ac:dyDescent="0.2">
      <c r="A44" s="13"/>
      <c r="B44" s="77"/>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0.5" hidden="1" customHeight="1" x14ac:dyDescent="0.2">
      <c r="A45" s="13"/>
      <c r="B45" s="77"/>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0.5" hidden="1" customHeight="1" x14ac:dyDescent="0.2">
      <c r="A46" s="13"/>
      <c r="B46" s="77"/>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0.5" hidden="1" customHeight="1" x14ac:dyDescent="0.2">
      <c r="A47" s="13"/>
      <c r="B47" s="77"/>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0.5" hidden="1" customHeight="1" x14ac:dyDescent="0.2">
      <c r="A48" s="13"/>
      <c r="B48" s="77"/>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0.5" hidden="1" customHeight="1" x14ac:dyDescent="0.2">
      <c r="A49" s="13"/>
      <c r="B49" s="77"/>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0.5" hidden="1" customHeight="1" x14ac:dyDescent="0.2">
      <c r="A50" s="13"/>
      <c r="B50" s="77"/>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0.5" customHeight="1" x14ac:dyDescent="0.2">
      <c r="A51" s="13"/>
      <c r="B51" s="78"/>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s="131" customFormat="1" ht="36" customHeight="1" x14ac:dyDescent="0.2">
      <c r="A52" s="60" t="s">
        <v>42</v>
      </c>
      <c r="B52" s="175" t="s">
        <v>245</v>
      </c>
      <c r="C52" s="175"/>
      <c r="D52" s="175"/>
      <c r="E52" s="175"/>
      <c r="F52" s="175"/>
      <c r="G52" s="175"/>
      <c r="H52" s="175"/>
      <c r="I52" s="175"/>
      <c r="J52" s="175"/>
      <c r="K52" s="175"/>
      <c r="L52" s="175"/>
      <c r="M52" s="175"/>
      <c r="N52" s="175"/>
      <c r="O52" s="175"/>
      <c r="P52" s="175"/>
      <c r="Q52" s="175"/>
      <c r="R52" s="175"/>
      <c r="S52" s="175"/>
      <c r="T52" s="175"/>
      <c r="U52" s="175"/>
      <c r="V52" s="175"/>
      <c r="W52" s="175"/>
      <c r="X52" s="175"/>
      <c r="Y52" s="13"/>
      <c r="Z52" s="13"/>
      <c r="AA52" s="13"/>
    </row>
    <row r="53" spans="1:27" s="131" customFormat="1" ht="10.5" customHeight="1"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s="131" customFormat="1" ht="35.25" customHeight="1" x14ac:dyDescent="0.2">
      <c r="A54" s="205" t="s">
        <v>4</v>
      </c>
      <c r="B54" s="205" t="s">
        <v>5</v>
      </c>
      <c r="C54" s="205" t="s">
        <v>6</v>
      </c>
      <c r="D54" s="207" t="s">
        <v>7</v>
      </c>
      <c r="E54" s="207" t="s">
        <v>8</v>
      </c>
      <c r="F54" s="205" t="s">
        <v>9</v>
      </c>
      <c r="G54" s="205" t="s">
        <v>10</v>
      </c>
      <c r="H54" s="205" t="s">
        <v>11</v>
      </c>
      <c r="I54" s="205" t="s">
        <v>12</v>
      </c>
      <c r="J54" s="211" t="s">
        <v>13</v>
      </c>
      <c r="K54" s="210"/>
      <c r="L54" s="210"/>
      <c r="M54" s="209"/>
      <c r="N54" s="212" t="s">
        <v>14</v>
      </c>
      <c r="O54" s="213"/>
      <c r="P54" s="205" t="s">
        <v>15</v>
      </c>
      <c r="Q54" s="205" t="s">
        <v>16</v>
      </c>
      <c r="R54" s="208" t="s">
        <v>17</v>
      </c>
      <c r="S54" s="209"/>
      <c r="T54" s="208" t="s">
        <v>18</v>
      </c>
      <c r="U54" s="210"/>
      <c r="V54" s="210"/>
      <c r="W54" s="210"/>
      <c r="X54" s="209"/>
      <c r="Y54" s="13"/>
      <c r="Z54" s="13"/>
      <c r="AA54" s="13"/>
    </row>
    <row r="55" spans="1:27" s="131" customFormat="1" ht="35.25" customHeight="1" x14ac:dyDescent="0.2">
      <c r="A55" s="376"/>
      <c r="B55" s="376"/>
      <c r="C55" s="376"/>
      <c r="D55" s="376"/>
      <c r="E55" s="376"/>
      <c r="F55" s="376"/>
      <c r="G55" s="376"/>
      <c r="H55" s="376"/>
      <c r="I55" s="376"/>
      <c r="J55" s="38" t="s">
        <v>19</v>
      </c>
      <c r="K55" s="38" t="s">
        <v>20</v>
      </c>
      <c r="L55" s="38" t="s">
        <v>21</v>
      </c>
      <c r="M55" s="38" t="s">
        <v>22</v>
      </c>
      <c r="N55" s="378"/>
      <c r="O55" s="379"/>
      <c r="P55" s="376"/>
      <c r="Q55" s="376"/>
      <c r="R55" s="38" t="s">
        <v>23</v>
      </c>
      <c r="S55" s="38" t="s">
        <v>24</v>
      </c>
      <c r="T55" s="70" t="s">
        <v>25</v>
      </c>
      <c r="U55" s="70" t="s">
        <v>26</v>
      </c>
      <c r="V55" s="16" t="s">
        <v>27</v>
      </c>
      <c r="W55" s="70" t="s">
        <v>28</v>
      </c>
      <c r="X55" s="38" t="s">
        <v>29</v>
      </c>
      <c r="Y55" s="13"/>
      <c r="Z55" s="13"/>
      <c r="AA55" s="13"/>
    </row>
    <row r="56" spans="1:27" s="131" customFormat="1" ht="63" customHeight="1" x14ac:dyDescent="0.2">
      <c r="A56" s="240" t="s">
        <v>193</v>
      </c>
      <c r="B56" s="204" t="s">
        <v>212</v>
      </c>
      <c r="C56" s="204" t="s">
        <v>244</v>
      </c>
      <c r="D56" s="204" t="s">
        <v>195</v>
      </c>
      <c r="E56" s="73" t="s">
        <v>213</v>
      </c>
      <c r="F56" s="91">
        <v>7.4999999999999997E-2</v>
      </c>
      <c r="G56" s="73" t="s">
        <v>214</v>
      </c>
      <c r="H56" s="92">
        <v>12</v>
      </c>
      <c r="I56" s="73" t="s">
        <v>69</v>
      </c>
      <c r="J56" s="93">
        <v>0.25</v>
      </c>
      <c r="K56" s="93">
        <v>0.5</v>
      </c>
      <c r="L56" s="93">
        <v>0.75</v>
      </c>
      <c r="M56" s="93">
        <v>1</v>
      </c>
      <c r="N56" s="435" t="s">
        <v>215</v>
      </c>
      <c r="O56" s="436"/>
      <c r="P56" s="87">
        <v>1</v>
      </c>
      <c r="Q56" s="73" t="s">
        <v>216</v>
      </c>
      <c r="R56" s="81">
        <v>42767</v>
      </c>
      <c r="S56" s="81">
        <v>43100</v>
      </c>
      <c r="T56" s="88">
        <v>0</v>
      </c>
      <c r="U56" s="88">
        <v>0</v>
      </c>
      <c r="V56" s="88">
        <v>0</v>
      </c>
      <c r="W56" s="88">
        <v>0</v>
      </c>
      <c r="X56" s="204"/>
      <c r="Y56" s="13"/>
      <c r="Z56" s="13"/>
      <c r="AA56" s="13"/>
    </row>
    <row r="57" spans="1:27" s="131" customFormat="1" ht="78.75" customHeight="1" x14ac:dyDescent="0.2">
      <c r="A57" s="246"/>
      <c r="B57" s="204"/>
      <c r="C57" s="204"/>
      <c r="D57" s="204"/>
      <c r="E57" s="73" t="s">
        <v>217</v>
      </c>
      <c r="F57" s="91">
        <v>7.4999999999999997E-2</v>
      </c>
      <c r="G57" s="73" t="s">
        <v>214</v>
      </c>
      <c r="H57" s="92">
        <v>12</v>
      </c>
      <c r="I57" s="73" t="s">
        <v>69</v>
      </c>
      <c r="J57" s="93">
        <v>0.25</v>
      </c>
      <c r="K57" s="93">
        <v>0.5</v>
      </c>
      <c r="L57" s="93">
        <v>0.75</v>
      </c>
      <c r="M57" s="93">
        <v>1</v>
      </c>
      <c r="N57" s="435" t="s">
        <v>218</v>
      </c>
      <c r="O57" s="436"/>
      <c r="P57" s="87">
        <v>1</v>
      </c>
      <c r="Q57" s="73" t="s">
        <v>219</v>
      </c>
      <c r="R57" s="81">
        <v>42767</v>
      </c>
      <c r="S57" s="81">
        <v>43100</v>
      </c>
      <c r="T57" s="88">
        <v>0</v>
      </c>
      <c r="U57" s="88">
        <v>0</v>
      </c>
      <c r="V57" s="88">
        <v>0</v>
      </c>
      <c r="W57" s="88">
        <v>0</v>
      </c>
      <c r="X57" s="437"/>
      <c r="Y57" s="13"/>
      <c r="Z57" s="13"/>
      <c r="AA57" s="13"/>
    </row>
    <row r="58" spans="1:27" s="131" customFormat="1" ht="92.25" customHeight="1" x14ac:dyDescent="0.2">
      <c r="A58" s="246"/>
      <c r="B58" s="204"/>
      <c r="C58" s="204"/>
      <c r="D58" s="204"/>
      <c r="E58" s="73" t="s">
        <v>220</v>
      </c>
      <c r="F58" s="91">
        <v>7.4999999999999997E-2</v>
      </c>
      <c r="G58" s="73" t="s">
        <v>214</v>
      </c>
      <c r="H58" s="92">
        <v>12</v>
      </c>
      <c r="I58" s="73" t="s">
        <v>69</v>
      </c>
      <c r="J58" s="93">
        <v>0.25</v>
      </c>
      <c r="K58" s="93">
        <v>0.5</v>
      </c>
      <c r="L58" s="93">
        <v>0.75</v>
      </c>
      <c r="M58" s="93">
        <v>1</v>
      </c>
      <c r="N58" s="435" t="s">
        <v>221</v>
      </c>
      <c r="O58" s="436"/>
      <c r="P58" s="87">
        <v>1</v>
      </c>
      <c r="Q58" s="73" t="s">
        <v>222</v>
      </c>
      <c r="R58" s="90">
        <v>42767</v>
      </c>
      <c r="S58" s="90">
        <v>43100</v>
      </c>
      <c r="T58" s="88">
        <v>0</v>
      </c>
      <c r="U58" s="88">
        <v>0</v>
      </c>
      <c r="V58" s="88">
        <v>0</v>
      </c>
      <c r="W58" s="88">
        <v>0</v>
      </c>
      <c r="X58" s="437"/>
      <c r="Y58" s="13"/>
      <c r="Z58" s="13"/>
      <c r="AA58" s="13"/>
    </row>
    <row r="59" spans="1:27" s="131" customFormat="1" ht="41.25" customHeight="1" x14ac:dyDescent="0.2">
      <c r="A59" s="246"/>
      <c r="B59" s="240" t="s">
        <v>223</v>
      </c>
      <c r="C59" s="204"/>
      <c r="D59" s="204"/>
      <c r="E59" s="204" t="s">
        <v>224</v>
      </c>
      <c r="F59" s="396">
        <v>0.1</v>
      </c>
      <c r="G59" s="204" t="s">
        <v>225</v>
      </c>
      <c r="H59" s="439" t="s">
        <v>226</v>
      </c>
      <c r="I59" s="204" t="s">
        <v>199</v>
      </c>
      <c r="J59" s="433">
        <v>0.25</v>
      </c>
      <c r="K59" s="433">
        <v>0.5</v>
      </c>
      <c r="L59" s="433">
        <v>0.75</v>
      </c>
      <c r="M59" s="433">
        <v>1</v>
      </c>
      <c r="N59" s="448" t="s">
        <v>227</v>
      </c>
      <c r="O59" s="449"/>
      <c r="P59" s="87">
        <v>0.3</v>
      </c>
      <c r="Q59" s="73" t="s">
        <v>228</v>
      </c>
      <c r="R59" s="90">
        <v>42748</v>
      </c>
      <c r="S59" s="90">
        <v>42809</v>
      </c>
      <c r="T59" s="88">
        <v>0</v>
      </c>
      <c r="U59" s="88">
        <v>0</v>
      </c>
      <c r="V59" s="88">
        <v>0</v>
      </c>
      <c r="W59" s="88">
        <v>0</v>
      </c>
      <c r="X59" s="68"/>
      <c r="Y59" s="13"/>
      <c r="Z59" s="13"/>
      <c r="AA59" s="13"/>
    </row>
    <row r="60" spans="1:27" s="131" customFormat="1" ht="63" customHeight="1" x14ac:dyDescent="0.2">
      <c r="A60" s="246"/>
      <c r="B60" s="246"/>
      <c r="C60" s="204"/>
      <c r="D60" s="204"/>
      <c r="E60" s="204"/>
      <c r="F60" s="396"/>
      <c r="G60" s="204"/>
      <c r="H60" s="439"/>
      <c r="I60" s="204"/>
      <c r="J60" s="433"/>
      <c r="K60" s="433"/>
      <c r="L60" s="433"/>
      <c r="M60" s="433"/>
      <c r="N60" s="450"/>
      <c r="O60" s="451"/>
      <c r="P60" s="87">
        <v>0.3</v>
      </c>
      <c r="Q60" s="73" t="s">
        <v>229</v>
      </c>
      <c r="R60" s="90">
        <v>42795</v>
      </c>
      <c r="S60" s="90">
        <v>42978</v>
      </c>
      <c r="T60" s="88">
        <v>0</v>
      </c>
      <c r="U60" s="88">
        <v>0</v>
      </c>
      <c r="V60" s="88">
        <v>0</v>
      </c>
      <c r="W60" s="88">
        <v>0</v>
      </c>
      <c r="X60" s="160"/>
      <c r="Y60" s="13"/>
      <c r="Z60" s="13"/>
      <c r="AA60" s="13"/>
    </row>
    <row r="61" spans="1:27" s="131" customFormat="1" ht="63" customHeight="1" x14ac:dyDescent="0.2">
      <c r="A61" s="246"/>
      <c r="B61" s="246"/>
      <c r="C61" s="204"/>
      <c r="D61" s="204"/>
      <c r="E61" s="437"/>
      <c r="F61" s="437"/>
      <c r="G61" s="437"/>
      <c r="H61" s="440"/>
      <c r="I61" s="437"/>
      <c r="J61" s="445"/>
      <c r="K61" s="445"/>
      <c r="L61" s="445"/>
      <c r="M61" s="447"/>
      <c r="N61" s="435" t="s">
        <v>230</v>
      </c>
      <c r="O61" s="436"/>
      <c r="P61" s="87">
        <v>0.3</v>
      </c>
      <c r="Q61" s="73" t="s">
        <v>231</v>
      </c>
      <c r="R61" s="90">
        <v>42810</v>
      </c>
      <c r="S61" s="90">
        <v>42947</v>
      </c>
      <c r="T61" s="88">
        <v>0</v>
      </c>
      <c r="U61" s="88">
        <v>0</v>
      </c>
      <c r="V61" s="88">
        <v>0</v>
      </c>
      <c r="W61" s="88">
        <v>0</v>
      </c>
      <c r="X61" s="160"/>
      <c r="Y61" s="13"/>
      <c r="Z61" s="13"/>
      <c r="AA61" s="13"/>
    </row>
    <row r="62" spans="1:27" s="131" customFormat="1" ht="63" customHeight="1" x14ac:dyDescent="0.2">
      <c r="A62" s="241"/>
      <c r="B62" s="241"/>
      <c r="C62" s="204"/>
      <c r="D62" s="204"/>
      <c r="E62" s="437"/>
      <c r="F62" s="437"/>
      <c r="G62" s="437"/>
      <c r="H62" s="440"/>
      <c r="I62" s="437"/>
      <c r="J62" s="445"/>
      <c r="K62" s="445"/>
      <c r="L62" s="445"/>
      <c r="M62" s="447"/>
      <c r="N62" s="435" t="s">
        <v>232</v>
      </c>
      <c r="O62" s="436"/>
      <c r="P62" s="87">
        <v>0.1</v>
      </c>
      <c r="Q62" s="73" t="s">
        <v>233</v>
      </c>
      <c r="R62" s="90">
        <v>42979</v>
      </c>
      <c r="S62" s="90">
        <v>43084</v>
      </c>
      <c r="T62" s="88">
        <v>0</v>
      </c>
      <c r="U62" s="88">
        <v>0</v>
      </c>
      <c r="V62" s="88">
        <v>0</v>
      </c>
      <c r="W62" s="88">
        <v>0</v>
      </c>
      <c r="X62" s="71"/>
      <c r="Y62" s="13"/>
      <c r="Z62" s="13"/>
      <c r="AA62" s="13"/>
    </row>
    <row r="63" spans="1:27" s="131" customFormat="1" ht="83.25" customHeight="1" x14ac:dyDescent="0.2">
      <c r="A63" s="204" t="s">
        <v>244</v>
      </c>
      <c r="B63" s="204" t="s">
        <v>244</v>
      </c>
      <c r="C63" s="204" t="s">
        <v>616</v>
      </c>
      <c r="D63" s="240" t="s">
        <v>268</v>
      </c>
      <c r="E63" s="73" t="s">
        <v>617</v>
      </c>
      <c r="F63" s="98">
        <v>2.5000000000000001E-2</v>
      </c>
      <c r="G63" s="86" t="s">
        <v>618</v>
      </c>
      <c r="H63" s="87">
        <v>1</v>
      </c>
      <c r="I63" s="73" t="s">
        <v>46</v>
      </c>
      <c r="J63" s="101">
        <v>0.25</v>
      </c>
      <c r="K63" s="98">
        <v>0.5</v>
      </c>
      <c r="L63" s="98">
        <v>0.75</v>
      </c>
      <c r="M63" s="98">
        <v>1</v>
      </c>
      <c r="N63" s="418" t="s">
        <v>619</v>
      </c>
      <c r="O63" s="446"/>
      <c r="P63" s="102">
        <v>1</v>
      </c>
      <c r="Q63" s="86" t="s">
        <v>620</v>
      </c>
      <c r="R63" s="95">
        <v>42737</v>
      </c>
      <c r="S63" s="95">
        <v>43100</v>
      </c>
      <c r="T63" s="88">
        <v>0</v>
      </c>
      <c r="U63" s="88">
        <v>0</v>
      </c>
      <c r="V63" s="88">
        <v>0</v>
      </c>
      <c r="W63" s="88">
        <v>0</v>
      </c>
      <c r="X63" s="103"/>
      <c r="Y63" s="13"/>
      <c r="Z63" s="13"/>
      <c r="AA63" s="13"/>
    </row>
    <row r="64" spans="1:27" s="131" customFormat="1" ht="63" customHeight="1" x14ac:dyDescent="0.2">
      <c r="A64" s="204"/>
      <c r="B64" s="204"/>
      <c r="C64" s="204"/>
      <c r="D64" s="246"/>
      <c r="E64" s="73" t="s">
        <v>621</v>
      </c>
      <c r="F64" s="98">
        <v>2.5000000000000001E-2</v>
      </c>
      <c r="G64" s="86" t="s">
        <v>622</v>
      </c>
      <c r="H64" s="87">
        <v>1</v>
      </c>
      <c r="I64" s="73" t="s">
        <v>46</v>
      </c>
      <c r="J64" s="101">
        <v>0.25</v>
      </c>
      <c r="K64" s="98">
        <v>0.5</v>
      </c>
      <c r="L64" s="98">
        <v>0.75</v>
      </c>
      <c r="M64" s="98">
        <v>1</v>
      </c>
      <c r="N64" s="418" t="s">
        <v>623</v>
      </c>
      <c r="O64" s="446"/>
      <c r="P64" s="102">
        <v>1</v>
      </c>
      <c r="Q64" s="86" t="s">
        <v>624</v>
      </c>
      <c r="R64" s="95">
        <v>42737</v>
      </c>
      <c r="S64" s="95">
        <v>43100</v>
      </c>
      <c r="T64" s="88">
        <v>0</v>
      </c>
      <c r="U64" s="88">
        <v>0</v>
      </c>
      <c r="V64" s="88">
        <v>0</v>
      </c>
      <c r="W64" s="88">
        <v>0</v>
      </c>
      <c r="X64" s="103"/>
      <c r="Y64" s="13"/>
      <c r="Z64" s="13"/>
      <c r="AA64" s="13"/>
    </row>
    <row r="65" spans="1:27" s="131" customFormat="1" ht="74.25" customHeight="1" x14ac:dyDescent="0.2">
      <c r="A65" s="204"/>
      <c r="B65" s="204"/>
      <c r="C65" s="204"/>
      <c r="D65" s="246"/>
      <c r="E65" s="73" t="s">
        <v>625</v>
      </c>
      <c r="F65" s="98">
        <v>2.5000000000000001E-2</v>
      </c>
      <c r="G65" s="86" t="s">
        <v>626</v>
      </c>
      <c r="H65" s="87">
        <v>1</v>
      </c>
      <c r="I65" s="73" t="s">
        <v>46</v>
      </c>
      <c r="J65" s="101">
        <v>0.25</v>
      </c>
      <c r="K65" s="98">
        <v>0.5</v>
      </c>
      <c r="L65" s="98">
        <v>0.75</v>
      </c>
      <c r="M65" s="98">
        <v>1</v>
      </c>
      <c r="N65" s="418" t="s">
        <v>627</v>
      </c>
      <c r="O65" s="446"/>
      <c r="P65" s="102">
        <v>1</v>
      </c>
      <c r="Q65" s="86" t="s">
        <v>628</v>
      </c>
      <c r="R65" s="95">
        <v>42737</v>
      </c>
      <c r="S65" s="95">
        <v>43100</v>
      </c>
      <c r="T65" s="88">
        <v>0</v>
      </c>
      <c r="U65" s="88">
        <v>0</v>
      </c>
      <c r="V65" s="88">
        <v>0</v>
      </c>
      <c r="W65" s="88">
        <v>0</v>
      </c>
      <c r="X65" s="103"/>
      <c r="Y65" s="13"/>
      <c r="Z65" s="13"/>
      <c r="AA65" s="13"/>
    </row>
    <row r="66" spans="1:27" s="131" customFormat="1" ht="84.75" customHeight="1" x14ac:dyDescent="0.2">
      <c r="A66" s="204"/>
      <c r="B66" s="204"/>
      <c r="C66" s="204"/>
      <c r="D66" s="246"/>
      <c r="E66" s="87" t="s">
        <v>629</v>
      </c>
      <c r="F66" s="98">
        <v>2.5000000000000001E-2</v>
      </c>
      <c r="G66" s="86" t="s">
        <v>630</v>
      </c>
      <c r="H66" s="87">
        <v>1</v>
      </c>
      <c r="I66" s="73" t="s">
        <v>46</v>
      </c>
      <c r="J66" s="101">
        <v>0.8</v>
      </c>
      <c r="K66" s="98">
        <v>0.8</v>
      </c>
      <c r="L66" s="98">
        <v>0.9</v>
      </c>
      <c r="M66" s="98">
        <v>1</v>
      </c>
      <c r="N66" s="418" t="s">
        <v>631</v>
      </c>
      <c r="O66" s="446"/>
      <c r="P66" s="102">
        <v>1</v>
      </c>
      <c r="Q66" s="86" t="s">
        <v>632</v>
      </c>
      <c r="R66" s="95">
        <v>42737</v>
      </c>
      <c r="S66" s="95">
        <v>43069</v>
      </c>
      <c r="T66" s="88">
        <v>0</v>
      </c>
      <c r="U66" s="88">
        <v>0</v>
      </c>
      <c r="V66" s="88">
        <v>0</v>
      </c>
      <c r="W66" s="88">
        <v>0</v>
      </c>
      <c r="X66" s="103"/>
      <c r="Y66" s="13"/>
      <c r="Z66" s="13"/>
      <c r="AA66" s="13"/>
    </row>
    <row r="67" spans="1:27" s="131" customFormat="1" ht="63" customHeight="1" x14ac:dyDescent="0.2">
      <c r="A67" s="204"/>
      <c r="B67" s="204"/>
      <c r="C67" s="204"/>
      <c r="D67" s="246"/>
      <c r="E67" s="73" t="s">
        <v>633</v>
      </c>
      <c r="F67" s="98">
        <v>2.5000000000000001E-2</v>
      </c>
      <c r="G67" s="86" t="s">
        <v>634</v>
      </c>
      <c r="H67" s="87">
        <v>1</v>
      </c>
      <c r="I67" s="73" t="s">
        <v>46</v>
      </c>
      <c r="J67" s="101">
        <v>0.25</v>
      </c>
      <c r="K67" s="98">
        <v>0.5</v>
      </c>
      <c r="L67" s="98">
        <v>0.75</v>
      </c>
      <c r="M67" s="98">
        <v>1</v>
      </c>
      <c r="N67" s="418" t="s">
        <v>635</v>
      </c>
      <c r="O67" s="446"/>
      <c r="P67" s="102">
        <v>1</v>
      </c>
      <c r="Q67" s="86" t="s">
        <v>636</v>
      </c>
      <c r="R67" s="95">
        <v>42371</v>
      </c>
      <c r="S67" s="95">
        <v>42643</v>
      </c>
      <c r="T67" s="88">
        <v>0</v>
      </c>
      <c r="U67" s="88">
        <v>0</v>
      </c>
      <c r="V67" s="88">
        <v>0</v>
      </c>
      <c r="W67" s="88">
        <v>0</v>
      </c>
      <c r="X67" s="103"/>
      <c r="Y67" s="13"/>
      <c r="Z67" s="13"/>
      <c r="AA67" s="13"/>
    </row>
    <row r="68" spans="1:27" s="131" customFormat="1" ht="63" customHeight="1" x14ac:dyDescent="0.2">
      <c r="A68" s="204"/>
      <c r="B68" s="204"/>
      <c r="C68" s="204"/>
      <c r="D68" s="246"/>
      <c r="E68" s="73" t="s">
        <v>637</v>
      </c>
      <c r="F68" s="98">
        <v>2.5000000000000001E-2</v>
      </c>
      <c r="G68" s="86" t="s">
        <v>638</v>
      </c>
      <c r="H68" s="87">
        <v>1</v>
      </c>
      <c r="I68" s="73" t="s">
        <v>46</v>
      </c>
      <c r="J68" s="101">
        <v>0</v>
      </c>
      <c r="K68" s="98">
        <v>0.25</v>
      </c>
      <c r="L68" s="98">
        <v>0.75</v>
      </c>
      <c r="M68" s="98">
        <v>1</v>
      </c>
      <c r="N68" s="418" t="s">
        <v>639</v>
      </c>
      <c r="O68" s="446"/>
      <c r="P68" s="102">
        <v>1</v>
      </c>
      <c r="Q68" s="86" t="s">
        <v>640</v>
      </c>
      <c r="R68" s="95">
        <v>42737</v>
      </c>
      <c r="S68" s="95">
        <v>43100</v>
      </c>
      <c r="T68" s="88">
        <v>0</v>
      </c>
      <c r="U68" s="88">
        <v>0</v>
      </c>
      <c r="V68" s="88">
        <v>0</v>
      </c>
      <c r="W68" s="88">
        <v>0</v>
      </c>
      <c r="X68" s="103"/>
      <c r="Y68" s="13"/>
      <c r="Z68" s="13"/>
      <c r="AA68" s="13"/>
    </row>
    <row r="69" spans="1:27" s="131" customFormat="1" ht="63" customHeight="1" x14ac:dyDescent="0.2">
      <c r="A69" s="204"/>
      <c r="B69" s="204"/>
      <c r="C69" s="204"/>
      <c r="D69" s="246"/>
      <c r="E69" s="73" t="s">
        <v>641</v>
      </c>
      <c r="F69" s="98">
        <v>2.5000000000000001E-2</v>
      </c>
      <c r="G69" s="86" t="s">
        <v>642</v>
      </c>
      <c r="H69" s="87">
        <v>1</v>
      </c>
      <c r="I69" s="73" t="s">
        <v>46</v>
      </c>
      <c r="J69" s="101">
        <v>0.1</v>
      </c>
      <c r="K69" s="98">
        <v>0.3</v>
      </c>
      <c r="L69" s="98">
        <v>0.6</v>
      </c>
      <c r="M69" s="98">
        <v>1</v>
      </c>
      <c r="N69" s="418" t="s">
        <v>643</v>
      </c>
      <c r="O69" s="446"/>
      <c r="P69" s="102">
        <v>1</v>
      </c>
      <c r="Q69" s="86" t="s">
        <v>642</v>
      </c>
      <c r="R69" s="95">
        <v>42737</v>
      </c>
      <c r="S69" s="95">
        <v>43100</v>
      </c>
      <c r="T69" s="88">
        <v>0</v>
      </c>
      <c r="U69" s="88">
        <v>0</v>
      </c>
      <c r="V69" s="88">
        <v>0</v>
      </c>
      <c r="W69" s="88">
        <v>0</v>
      </c>
      <c r="X69" s="103"/>
      <c r="Y69" s="13"/>
      <c r="Z69" s="13"/>
      <c r="AA69" s="13"/>
    </row>
    <row r="70" spans="1:27" s="131" customFormat="1" ht="63" customHeight="1" x14ac:dyDescent="0.2">
      <c r="A70" s="204"/>
      <c r="B70" s="204"/>
      <c r="C70" s="204"/>
      <c r="D70" s="246"/>
      <c r="E70" s="73" t="s">
        <v>644</v>
      </c>
      <c r="F70" s="98">
        <v>2.5000000000000001E-2</v>
      </c>
      <c r="G70" s="86" t="s">
        <v>645</v>
      </c>
      <c r="H70" s="87">
        <v>1</v>
      </c>
      <c r="I70" s="73" t="s">
        <v>46</v>
      </c>
      <c r="J70" s="101">
        <v>0.25</v>
      </c>
      <c r="K70" s="98">
        <v>0.5</v>
      </c>
      <c r="L70" s="98">
        <v>0.75</v>
      </c>
      <c r="M70" s="98">
        <v>1</v>
      </c>
      <c r="N70" s="418" t="s">
        <v>646</v>
      </c>
      <c r="O70" s="446"/>
      <c r="P70" s="102">
        <v>1</v>
      </c>
      <c r="Q70" s="86" t="s">
        <v>647</v>
      </c>
      <c r="R70" s="95">
        <v>42737</v>
      </c>
      <c r="S70" s="95">
        <v>43008</v>
      </c>
      <c r="T70" s="88">
        <v>0</v>
      </c>
      <c r="U70" s="88">
        <v>0</v>
      </c>
      <c r="V70" s="88">
        <v>0</v>
      </c>
      <c r="W70" s="88">
        <v>0</v>
      </c>
      <c r="X70" s="103"/>
      <c r="Y70" s="13"/>
      <c r="Z70" s="13"/>
      <c r="AA70" s="13"/>
    </row>
    <row r="71" spans="1:27" s="131" customFormat="1" ht="63" customHeight="1" x14ac:dyDescent="0.2">
      <c r="A71" s="204"/>
      <c r="B71" s="204"/>
      <c r="C71" s="204"/>
      <c r="D71" s="241"/>
      <c r="E71" s="73" t="s">
        <v>648</v>
      </c>
      <c r="F71" s="98">
        <v>2.5000000000000001E-2</v>
      </c>
      <c r="G71" s="86" t="s">
        <v>649</v>
      </c>
      <c r="H71" s="87">
        <v>1</v>
      </c>
      <c r="I71" s="73" t="s">
        <v>46</v>
      </c>
      <c r="J71" s="101">
        <v>0.25</v>
      </c>
      <c r="K71" s="98">
        <v>0.5</v>
      </c>
      <c r="L71" s="98">
        <v>0.75</v>
      </c>
      <c r="M71" s="98">
        <v>1</v>
      </c>
      <c r="N71" s="204" t="s">
        <v>650</v>
      </c>
      <c r="O71" s="204"/>
      <c r="P71" s="102">
        <v>1</v>
      </c>
      <c r="Q71" s="86" t="s">
        <v>651</v>
      </c>
      <c r="R71" s="95">
        <v>42737</v>
      </c>
      <c r="S71" s="95">
        <v>43008</v>
      </c>
      <c r="T71" s="88">
        <v>0</v>
      </c>
      <c r="U71" s="88">
        <v>0</v>
      </c>
      <c r="V71" s="88">
        <v>0</v>
      </c>
      <c r="W71" s="88">
        <v>0</v>
      </c>
      <c r="X71" s="103"/>
      <c r="Y71" s="13"/>
      <c r="Z71" s="13"/>
      <c r="AA71" s="13"/>
    </row>
    <row r="72" spans="1:27" s="131" customFormat="1" ht="63" hidden="1" customHeight="1" x14ac:dyDescent="0.2">
      <c r="A72" s="104"/>
      <c r="B72" s="104"/>
      <c r="C72" s="104"/>
      <c r="D72" s="104"/>
      <c r="E72" s="161"/>
      <c r="F72" s="161"/>
      <c r="G72" s="161"/>
      <c r="H72" s="162"/>
      <c r="I72" s="161"/>
      <c r="J72" s="105"/>
      <c r="K72" s="105"/>
      <c r="L72" s="105"/>
      <c r="M72" s="106"/>
      <c r="N72" s="107"/>
      <c r="O72" s="163"/>
      <c r="P72" s="108"/>
      <c r="Q72" s="104"/>
      <c r="R72" s="109"/>
      <c r="S72" s="109"/>
      <c r="T72" s="110"/>
      <c r="U72" s="110"/>
      <c r="V72" s="110"/>
      <c r="W72" s="110"/>
      <c r="X72" s="110"/>
      <c r="Y72" s="13"/>
      <c r="Z72" s="13"/>
      <c r="AA72" s="13"/>
    </row>
    <row r="73" spans="1:27" s="131" customFormat="1" ht="10.5" customHeight="1" x14ac:dyDescent="0.2">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s="131" customFormat="1" ht="28.5" customHeight="1" x14ac:dyDescent="0.2">
      <c r="A74" s="60" t="s">
        <v>62</v>
      </c>
      <c r="B74" s="175" t="s">
        <v>775</v>
      </c>
      <c r="C74" s="175"/>
      <c r="D74" s="175"/>
      <c r="E74" s="175"/>
      <c r="F74" s="175"/>
      <c r="G74" s="175"/>
      <c r="H74" s="175"/>
      <c r="I74" s="175"/>
      <c r="J74" s="175"/>
      <c r="K74" s="175"/>
      <c r="L74" s="175"/>
      <c r="M74" s="175"/>
      <c r="N74" s="175"/>
      <c r="O74" s="175"/>
      <c r="P74" s="175"/>
      <c r="Q74" s="175"/>
      <c r="R74" s="175"/>
      <c r="S74" s="175"/>
      <c r="T74" s="175"/>
      <c r="U74" s="175"/>
      <c r="V74" s="175"/>
      <c r="W74" s="175"/>
      <c r="X74" s="175"/>
      <c r="Y74" s="13"/>
      <c r="Z74" s="13"/>
      <c r="AA74" s="13"/>
    </row>
    <row r="75" spans="1:27" s="131" customFormat="1" ht="10.5" customHeight="1"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s="131" customFormat="1" ht="36.75" customHeight="1" x14ac:dyDescent="0.2">
      <c r="A76" s="205" t="s">
        <v>4</v>
      </c>
      <c r="B76" s="205" t="s">
        <v>5</v>
      </c>
      <c r="C76" s="205" t="s">
        <v>6</v>
      </c>
      <c r="D76" s="207" t="s">
        <v>7</v>
      </c>
      <c r="E76" s="207" t="s">
        <v>8</v>
      </c>
      <c r="F76" s="205" t="s">
        <v>9</v>
      </c>
      <c r="G76" s="205" t="s">
        <v>10</v>
      </c>
      <c r="H76" s="205" t="s">
        <v>11</v>
      </c>
      <c r="I76" s="205" t="s">
        <v>12</v>
      </c>
      <c r="J76" s="211" t="s">
        <v>13</v>
      </c>
      <c r="K76" s="210"/>
      <c r="L76" s="210"/>
      <c r="M76" s="209"/>
      <c r="N76" s="212" t="s">
        <v>14</v>
      </c>
      <c r="O76" s="213"/>
      <c r="P76" s="205" t="s">
        <v>15</v>
      </c>
      <c r="Q76" s="205" t="s">
        <v>16</v>
      </c>
      <c r="R76" s="208" t="s">
        <v>17</v>
      </c>
      <c r="S76" s="209"/>
      <c r="T76" s="208" t="s">
        <v>18</v>
      </c>
      <c r="U76" s="210"/>
      <c r="V76" s="210"/>
      <c r="W76" s="210"/>
      <c r="X76" s="209"/>
      <c r="Y76" s="13"/>
      <c r="Z76" s="13"/>
      <c r="AA76" s="13"/>
    </row>
    <row r="77" spans="1:27" s="131" customFormat="1" ht="36.75" customHeight="1" x14ac:dyDescent="0.2">
      <c r="A77" s="376"/>
      <c r="B77" s="376"/>
      <c r="C77" s="376"/>
      <c r="D77" s="376"/>
      <c r="E77" s="376"/>
      <c r="F77" s="376"/>
      <c r="G77" s="376"/>
      <c r="H77" s="376"/>
      <c r="I77" s="376"/>
      <c r="J77" s="38" t="s">
        <v>19</v>
      </c>
      <c r="K77" s="38" t="s">
        <v>20</v>
      </c>
      <c r="L77" s="38" t="s">
        <v>21</v>
      </c>
      <c r="M77" s="38" t="s">
        <v>22</v>
      </c>
      <c r="N77" s="378"/>
      <c r="O77" s="379"/>
      <c r="P77" s="376"/>
      <c r="Q77" s="376"/>
      <c r="R77" s="38" t="s">
        <v>23</v>
      </c>
      <c r="S77" s="38" t="s">
        <v>24</v>
      </c>
      <c r="T77" s="70" t="s">
        <v>25</v>
      </c>
      <c r="U77" s="70" t="s">
        <v>26</v>
      </c>
      <c r="V77" s="16" t="s">
        <v>27</v>
      </c>
      <c r="W77" s="70" t="s">
        <v>28</v>
      </c>
      <c r="X77" s="38" t="s">
        <v>29</v>
      </c>
      <c r="Y77" s="13"/>
      <c r="Z77" s="13"/>
      <c r="AA77" s="13"/>
    </row>
    <row r="78" spans="1:27" s="131" customFormat="1" ht="66" customHeight="1" x14ac:dyDescent="0.2">
      <c r="A78" s="240" t="s">
        <v>193</v>
      </c>
      <c r="B78" s="240" t="s">
        <v>223</v>
      </c>
      <c r="C78" s="240" t="s">
        <v>243</v>
      </c>
      <c r="D78" s="240" t="s">
        <v>195</v>
      </c>
      <c r="E78" s="204" t="s">
        <v>234</v>
      </c>
      <c r="F78" s="239">
        <v>0.1</v>
      </c>
      <c r="G78" s="204" t="s">
        <v>235</v>
      </c>
      <c r="H78" s="439" t="s">
        <v>236</v>
      </c>
      <c r="I78" s="204" t="s">
        <v>199</v>
      </c>
      <c r="J78" s="433">
        <v>0.95</v>
      </c>
      <c r="K78" s="433">
        <v>0.95</v>
      </c>
      <c r="L78" s="433">
        <v>0.95</v>
      </c>
      <c r="M78" s="433">
        <v>0.95</v>
      </c>
      <c r="N78" s="435" t="s">
        <v>237</v>
      </c>
      <c r="O78" s="436"/>
      <c r="P78" s="87">
        <v>0.2</v>
      </c>
      <c r="Q78" s="204" t="s">
        <v>238</v>
      </c>
      <c r="R78" s="90">
        <v>42767</v>
      </c>
      <c r="S78" s="90">
        <v>43100</v>
      </c>
      <c r="T78" s="88">
        <v>0</v>
      </c>
      <c r="U78" s="88">
        <v>0</v>
      </c>
      <c r="V78" s="88">
        <v>0</v>
      </c>
      <c r="W78" s="88">
        <v>0</v>
      </c>
      <c r="X78" s="71"/>
      <c r="Y78" s="13"/>
      <c r="Z78" s="13"/>
      <c r="AA78" s="13"/>
    </row>
    <row r="79" spans="1:27" s="131" customFormat="1" ht="33.75" customHeight="1" x14ac:dyDescent="0.2">
      <c r="A79" s="246"/>
      <c r="B79" s="246"/>
      <c r="C79" s="246"/>
      <c r="D79" s="246"/>
      <c r="E79" s="437"/>
      <c r="F79" s="438"/>
      <c r="G79" s="437"/>
      <c r="H79" s="440"/>
      <c r="I79" s="437"/>
      <c r="J79" s="441"/>
      <c r="K79" s="441"/>
      <c r="L79" s="441"/>
      <c r="M79" s="434"/>
      <c r="N79" s="435" t="s">
        <v>239</v>
      </c>
      <c r="O79" s="436"/>
      <c r="P79" s="87">
        <v>0.2</v>
      </c>
      <c r="Q79" s="204"/>
      <c r="R79" s="90">
        <v>42767</v>
      </c>
      <c r="S79" s="90">
        <v>43100</v>
      </c>
      <c r="T79" s="88">
        <v>0</v>
      </c>
      <c r="U79" s="88">
        <v>0</v>
      </c>
      <c r="V79" s="88">
        <v>0</v>
      </c>
      <c r="W79" s="88">
        <v>0</v>
      </c>
      <c r="X79" s="71"/>
      <c r="Y79" s="13"/>
      <c r="Z79" s="13"/>
      <c r="AA79" s="13"/>
    </row>
    <row r="80" spans="1:27" s="131" customFormat="1" ht="33.75" customHeight="1" x14ac:dyDescent="0.2">
      <c r="A80" s="246"/>
      <c r="B80" s="246"/>
      <c r="C80" s="246"/>
      <c r="D80" s="246"/>
      <c r="E80" s="437"/>
      <c r="F80" s="438"/>
      <c r="G80" s="437"/>
      <c r="H80" s="440"/>
      <c r="I80" s="437"/>
      <c r="J80" s="441"/>
      <c r="K80" s="441"/>
      <c r="L80" s="441"/>
      <c r="M80" s="434"/>
      <c r="N80" s="435" t="s">
        <v>240</v>
      </c>
      <c r="O80" s="436"/>
      <c r="P80" s="87">
        <v>0.2</v>
      </c>
      <c r="Q80" s="204"/>
      <c r="R80" s="90">
        <v>42767</v>
      </c>
      <c r="S80" s="90">
        <v>43100</v>
      </c>
      <c r="T80" s="88">
        <v>0</v>
      </c>
      <c r="U80" s="88">
        <v>0</v>
      </c>
      <c r="V80" s="88">
        <v>0</v>
      </c>
      <c r="W80" s="88">
        <v>0</v>
      </c>
      <c r="X80" s="71"/>
      <c r="Y80" s="13"/>
      <c r="Z80" s="13"/>
      <c r="AA80" s="13"/>
    </row>
    <row r="81" spans="1:27" s="131" customFormat="1" ht="33.75" customHeight="1" x14ac:dyDescent="0.2">
      <c r="A81" s="246"/>
      <c r="B81" s="246"/>
      <c r="C81" s="246"/>
      <c r="D81" s="246"/>
      <c r="E81" s="437"/>
      <c r="F81" s="438"/>
      <c r="G81" s="437"/>
      <c r="H81" s="440"/>
      <c r="I81" s="437"/>
      <c r="J81" s="441"/>
      <c r="K81" s="441"/>
      <c r="L81" s="441"/>
      <c r="M81" s="434"/>
      <c r="N81" s="435" t="s">
        <v>241</v>
      </c>
      <c r="O81" s="436"/>
      <c r="P81" s="87">
        <v>0.2</v>
      </c>
      <c r="Q81" s="204"/>
      <c r="R81" s="90">
        <v>42767</v>
      </c>
      <c r="S81" s="90">
        <v>43100</v>
      </c>
      <c r="T81" s="88">
        <v>0</v>
      </c>
      <c r="U81" s="88">
        <v>0</v>
      </c>
      <c r="V81" s="88">
        <v>0</v>
      </c>
      <c r="W81" s="88">
        <v>0</v>
      </c>
      <c r="X81" s="71"/>
      <c r="Y81" s="13"/>
      <c r="Z81" s="13"/>
      <c r="AA81" s="13"/>
    </row>
    <row r="82" spans="1:27" s="131" customFormat="1" ht="33.75" customHeight="1" x14ac:dyDescent="0.2">
      <c r="A82" s="241"/>
      <c r="B82" s="241"/>
      <c r="C82" s="241"/>
      <c r="D82" s="241"/>
      <c r="E82" s="437"/>
      <c r="F82" s="438"/>
      <c r="G82" s="437"/>
      <c r="H82" s="440"/>
      <c r="I82" s="437"/>
      <c r="J82" s="441"/>
      <c r="K82" s="441"/>
      <c r="L82" s="441"/>
      <c r="M82" s="434"/>
      <c r="N82" s="435" t="s">
        <v>242</v>
      </c>
      <c r="O82" s="436"/>
      <c r="P82" s="87">
        <v>0.2</v>
      </c>
      <c r="Q82" s="204"/>
      <c r="R82" s="90">
        <v>42767</v>
      </c>
      <c r="S82" s="90">
        <v>43100</v>
      </c>
      <c r="T82" s="88">
        <v>0</v>
      </c>
      <c r="U82" s="88">
        <v>0</v>
      </c>
      <c r="V82" s="88">
        <v>0</v>
      </c>
      <c r="W82" s="88">
        <v>0</v>
      </c>
      <c r="X82" s="71"/>
      <c r="Y82" s="13"/>
      <c r="Z82" s="13"/>
      <c r="AA82" s="13"/>
    </row>
    <row r="83" spans="1:27" s="131" customFormat="1" ht="10.5" customHeight="1" x14ac:dyDescent="0.2">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s="131" customFormat="1" ht="27.75" customHeight="1" x14ac:dyDescent="0.2">
      <c r="A84" s="60" t="s">
        <v>95</v>
      </c>
      <c r="B84" s="175" t="s">
        <v>776</v>
      </c>
      <c r="C84" s="175"/>
      <c r="D84" s="175"/>
      <c r="E84" s="175"/>
      <c r="F84" s="175"/>
      <c r="G84" s="175"/>
      <c r="H84" s="175"/>
      <c r="I84" s="175"/>
      <c r="J84" s="175"/>
      <c r="K84" s="175"/>
      <c r="L84" s="175"/>
      <c r="M84" s="175"/>
      <c r="N84" s="175"/>
      <c r="O84" s="175"/>
      <c r="P84" s="175"/>
      <c r="Q84" s="175"/>
      <c r="R84" s="175"/>
      <c r="S84" s="175"/>
      <c r="T84" s="175"/>
      <c r="U84" s="175"/>
      <c r="V84" s="175"/>
      <c r="W84" s="175"/>
      <c r="X84" s="175"/>
      <c r="Y84" s="13"/>
      <c r="Z84" s="13"/>
      <c r="AA84" s="13"/>
    </row>
    <row r="85" spans="1:27" s="131" customFormat="1" ht="10.5" customHeight="1" x14ac:dyDescent="0.2">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s="131" customFormat="1" ht="42.75" customHeight="1" x14ac:dyDescent="0.2">
      <c r="A86" s="205" t="s">
        <v>4</v>
      </c>
      <c r="B86" s="205" t="s">
        <v>5</v>
      </c>
      <c r="C86" s="212" t="s">
        <v>6</v>
      </c>
      <c r="D86" s="453" t="s">
        <v>7</v>
      </c>
      <c r="E86" s="455" t="s">
        <v>8</v>
      </c>
      <c r="F86" s="205" t="s">
        <v>9</v>
      </c>
      <c r="G86" s="205" t="s">
        <v>10</v>
      </c>
      <c r="H86" s="205" t="s">
        <v>11</v>
      </c>
      <c r="I86" s="205" t="s">
        <v>12</v>
      </c>
      <c r="J86" s="211" t="s">
        <v>13</v>
      </c>
      <c r="K86" s="210"/>
      <c r="L86" s="210"/>
      <c r="M86" s="209"/>
      <c r="N86" s="212" t="s">
        <v>14</v>
      </c>
      <c r="O86" s="213"/>
      <c r="P86" s="205" t="s">
        <v>15</v>
      </c>
      <c r="Q86" s="205" t="s">
        <v>16</v>
      </c>
      <c r="R86" s="208" t="s">
        <v>17</v>
      </c>
      <c r="S86" s="209"/>
      <c r="T86" s="208" t="s">
        <v>18</v>
      </c>
      <c r="U86" s="210"/>
      <c r="V86" s="210"/>
      <c r="W86" s="210"/>
      <c r="X86" s="209"/>
      <c r="Y86" s="13"/>
      <c r="Z86" s="13"/>
      <c r="AA86" s="13"/>
    </row>
    <row r="87" spans="1:27" s="131" customFormat="1" ht="42.75" customHeight="1" x14ac:dyDescent="0.2">
      <c r="A87" s="376"/>
      <c r="B87" s="376"/>
      <c r="C87" s="378"/>
      <c r="D87" s="454"/>
      <c r="E87" s="379"/>
      <c r="F87" s="376"/>
      <c r="G87" s="376"/>
      <c r="H87" s="376"/>
      <c r="I87" s="376"/>
      <c r="J87" s="38" t="s">
        <v>19</v>
      </c>
      <c r="K87" s="38" t="s">
        <v>20</v>
      </c>
      <c r="L87" s="38" t="s">
        <v>21</v>
      </c>
      <c r="M87" s="38" t="s">
        <v>22</v>
      </c>
      <c r="N87" s="378"/>
      <c r="O87" s="379"/>
      <c r="P87" s="376"/>
      <c r="Q87" s="376"/>
      <c r="R87" s="38" t="s">
        <v>23</v>
      </c>
      <c r="S87" s="38" t="s">
        <v>24</v>
      </c>
      <c r="T87" s="70" t="s">
        <v>25</v>
      </c>
      <c r="U87" s="70" t="s">
        <v>26</v>
      </c>
      <c r="V87" s="16" t="s">
        <v>27</v>
      </c>
      <c r="W87" s="70" t="s">
        <v>28</v>
      </c>
      <c r="X87" s="38" t="s">
        <v>29</v>
      </c>
      <c r="Y87" s="13"/>
      <c r="Z87" s="13"/>
      <c r="AA87" s="13"/>
    </row>
    <row r="88" spans="1:27" s="131" customFormat="1" ht="54.75" customHeight="1" x14ac:dyDescent="0.2">
      <c r="A88" s="204" t="s">
        <v>244</v>
      </c>
      <c r="B88" s="204" t="s">
        <v>244</v>
      </c>
      <c r="C88" s="242" t="s">
        <v>267</v>
      </c>
      <c r="D88" s="240" t="s">
        <v>268</v>
      </c>
      <c r="E88" s="231" t="s">
        <v>652</v>
      </c>
      <c r="F88" s="236">
        <v>0.05</v>
      </c>
      <c r="G88" s="235" t="s">
        <v>653</v>
      </c>
      <c r="H88" s="230">
        <v>11</v>
      </c>
      <c r="I88" s="230" t="s">
        <v>69</v>
      </c>
      <c r="J88" s="459">
        <v>2</v>
      </c>
      <c r="K88" s="459">
        <v>5</v>
      </c>
      <c r="L88" s="459">
        <v>8</v>
      </c>
      <c r="M88" s="459">
        <v>11</v>
      </c>
      <c r="N88" s="235" t="s">
        <v>654</v>
      </c>
      <c r="O88" s="235"/>
      <c r="P88" s="94">
        <v>0.34</v>
      </c>
      <c r="Q88" s="111" t="s">
        <v>655</v>
      </c>
      <c r="R88" s="95">
        <v>42767</v>
      </c>
      <c r="S88" s="95">
        <v>43100</v>
      </c>
      <c r="T88" s="88">
        <v>0</v>
      </c>
      <c r="U88" s="88">
        <v>0</v>
      </c>
      <c r="V88" s="88">
        <v>0</v>
      </c>
      <c r="W88" s="88">
        <v>0</v>
      </c>
      <c r="X88" s="103"/>
      <c r="Y88" s="13"/>
      <c r="Z88" s="13"/>
      <c r="AA88" s="13"/>
    </row>
    <row r="89" spans="1:27" s="131" customFormat="1" ht="54.75" customHeight="1" x14ac:dyDescent="0.2">
      <c r="A89" s="204"/>
      <c r="B89" s="204"/>
      <c r="C89" s="452"/>
      <c r="D89" s="246"/>
      <c r="E89" s="232"/>
      <c r="F89" s="237"/>
      <c r="G89" s="235"/>
      <c r="H89" s="230"/>
      <c r="I89" s="230"/>
      <c r="J89" s="459"/>
      <c r="K89" s="459"/>
      <c r="L89" s="459"/>
      <c r="M89" s="459"/>
      <c r="N89" s="235" t="s">
        <v>656</v>
      </c>
      <c r="O89" s="235"/>
      <c r="P89" s="94">
        <f t="shared" ref="P89:P90" si="0">100%/3</f>
        <v>0.33333333333333331</v>
      </c>
      <c r="Q89" s="111" t="s">
        <v>657</v>
      </c>
      <c r="R89" s="95">
        <v>42767</v>
      </c>
      <c r="S89" s="95">
        <v>43100</v>
      </c>
      <c r="T89" s="88">
        <v>0</v>
      </c>
      <c r="U89" s="88">
        <v>0</v>
      </c>
      <c r="V89" s="88">
        <v>0</v>
      </c>
      <c r="W89" s="88">
        <v>0</v>
      </c>
      <c r="X89" s="103"/>
      <c r="Y89" s="13"/>
      <c r="Z89" s="13"/>
      <c r="AA89" s="13"/>
    </row>
    <row r="90" spans="1:27" s="131" customFormat="1" ht="54.75" customHeight="1" x14ac:dyDescent="0.2">
      <c r="A90" s="204"/>
      <c r="B90" s="204"/>
      <c r="C90" s="452"/>
      <c r="D90" s="246"/>
      <c r="E90" s="233"/>
      <c r="F90" s="238"/>
      <c r="G90" s="235"/>
      <c r="H90" s="230"/>
      <c r="I90" s="230"/>
      <c r="J90" s="459"/>
      <c r="K90" s="459"/>
      <c r="L90" s="459"/>
      <c r="M90" s="459"/>
      <c r="N90" s="235" t="s">
        <v>658</v>
      </c>
      <c r="O90" s="235"/>
      <c r="P90" s="94">
        <f t="shared" si="0"/>
        <v>0.33333333333333331</v>
      </c>
      <c r="Q90" s="111" t="s">
        <v>657</v>
      </c>
      <c r="R90" s="95">
        <v>42737</v>
      </c>
      <c r="S90" s="95">
        <v>42794</v>
      </c>
      <c r="T90" s="88">
        <v>0</v>
      </c>
      <c r="U90" s="88">
        <v>0</v>
      </c>
      <c r="V90" s="88">
        <v>0</v>
      </c>
      <c r="W90" s="88">
        <v>0</v>
      </c>
      <c r="X90" s="103"/>
      <c r="Y90" s="13"/>
      <c r="Z90" s="13"/>
      <c r="AA90" s="13"/>
    </row>
    <row r="91" spans="1:27" s="131" customFormat="1" ht="42.75" customHeight="1" x14ac:dyDescent="0.2">
      <c r="A91" s="204"/>
      <c r="B91" s="204"/>
      <c r="C91" s="452"/>
      <c r="D91" s="246"/>
      <c r="E91" s="456" t="s">
        <v>659</v>
      </c>
      <c r="F91" s="236">
        <v>0.05</v>
      </c>
      <c r="G91" s="235" t="s">
        <v>660</v>
      </c>
      <c r="H91" s="239">
        <v>1</v>
      </c>
      <c r="I91" s="230" t="s">
        <v>46</v>
      </c>
      <c r="J91" s="234">
        <v>1</v>
      </c>
      <c r="K91" s="234"/>
      <c r="L91" s="234"/>
      <c r="M91" s="234"/>
      <c r="N91" s="435" t="s">
        <v>661</v>
      </c>
      <c r="O91" s="435"/>
      <c r="P91" s="94">
        <f>100%/2</f>
        <v>0.5</v>
      </c>
      <c r="Q91" s="86" t="s">
        <v>662</v>
      </c>
      <c r="R91" s="95">
        <v>42736</v>
      </c>
      <c r="S91" s="95">
        <v>42765</v>
      </c>
      <c r="T91" s="88">
        <v>0</v>
      </c>
      <c r="U91" s="88">
        <v>0</v>
      </c>
      <c r="V91" s="88">
        <v>0</v>
      </c>
      <c r="W91" s="88">
        <v>0</v>
      </c>
      <c r="X91" s="103"/>
      <c r="Y91" s="13"/>
      <c r="Z91" s="13"/>
      <c r="AA91" s="13"/>
    </row>
    <row r="92" spans="1:27" s="131" customFormat="1" ht="42.75" customHeight="1" x14ac:dyDescent="0.2">
      <c r="A92" s="204"/>
      <c r="B92" s="204"/>
      <c r="C92" s="452"/>
      <c r="D92" s="246"/>
      <c r="E92" s="458"/>
      <c r="F92" s="238"/>
      <c r="G92" s="235"/>
      <c r="H92" s="230"/>
      <c r="I92" s="230"/>
      <c r="J92" s="234"/>
      <c r="K92" s="234"/>
      <c r="L92" s="234"/>
      <c r="M92" s="234"/>
      <c r="N92" s="435" t="s">
        <v>663</v>
      </c>
      <c r="O92" s="435"/>
      <c r="P92" s="94">
        <f>100%/2</f>
        <v>0.5</v>
      </c>
      <c r="Q92" s="86" t="s">
        <v>664</v>
      </c>
      <c r="R92" s="95">
        <v>42750</v>
      </c>
      <c r="S92" s="95">
        <v>42786</v>
      </c>
      <c r="T92" s="88">
        <v>0</v>
      </c>
      <c r="U92" s="88">
        <v>0</v>
      </c>
      <c r="V92" s="88">
        <v>0</v>
      </c>
      <c r="W92" s="88">
        <v>0</v>
      </c>
      <c r="X92" s="103"/>
      <c r="Y92" s="13"/>
      <c r="Z92" s="13"/>
      <c r="AA92" s="13"/>
    </row>
    <row r="93" spans="1:27" s="131" customFormat="1" ht="42.75" customHeight="1" x14ac:dyDescent="0.2">
      <c r="A93" s="204"/>
      <c r="B93" s="204"/>
      <c r="C93" s="452"/>
      <c r="D93" s="246"/>
      <c r="E93" s="456" t="s">
        <v>665</v>
      </c>
      <c r="F93" s="236">
        <v>0.05</v>
      </c>
      <c r="G93" s="235" t="s">
        <v>666</v>
      </c>
      <c r="H93" s="239">
        <v>1</v>
      </c>
      <c r="I93" s="230" t="s">
        <v>46</v>
      </c>
      <c r="J93" s="234">
        <v>0.5</v>
      </c>
      <c r="K93" s="234">
        <v>0.9</v>
      </c>
      <c r="L93" s="234">
        <v>1</v>
      </c>
      <c r="M93" s="234"/>
      <c r="N93" s="435" t="s">
        <v>667</v>
      </c>
      <c r="O93" s="435"/>
      <c r="P93" s="94">
        <f>100%/4</f>
        <v>0.25</v>
      </c>
      <c r="Q93" s="86" t="s">
        <v>668</v>
      </c>
      <c r="R93" s="95">
        <v>42781</v>
      </c>
      <c r="S93" s="95">
        <v>42809</v>
      </c>
      <c r="T93" s="88">
        <v>0</v>
      </c>
      <c r="U93" s="88">
        <v>0</v>
      </c>
      <c r="V93" s="88">
        <v>0</v>
      </c>
      <c r="W93" s="88">
        <v>0</v>
      </c>
      <c r="X93" s="103"/>
      <c r="Y93" s="13"/>
      <c r="Z93" s="13"/>
      <c r="AA93" s="13"/>
    </row>
    <row r="94" spans="1:27" s="131" customFormat="1" ht="42.75" customHeight="1" x14ac:dyDescent="0.2">
      <c r="A94" s="204"/>
      <c r="B94" s="204"/>
      <c r="C94" s="452"/>
      <c r="D94" s="246"/>
      <c r="E94" s="457"/>
      <c r="F94" s="237"/>
      <c r="G94" s="235"/>
      <c r="H94" s="239"/>
      <c r="I94" s="230"/>
      <c r="J94" s="234"/>
      <c r="K94" s="234"/>
      <c r="L94" s="234"/>
      <c r="M94" s="234"/>
      <c r="N94" s="435" t="s">
        <v>669</v>
      </c>
      <c r="O94" s="435"/>
      <c r="P94" s="94">
        <f t="shared" ref="P94:P96" si="1">100%/4</f>
        <v>0.25</v>
      </c>
      <c r="Q94" s="86" t="s">
        <v>662</v>
      </c>
      <c r="R94" s="95">
        <v>42809</v>
      </c>
      <c r="S94" s="95">
        <v>42824</v>
      </c>
      <c r="T94" s="88">
        <v>0</v>
      </c>
      <c r="U94" s="88">
        <v>0</v>
      </c>
      <c r="V94" s="88">
        <v>0</v>
      </c>
      <c r="W94" s="88">
        <v>0</v>
      </c>
      <c r="X94" s="103"/>
      <c r="Y94" s="13"/>
      <c r="Z94" s="13"/>
      <c r="AA94" s="13"/>
    </row>
    <row r="95" spans="1:27" s="131" customFormat="1" ht="42.75" customHeight="1" x14ac:dyDescent="0.2">
      <c r="A95" s="204"/>
      <c r="B95" s="204"/>
      <c r="C95" s="452"/>
      <c r="D95" s="246"/>
      <c r="E95" s="457"/>
      <c r="F95" s="237"/>
      <c r="G95" s="235"/>
      <c r="H95" s="239"/>
      <c r="I95" s="230"/>
      <c r="J95" s="234"/>
      <c r="K95" s="234"/>
      <c r="L95" s="234"/>
      <c r="M95" s="234"/>
      <c r="N95" s="435" t="s">
        <v>670</v>
      </c>
      <c r="O95" s="435"/>
      <c r="P95" s="94">
        <f t="shared" si="1"/>
        <v>0.25</v>
      </c>
      <c r="Q95" s="86" t="s">
        <v>671</v>
      </c>
      <c r="R95" s="95">
        <v>42826</v>
      </c>
      <c r="S95" s="95">
        <v>42916</v>
      </c>
      <c r="T95" s="88">
        <v>0</v>
      </c>
      <c r="U95" s="88">
        <v>0</v>
      </c>
      <c r="V95" s="88">
        <v>0</v>
      </c>
      <c r="W95" s="88">
        <v>0</v>
      </c>
      <c r="X95" s="103"/>
      <c r="Y95" s="13"/>
      <c r="Z95" s="13"/>
      <c r="AA95" s="13"/>
    </row>
    <row r="96" spans="1:27" s="131" customFormat="1" ht="42.75" customHeight="1" x14ac:dyDescent="0.2">
      <c r="A96" s="204"/>
      <c r="B96" s="204"/>
      <c r="C96" s="243"/>
      <c r="D96" s="241"/>
      <c r="E96" s="458"/>
      <c r="F96" s="238"/>
      <c r="G96" s="235"/>
      <c r="H96" s="239"/>
      <c r="I96" s="230"/>
      <c r="J96" s="234"/>
      <c r="K96" s="234"/>
      <c r="L96" s="234"/>
      <c r="M96" s="234"/>
      <c r="N96" s="235" t="s">
        <v>672</v>
      </c>
      <c r="O96" s="235"/>
      <c r="P96" s="94">
        <f t="shared" si="1"/>
        <v>0.25</v>
      </c>
      <c r="Q96" s="86" t="s">
        <v>673</v>
      </c>
      <c r="R96" s="95">
        <v>42781</v>
      </c>
      <c r="S96" s="95">
        <v>42917</v>
      </c>
      <c r="T96" s="88">
        <v>0</v>
      </c>
      <c r="U96" s="88">
        <v>0</v>
      </c>
      <c r="V96" s="88">
        <v>0</v>
      </c>
      <c r="W96" s="88">
        <v>0</v>
      </c>
      <c r="X96" s="103"/>
      <c r="Y96" s="13"/>
      <c r="Z96" s="13"/>
      <c r="AA96" s="13"/>
    </row>
    <row r="97" spans="1:27" s="131" customFormat="1" ht="10.5" customHeight="1" x14ac:dyDescent="0.2">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s="132" customFormat="1" ht="30" customHeight="1" x14ac:dyDescent="0.2">
      <c r="A98" s="60" t="s">
        <v>142</v>
      </c>
      <c r="B98" s="175" t="s">
        <v>674</v>
      </c>
      <c r="C98" s="175"/>
      <c r="D98" s="175"/>
      <c r="E98" s="175"/>
      <c r="F98" s="175"/>
      <c r="G98" s="175"/>
      <c r="H98" s="175"/>
      <c r="I98" s="175"/>
      <c r="J98" s="175"/>
      <c r="K98" s="175"/>
      <c r="L98" s="175"/>
      <c r="M98" s="175"/>
      <c r="N98" s="175"/>
      <c r="O98" s="175"/>
      <c r="P98" s="175"/>
      <c r="Q98" s="175"/>
      <c r="R98" s="175"/>
      <c r="S98" s="175"/>
      <c r="T98" s="175"/>
      <c r="U98" s="175"/>
      <c r="V98" s="175"/>
      <c r="W98" s="175"/>
      <c r="X98" s="175"/>
      <c r="Y98" s="23"/>
      <c r="Z98" s="23"/>
      <c r="AA98" s="23"/>
    </row>
    <row r="99" spans="1:27" s="131" customFormat="1" ht="6" customHeight="1" x14ac:dyDescent="0.2">
      <c r="A99" s="8"/>
      <c r="B99" s="9"/>
      <c r="C99" s="9"/>
      <c r="D99" s="9"/>
      <c r="E99" s="9"/>
      <c r="F99" s="9"/>
      <c r="G99" s="10"/>
      <c r="H99" s="10"/>
      <c r="I99" s="10"/>
      <c r="J99" s="10"/>
      <c r="K99" s="10"/>
      <c r="L99" s="10"/>
      <c r="M99" s="10"/>
      <c r="N99" s="10"/>
      <c r="O99" s="10"/>
      <c r="P99" s="10"/>
      <c r="Q99" s="10"/>
      <c r="R99" s="11"/>
      <c r="S99" s="11"/>
      <c r="T99" s="11"/>
      <c r="U99" s="11"/>
      <c r="V99" s="11"/>
      <c r="W99" s="11"/>
      <c r="X99" s="12"/>
      <c r="Y99" s="13"/>
      <c r="Z99" s="13"/>
      <c r="AA99" s="13"/>
    </row>
    <row r="100" spans="1:27" s="131" customFormat="1" ht="30" customHeight="1" x14ac:dyDescent="0.2">
      <c r="A100" s="205" t="s">
        <v>4</v>
      </c>
      <c r="B100" s="205" t="s">
        <v>5</v>
      </c>
      <c r="C100" s="205" t="s">
        <v>6</v>
      </c>
      <c r="D100" s="207" t="s">
        <v>7</v>
      </c>
      <c r="E100" s="207" t="s">
        <v>8</v>
      </c>
      <c r="F100" s="205" t="s">
        <v>9</v>
      </c>
      <c r="G100" s="205" t="s">
        <v>10</v>
      </c>
      <c r="H100" s="205" t="s">
        <v>11</v>
      </c>
      <c r="I100" s="205" t="s">
        <v>12</v>
      </c>
      <c r="J100" s="211" t="s">
        <v>13</v>
      </c>
      <c r="K100" s="210"/>
      <c r="L100" s="210"/>
      <c r="M100" s="209"/>
      <c r="N100" s="212" t="s">
        <v>14</v>
      </c>
      <c r="O100" s="213"/>
      <c r="P100" s="205" t="s">
        <v>15</v>
      </c>
      <c r="Q100" s="205" t="s">
        <v>16</v>
      </c>
      <c r="R100" s="208" t="s">
        <v>17</v>
      </c>
      <c r="S100" s="209"/>
      <c r="T100" s="208" t="s">
        <v>18</v>
      </c>
      <c r="U100" s="210"/>
      <c r="V100" s="210"/>
      <c r="W100" s="210"/>
      <c r="X100" s="209"/>
      <c r="Y100" s="13"/>
      <c r="Z100" s="13"/>
      <c r="AA100" s="13"/>
    </row>
    <row r="101" spans="1:27" s="131" customFormat="1" ht="57" customHeight="1" x14ac:dyDescent="0.2">
      <c r="A101" s="376"/>
      <c r="B101" s="376"/>
      <c r="C101" s="376"/>
      <c r="D101" s="376"/>
      <c r="E101" s="376"/>
      <c r="F101" s="376"/>
      <c r="G101" s="376"/>
      <c r="H101" s="376"/>
      <c r="I101" s="376"/>
      <c r="J101" s="38" t="s">
        <v>19</v>
      </c>
      <c r="K101" s="38" t="s">
        <v>20</v>
      </c>
      <c r="L101" s="38" t="s">
        <v>21</v>
      </c>
      <c r="M101" s="38" t="s">
        <v>22</v>
      </c>
      <c r="N101" s="378"/>
      <c r="O101" s="379"/>
      <c r="P101" s="376"/>
      <c r="Q101" s="376"/>
      <c r="R101" s="38" t="s">
        <v>23</v>
      </c>
      <c r="S101" s="38" t="s">
        <v>24</v>
      </c>
      <c r="T101" s="70" t="s">
        <v>25</v>
      </c>
      <c r="U101" s="70" t="s">
        <v>26</v>
      </c>
      <c r="V101" s="16" t="s">
        <v>27</v>
      </c>
      <c r="W101" s="70" t="s">
        <v>28</v>
      </c>
      <c r="X101" s="38" t="s">
        <v>29</v>
      </c>
      <c r="Y101" s="13"/>
      <c r="Z101" s="13"/>
      <c r="AA101" s="13"/>
    </row>
    <row r="102" spans="1:27" s="131" customFormat="1" ht="28.5" customHeight="1" x14ac:dyDescent="0.2">
      <c r="A102" s="460" t="s">
        <v>244</v>
      </c>
      <c r="B102" s="460" t="s">
        <v>244</v>
      </c>
      <c r="C102" s="460" t="s">
        <v>244</v>
      </c>
      <c r="D102" s="460" t="s">
        <v>778</v>
      </c>
      <c r="E102" s="460" t="s">
        <v>783</v>
      </c>
      <c r="F102" s="461">
        <v>0.1</v>
      </c>
      <c r="G102" s="460" t="s">
        <v>779</v>
      </c>
      <c r="H102" s="461">
        <v>1</v>
      </c>
      <c r="I102" s="460" t="s">
        <v>46</v>
      </c>
      <c r="J102" s="461">
        <v>0.25</v>
      </c>
      <c r="K102" s="461">
        <v>0.5</v>
      </c>
      <c r="L102" s="461">
        <v>0.75</v>
      </c>
      <c r="M102" s="461">
        <v>1</v>
      </c>
      <c r="N102" s="460" t="s">
        <v>780</v>
      </c>
      <c r="O102" s="460"/>
      <c r="P102" s="164">
        <v>0.2</v>
      </c>
      <c r="Q102" s="165"/>
      <c r="R102" s="158">
        <v>42736</v>
      </c>
      <c r="S102" s="158">
        <v>42750</v>
      </c>
      <c r="T102" s="88">
        <v>0</v>
      </c>
      <c r="U102" s="88">
        <v>0</v>
      </c>
      <c r="V102" s="88">
        <v>0</v>
      </c>
      <c r="W102" s="88">
        <v>0</v>
      </c>
      <c r="X102" s="377"/>
      <c r="Y102" s="13"/>
      <c r="Z102" s="13"/>
      <c r="AA102" s="13"/>
    </row>
    <row r="103" spans="1:27" s="131" customFormat="1" ht="28.5" customHeight="1" x14ac:dyDescent="0.2">
      <c r="A103" s="460"/>
      <c r="B103" s="460"/>
      <c r="C103" s="460"/>
      <c r="D103" s="460"/>
      <c r="E103" s="460"/>
      <c r="F103" s="460"/>
      <c r="G103" s="460"/>
      <c r="H103" s="461"/>
      <c r="I103" s="460"/>
      <c r="J103" s="461"/>
      <c r="K103" s="461"/>
      <c r="L103" s="461"/>
      <c r="M103" s="461"/>
      <c r="N103" s="462" t="s">
        <v>781</v>
      </c>
      <c r="O103" s="462"/>
      <c r="P103" s="166">
        <v>0.2</v>
      </c>
      <c r="Q103" s="121" t="s">
        <v>784</v>
      </c>
      <c r="R103" s="159">
        <v>42751</v>
      </c>
      <c r="S103" s="159">
        <v>43100</v>
      </c>
      <c r="T103" s="88">
        <v>0</v>
      </c>
      <c r="U103" s="88">
        <v>0</v>
      </c>
      <c r="V103" s="88">
        <v>0</v>
      </c>
      <c r="W103" s="88">
        <v>0</v>
      </c>
      <c r="X103" s="377"/>
      <c r="Y103" s="13"/>
      <c r="Z103" s="13"/>
      <c r="AA103" s="13"/>
    </row>
    <row r="104" spans="1:27" s="131" customFormat="1" ht="28.5" customHeight="1" x14ac:dyDescent="0.2">
      <c r="A104" s="460"/>
      <c r="B104" s="460"/>
      <c r="C104" s="460"/>
      <c r="D104" s="460"/>
      <c r="E104" s="460"/>
      <c r="F104" s="460"/>
      <c r="G104" s="460"/>
      <c r="H104" s="461"/>
      <c r="I104" s="460"/>
      <c r="J104" s="461"/>
      <c r="K104" s="461"/>
      <c r="L104" s="461"/>
      <c r="M104" s="461"/>
      <c r="N104" s="462" t="s">
        <v>782</v>
      </c>
      <c r="O104" s="462"/>
      <c r="P104" s="166">
        <v>0.3</v>
      </c>
      <c r="Q104" s="121" t="s">
        <v>785</v>
      </c>
      <c r="R104" s="159">
        <v>42766</v>
      </c>
      <c r="S104" s="159">
        <v>43100</v>
      </c>
      <c r="T104" s="88">
        <v>0</v>
      </c>
      <c r="U104" s="88">
        <v>0</v>
      </c>
      <c r="V104" s="88">
        <v>0</v>
      </c>
      <c r="W104" s="88">
        <v>0</v>
      </c>
      <c r="X104" s="377"/>
      <c r="Y104" s="13"/>
      <c r="Z104" s="13"/>
      <c r="AA104" s="13"/>
    </row>
    <row r="105" spans="1:27" s="131" customFormat="1" ht="28.5" customHeight="1" x14ac:dyDescent="0.2">
      <c r="A105" s="460"/>
      <c r="B105" s="460"/>
      <c r="C105" s="460"/>
      <c r="D105" s="460"/>
      <c r="E105" s="460"/>
      <c r="F105" s="460"/>
      <c r="G105" s="460"/>
      <c r="H105" s="461"/>
      <c r="I105" s="460"/>
      <c r="J105" s="461"/>
      <c r="K105" s="461"/>
      <c r="L105" s="461"/>
      <c r="M105" s="461"/>
      <c r="N105" s="462" t="s">
        <v>787</v>
      </c>
      <c r="O105" s="462"/>
      <c r="P105" s="166">
        <v>0.3</v>
      </c>
      <c r="Q105" s="121" t="s">
        <v>786</v>
      </c>
      <c r="R105" s="159">
        <v>42766</v>
      </c>
      <c r="S105" s="159">
        <v>43100</v>
      </c>
      <c r="T105" s="88">
        <v>0</v>
      </c>
      <c r="U105" s="88">
        <v>0</v>
      </c>
      <c r="V105" s="88">
        <v>0</v>
      </c>
      <c r="W105" s="88">
        <v>0</v>
      </c>
      <c r="X105" s="377"/>
      <c r="Y105" s="13"/>
      <c r="Z105" s="13"/>
      <c r="AA105" s="13"/>
    </row>
    <row r="106" spans="1:27" s="131" customFormat="1" ht="10.5" customHeight="1" x14ac:dyDescent="0.2">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s="132" customFormat="1" ht="30" customHeight="1" x14ac:dyDescent="0.2">
      <c r="A107" s="60" t="s">
        <v>156</v>
      </c>
      <c r="B107" s="175" t="s">
        <v>777</v>
      </c>
      <c r="C107" s="175"/>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23"/>
      <c r="Z107" s="23"/>
      <c r="AA107" s="23"/>
    </row>
    <row r="108" spans="1:27" s="131" customFormat="1" ht="6" customHeight="1" x14ac:dyDescent="0.2">
      <c r="A108" s="8"/>
      <c r="B108" s="9"/>
      <c r="C108" s="9"/>
      <c r="D108" s="9"/>
      <c r="E108" s="9"/>
      <c r="F108" s="9"/>
      <c r="G108" s="10"/>
      <c r="H108" s="10"/>
      <c r="I108" s="10"/>
      <c r="J108" s="10"/>
      <c r="K108" s="10"/>
      <c r="L108" s="10"/>
      <c r="M108" s="10"/>
      <c r="N108" s="10"/>
      <c r="O108" s="10"/>
      <c r="P108" s="10"/>
      <c r="Q108" s="10"/>
      <c r="R108" s="11"/>
      <c r="S108" s="11"/>
      <c r="T108" s="11"/>
      <c r="U108" s="11"/>
      <c r="V108" s="11"/>
      <c r="W108" s="11"/>
      <c r="X108" s="12"/>
      <c r="Y108" s="13"/>
      <c r="Z108" s="13"/>
      <c r="AA108" s="13"/>
    </row>
    <row r="109" spans="1:27" s="131" customFormat="1" ht="30" customHeight="1" x14ac:dyDescent="0.2">
      <c r="A109" s="205" t="s">
        <v>4</v>
      </c>
      <c r="B109" s="205" t="s">
        <v>5</v>
      </c>
      <c r="C109" s="205" t="s">
        <v>6</v>
      </c>
      <c r="D109" s="207" t="s">
        <v>7</v>
      </c>
      <c r="E109" s="207" t="s">
        <v>8</v>
      </c>
      <c r="F109" s="205" t="s">
        <v>9</v>
      </c>
      <c r="G109" s="205" t="s">
        <v>10</v>
      </c>
      <c r="H109" s="205" t="s">
        <v>11</v>
      </c>
      <c r="I109" s="205" t="s">
        <v>12</v>
      </c>
      <c r="J109" s="211" t="s">
        <v>13</v>
      </c>
      <c r="K109" s="210"/>
      <c r="L109" s="210"/>
      <c r="M109" s="209"/>
      <c r="N109" s="212" t="s">
        <v>14</v>
      </c>
      <c r="O109" s="213"/>
      <c r="P109" s="205" t="s">
        <v>15</v>
      </c>
      <c r="Q109" s="205" t="s">
        <v>16</v>
      </c>
      <c r="R109" s="208" t="s">
        <v>17</v>
      </c>
      <c r="S109" s="209"/>
      <c r="T109" s="208" t="s">
        <v>18</v>
      </c>
      <c r="U109" s="210"/>
      <c r="V109" s="210"/>
      <c r="W109" s="210"/>
      <c r="X109" s="209"/>
      <c r="Y109" s="13"/>
      <c r="Z109" s="13"/>
      <c r="AA109" s="13"/>
    </row>
    <row r="110" spans="1:27" s="131" customFormat="1" ht="57" customHeight="1" x14ac:dyDescent="0.2">
      <c r="A110" s="376"/>
      <c r="B110" s="376"/>
      <c r="C110" s="376"/>
      <c r="D110" s="376"/>
      <c r="E110" s="376"/>
      <c r="F110" s="376"/>
      <c r="G110" s="376"/>
      <c r="H110" s="376"/>
      <c r="I110" s="376"/>
      <c r="J110" s="38" t="s">
        <v>19</v>
      </c>
      <c r="K110" s="38" t="s">
        <v>20</v>
      </c>
      <c r="L110" s="38" t="s">
        <v>21</v>
      </c>
      <c r="M110" s="38" t="s">
        <v>22</v>
      </c>
      <c r="N110" s="378"/>
      <c r="O110" s="379"/>
      <c r="P110" s="376"/>
      <c r="Q110" s="376"/>
      <c r="R110" s="38" t="s">
        <v>23</v>
      </c>
      <c r="S110" s="38" t="s">
        <v>24</v>
      </c>
      <c r="T110" s="70" t="s">
        <v>25</v>
      </c>
      <c r="U110" s="70" t="s">
        <v>26</v>
      </c>
      <c r="V110" s="16" t="s">
        <v>27</v>
      </c>
      <c r="W110" s="70" t="s">
        <v>28</v>
      </c>
      <c r="X110" s="38" t="s">
        <v>29</v>
      </c>
      <c r="Y110" s="13"/>
      <c r="Z110" s="13"/>
      <c r="AA110" s="13"/>
    </row>
    <row r="111" spans="1:27" s="131" customFormat="1" ht="57" customHeight="1" x14ac:dyDescent="0.2">
      <c r="A111" s="240" t="s">
        <v>193</v>
      </c>
      <c r="B111" s="204" t="s">
        <v>194</v>
      </c>
      <c r="C111" s="204" t="s">
        <v>243</v>
      </c>
      <c r="D111" s="240" t="s">
        <v>195</v>
      </c>
      <c r="E111" s="204" t="s">
        <v>196</v>
      </c>
      <c r="F111" s="239">
        <v>0.1</v>
      </c>
      <c r="G111" s="204" t="s">
        <v>197</v>
      </c>
      <c r="H111" s="439" t="s">
        <v>198</v>
      </c>
      <c r="I111" s="204" t="s">
        <v>199</v>
      </c>
      <c r="J111" s="433">
        <v>0.35</v>
      </c>
      <c r="K111" s="433">
        <v>0.6</v>
      </c>
      <c r="L111" s="433">
        <v>0.75</v>
      </c>
      <c r="M111" s="433">
        <v>1</v>
      </c>
      <c r="N111" s="435" t="s">
        <v>200</v>
      </c>
      <c r="O111" s="436"/>
      <c r="P111" s="87">
        <v>0.25</v>
      </c>
      <c r="Q111" s="80" t="s">
        <v>201</v>
      </c>
      <c r="R111" s="81">
        <v>42737</v>
      </c>
      <c r="S111" s="81">
        <v>42781</v>
      </c>
      <c r="T111" s="88">
        <v>0</v>
      </c>
      <c r="U111" s="88">
        <v>0</v>
      </c>
      <c r="V111" s="88">
        <v>0</v>
      </c>
      <c r="W111" s="88">
        <v>0</v>
      </c>
      <c r="X111" s="89"/>
      <c r="Y111" s="13"/>
      <c r="Z111" s="13"/>
      <c r="AA111" s="13"/>
    </row>
    <row r="112" spans="1:27" s="131" customFormat="1" ht="36.75" customHeight="1" x14ac:dyDescent="0.2">
      <c r="A112" s="246"/>
      <c r="B112" s="204"/>
      <c r="C112" s="204"/>
      <c r="D112" s="246"/>
      <c r="E112" s="437"/>
      <c r="F112" s="438"/>
      <c r="G112" s="437"/>
      <c r="H112" s="440"/>
      <c r="I112" s="437"/>
      <c r="J112" s="441"/>
      <c r="K112" s="441"/>
      <c r="L112" s="441"/>
      <c r="M112" s="434"/>
      <c r="N112" s="435" t="s">
        <v>202</v>
      </c>
      <c r="O112" s="436"/>
      <c r="P112" s="87">
        <v>0.25</v>
      </c>
      <c r="Q112" s="80" t="s">
        <v>203</v>
      </c>
      <c r="R112" s="81">
        <v>42782</v>
      </c>
      <c r="S112" s="81">
        <v>42825</v>
      </c>
      <c r="T112" s="88">
        <v>0</v>
      </c>
      <c r="U112" s="88">
        <v>0</v>
      </c>
      <c r="V112" s="88">
        <v>0</v>
      </c>
      <c r="W112" s="88">
        <v>0</v>
      </c>
      <c r="X112" s="89"/>
      <c r="Y112" s="13"/>
      <c r="Z112" s="13"/>
      <c r="AA112" s="13"/>
    </row>
    <row r="113" spans="1:27" s="131" customFormat="1" ht="57" customHeight="1" x14ac:dyDescent="0.2">
      <c r="A113" s="246"/>
      <c r="B113" s="204"/>
      <c r="C113" s="204"/>
      <c r="D113" s="246"/>
      <c r="E113" s="437"/>
      <c r="F113" s="438"/>
      <c r="G113" s="437"/>
      <c r="H113" s="440"/>
      <c r="I113" s="437"/>
      <c r="J113" s="441"/>
      <c r="K113" s="441"/>
      <c r="L113" s="441"/>
      <c r="M113" s="434"/>
      <c r="N113" s="435" t="s">
        <v>204</v>
      </c>
      <c r="O113" s="436"/>
      <c r="P113" s="87">
        <v>0.1</v>
      </c>
      <c r="Q113" s="80" t="s">
        <v>205</v>
      </c>
      <c r="R113" s="81">
        <v>42795</v>
      </c>
      <c r="S113" s="81">
        <v>42886</v>
      </c>
      <c r="T113" s="88">
        <v>0</v>
      </c>
      <c r="U113" s="88">
        <v>0</v>
      </c>
      <c r="V113" s="88">
        <v>0</v>
      </c>
      <c r="W113" s="88">
        <v>0</v>
      </c>
      <c r="X113" s="89"/>
      <c r="Y113" s="13"/>
      <c r="Z113" s="13"/>
      <c r="AA113" s="13"/>
    </row>
    <row r="114" spans="1:27" s="131" customFormat="1" ht="57" customHeight="1" x14ac:dyDescent="0.2">
      <c r="A114" s="246"/>
      <c r="B114" s="204"/>
      <c r="C114" s="204"/>
      <c r="D114" s="246"/>
      <c r="E114" s="437"/>
      <c r="F114" s="438"/>
      <c r="G114" s="437"/>
      <c r="H114" s="440"/>
      <c r="I114" s="437"/>
      <c r="J114" s="441"/>
      <c r="K114" s="441"/>
      <c r="L114" s="441"/>
      <c r="M114" s="434"/>
      <c r="N114" s="435" t="s">
        <v>206</v>
      </c>
      <c r="O114" s="436"/>
      <c r="P114" s="87">
        <v>0.2</v>
      </c>
      <c r="Q114" s="80" t="s">
        <v>207</v>
      </c>
      <c r="R114" s="81">
        <v>43009</v>
      </c>
      <c r="S114" s="81">
        <v>43069</v>
      </c>
      <c r="T114" s="88">
        <v>0</v>
      </c>
      <c r="U114" s="88">
        <v>0</v>
      </c>
      <c r="V114" s="88">
        <v>0</v>
      </c>
      <c r="W114" s="88">
        <v>0</v>
      </c>
      <c r="X114" s="89"/>
      <c r="Y114" s="13"/>
      <c r="Z114" s="13"/>
      <c r="AA114" s="13"/>
    </row>
    <row r="115" spans="1:27" s="131" customFormat="1" ht="57" customHeight="1" x14ac:dyDescent="0.2">
      <c r="A115" s="246"/>
      <c r="B115" s="204"/>
      <c r="C115" s="204"/>
      <c r="D115" s="246"/>
      <c r="E115" s="437"/>
      <c r="F115" s="438"/>
      <c r="G115" s="437"/>
      <c r="H115" s="440"/>
      <c r="I115" s="437"/>
      <c r="J115" s="441"/>
      <c r="K115" s="441"/>
      <c r="L115" s="441"/>
      <c r="M115" s="434"/>
      <c r="N115" s="435" t="s">
        <v>208</v>
      </c>
      <c r="O115" s="436"/>
      <c r="P115" s="87">
        <v>0.15</v>
      </c>
      <c r="Q115" s="80" t="s">
        <v>209</v>
      </c>
      <c r="R115" s="81">
        <v>42768</v>
      </c>
      <c r="S115" s="81">
        <v>43100</v>
      </c>
      <c r="T115" s="88">
        <v>0</v>
      </c>
      <c r="U115" s="88">
        <v>0</v>
      </c>
      <c r="V115" s="88">
        <v>0</v>
      </c>
      <c r="W115" s="88">
        <v>0</v>
      </c>
      <c r="X115" s="89"/>
      <c r="Y115" s="13"/>
      <c r="Z115" s="13"/>
      <c r="AA115" s="13"/>
    </row>
    <row r="116" spans="1:27" s="131" customFormat="1" ht="57" customHeight="1" x14ac:dyDescent="0.2">
      <c r="A116" s="241"/>
      <c r="B116" s="204"/>
      <c r="C116" s="204"/>
      <c r="D116" s="241"/>
      <c r="E116" s="437"/>
      <c r="F116" s="438"/>
      <c r="G116" s="437"/>
      <c r="H116" s="440"/>
      <c r="I116" s="437"/>
      <c r="J116" s="441"/>
      <c r="K116" s="441"/>
      <c r="L116" s="441"/>
      <c r="M116" s="434"/>
      <c r="N116" s="435" t="s">
        <v>210</v>
      </c>
      <c r="O116" s="436"/>
      <c r="P116" s="87">
        <v>0.05</v>
      </c>
      <c r="Q116" s="80" t="s">
        <v>211</v>
      </c>
      <c r="R116" s="81">
        <v>42795</v>
      </c>
      <c r="S116" s="81">
        <v>43039</v>
      </c>
      <c r="T116" s="88">
        <v>0</v>
      </c>
      <c r="U116" s="88">
        <v>0</v>
      </c>
      <c r="V116" s="88">
        <v>0</v>
      </c>
      <c r="W116" s="88">
        <v>0</v>
      </c>
      <c r="X116" s="89"/>
      <c r="Y116" s="13"/>
      <c r="Z116" s="13"/>
      <c r="AA116" s="13"/>
    </row>
    <row r="117" spans="1:27" ht="10.5" customHeight="1" x14ac:dyDescent="0.2">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0.5" customHeight="1" x14ac:dyDescent="0.2">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0.5" customHeight="1" x14ac:dyDescent="0.2">
      <c r="A119" s="13"/>
      <c r="B119" s="13"/>
      <c r="C119" s="13"/>
      <c r="D119" s="13"/>
      <c r="E119" s="13"/>
      <c r="F119" s="146"/>
      <c r="G119" s="13"/>
      <c r="H119" s="13"/>
      <c r="I119" s="13"/>
      <c r="J119" s="13"/>
      <c r="K119" s="13"/>
      <c r="L119" s="13"/>
      <c r="M119" s="13"/>
      <c r="N119" s="13"/>
      <c r="O119" s="13"/>
      <c r="P119" s="13"/>
      <c r="Q119" s="13"/>
      <c r="R119" s="13"/>
      <c r="S119" s="13"/>
      <c r="T119" s="13"/>
      <c r="U119" s="13"/>
      <c r="V119" s="13"/>
      <c r="W119" s="13"/>
      <c r="X119" s="13"/>
      <c r="Y119" s="13"/>
      <c r="Z119" s="13"/>
      <c r="AA119" s="13"/>
    </row>
    <row r="120" spans="1:27" ht="10.5" customHeight="1" x14ac:dyDescent="0.2">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0.5" customHeight="1" x14ac:dyDescent="0.2">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0.5" customHeight="1" x14ac:dyDescent="0.2">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0.5" customHeight="1" x14ac:dyDescent="0.2">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0.5" customHeight="1" x14ac:dyDescent="0.2">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0.5" customHeight="1" x14ac:dyDescent="0.2">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0.5" customHeight="1" x14ac:dyDescent="0.2">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0.5" customHeight="1" x14ac:dyDescent="0.2">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0.5" customHeight="1" x14ac:dyDescent="0.2">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0.5" customHeight="1" x14ac:dyDescent="0.2">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0.5" customHeight="1" x14ac:dyDescent="0.2">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0.5" customHeight="1" x14ac:dyDescent="0.2">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0.5" customHeight="1" x14ac:dyDescent="0.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0.5" customHeight="1" x14ac:dyDescent="0.2">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0.5" customHeight="1" x14ac:dyDescent="0.2">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0.5" customHeight="1" x14ac:dyDescent="0.2">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0.5" customHeight="1" x14ac:dyDescent="0.2">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0.5" customHeight="1" x14ac:dyDescent="0.2">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0.5" customHeight="1"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0.5" customHeight="1"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0.5" customHeight="1"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0.5" customHeight="1"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0.5" customHeight="1" x14ac:dyDescent="0.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0.5" customHeight="1"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0.5" customHeight="1"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0.5" customHeight="1"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0.5" customHeight="1"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0.5" customHeight="1"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0.5" customHeight="1"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0.5" customHeight="1"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0.5" customHeight="1"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0.5" customHeight="1"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0.5" customHeight="1"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0.5" customHeight="1"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0.5" customHeight="1"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0.5" customHeight="1"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0.5" customHeight="1" x14ac:dyDescent="0.2">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0.5" customHeight="1" x14ac:dyDescent="0.2">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0.5" customHeight="1" x14ac:dyDescent="0.2">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0.5" customHeight="1" x14ac:dyDescent="0.2">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0.5" customHeight="1"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0.5" customHeight="1"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0.5" customHeight="1" x14ac:dyDescent="0.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0.5" customHeight="1"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0.5" customHeight="1" x14ac:dyDescent="0.2">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0.5" customHeight="1"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0.5" customHeight="1" x14ac:dyDescent="0.2">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0.5" customHeight="1" x14ac:dyDescent="0.2">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0.5" customHeight="1" x14ac:dyDescent="0.2">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0.5" customHeight="1" x14ac:dyDescent="0.2">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0.5" customHeight="1" x14ac:dyDescent="0.2">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0.5" customHeight="1" x14ac:dyDescent="0.2">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0.5" customHeight="1" x14ac:dyDescent="0.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0.5" customHeight="1" x14ac:dyDescent="0.2">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0.5" customHeight="1" x14ac:dyDescent="0.2">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0.5" customHeight="1" x14ac:dyDescent="0.2">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0.5" customHeight="1" x14ac:dyDescent="0.2">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0.5" customHeight="1" x14ac:dyDescent="0.2">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0.5" customHeight="1" x14ac:dyDescent="0.2">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0.5" customHeight="1" x14ac:dyDescent="0.2">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0.5" customHeight="1" x14ac:dyDescent="0.2">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0.5" customHeight="1" x14ac:dyDescent="0.2">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0.5" customHeight="1" x14ac:dyDescent="0.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0.5" customHeight="1" x14ac:dyDescent="0.2">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0.5" customHeight="1"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0.5" customHeight="1" x14ac:dyDescent="0.2">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0.5" customHeight="1" x14ac:dyDescent="0.2">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0.5" customHeight="1" x14ac:dyDescent="0.2">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0.5" customHeight="1" x14ac:dyDescent="0.2">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0.5" customHeight="1" x14ac:dyDescent="0.2">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0.5" customHeight="1" x14ac:dyDescent="0.2">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0.5" customHeight="1" x14ac:dyDescent="0.2">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0.5" customHeight="1" x14ac:dyDescent="0.2">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0.5" customHeight="1" x14ac:dyDescent="0.2">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0.5" customHeight="1" x14ac:dyDescent="0.2">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0.5" customHeight="1" x14ac:dyDescent="0.2">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0.5" customHeight="1" x14ac:dyDescent="0.2">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0.5" customHeight="1" x14ac:dyDescent="0.2">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0.5" customHeight="1" x14ac:dyDescent="0.2">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0.5" customHeight="1" x14ac:dyDescent="0.2">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0.5" customHeight="1" x14ac:dyDescent="0.2">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0.5" customHeight="1" x14ac:dyDescent="0.2">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0.5" customHeight="1" x14ac:dyDescent="0.2">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0.5" customHeight="1" x14ac:dyDescent="0.2">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0.5" customHeight="1" x14ac:dyDescent="0.2">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0.5" customHeight="1" x14ac:dyDescent="0.2">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0.5" customHeight="1" x14ac:dyDescent="0.2">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0.5" customHeight="1" x14ac:dyDescent="0.2">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0.5" customHeight="1" x14ac:dyDescent="0.2">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0.5" customHeight="1" x14ac:dyDescent="0.2">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0.5" customHeight="1" x14ac:dyDescent="0.2">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0.5" customHeight="1" x14ac:dyDescent="0.2">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0.5" customHeight="1" x14ac:dyDescent="0.2">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0.5" customHeight="1" x14ac:dyDescent="0.2">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0.5" customHeight="1" x14ac:dyDescent="0.2">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0.5" customHeight="1" x14ac:dyDescent="0.2">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0.5" customHeight="1" x14ac:dyDescent="0.2">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0.5" customHeight="1" x14ac:dyDescent="0.2">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0.5" customHeight="1" x14ac:dyDescent="0.2">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0.5" customHeight="1" x14ac:dyDescent="0.2">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0.5" customHeight="1" x14ac:dyDescent="0.2">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0.5" customHeight="1" x14ac:dyDescent="0.2">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0.5" customHeight="1" x14ac:dyDescent="0.2">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0.5" customHeight="1" x14ac:dyDescent="0.2">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0.5" customHeight="1" x14ac:dyDescent="0.2">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0.5" customHeight="1" x14ac:dyDescent="0.2">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0.5" customHeight="1" x14ac:dyDescent="0.2">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0.5" customHeight="1" x14ac:dyDescent="0.2">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0.5" customHeight="1" x14ac:dyDescent="0.2">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0.5" customHeight="1" x14ac:dyDescent="0.2">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0.5" customHeight="1" x14ac:dyDescent="0.2">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0.5" customHeight="1" x14ac:dyDescent="0.2">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0.5" customHeight="1" x14ac:dyDescent="0.2">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0.5" customHeight="1" x14ac:dyDescent="0.2">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0.5" customHeight="1" x14ac:dyDescent="0.2">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0.5" customHeight="1" x14ac:dyDescent="0.2">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0.5" customHeight="1" x14ac:dyDescent="0.2">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0.5" customHeight="1" x14ac:dyDescent="0.2">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0.5" customHeight="1" x14ac:dyDescent="0.2">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0.5" customHeight="1" x14ac:dyDescent="0.2">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0.5" customHeight="1" x14ac:dyDescent="0.2">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0.5" customHeight="1" x14ac:dyDescent="0.2">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0.5" customHeight="1" x14ac:dyDescent="0.2">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0.5" customHeight="1" x14ac:dyDescent="0.2">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0.5" customHeight="1" x14ac:dyDescent="0.2">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0.5" customHeight="1" x14ac:dyDescent="0.2">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0.5" customHeight="1" x14ac:dyDescent="0.2">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0.5" customHeight="1" x14ac:dyDescent="0.2">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0.5" customHeight="1" x14ac:dyDescent="0.2">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0.5" customHeight="1" x14ac:dyDescent="0.2">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0.5" customHeight="1" x14ac:dyDescent="0.2">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0.5" customHeight="1" x14ac:dyDescent="0.2">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0.5" customHeight="1" x14ac:dyDescent="0.2">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0.5" customHeight="1" x14ac:dyDescent="0.2">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0.5" customHeight="1" x14ac:dyDescent="0.2">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0.5" customHeight="1" x14ac:dyDescent="0.2">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0.5" customHeight="1" x14ac:dyDescent="0.2">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0.5" customHeight="1" x14ac:dyDescent="0.2">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0.5" customHeight="1" x14ac:dyDescent="0.2">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0.5" customHeight="1" x14ac:dyDescent="0.2">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0.5" customHeight="1" x14ac:dyDescent="0.2">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0.5" customHeight="1" x14ac:dyDescent="0.2">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0.5" customHeight="1" x14ac:dyDescent="0.2">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0.5" customHeight="1" x14ac:dyDescent="0.2">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0.5" customHeight="1" x14ac:dyDescent="0.2">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0.5" customHeight="1" x14ac:dyDescent="0.2">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0.5" customHeight="1" x14ac:dyDescent="0.2">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0.5" customHeight="1" x14ac:dyDescent="0.2">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0.5" customHeight="1" x14ac:dyDescent="0.2">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0.5" customHeight="1" x14ac:dyDescent="0.2">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0.5" customHeight="1" x14ac:dyDescent="0.2">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0.5" customHeight="1" x14ac:dyDescent="0.2">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0.5" customHeight="1" x14ac:dyDescent="0.2">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0.5" customHeight="1" x14ac:dyDescent="0.2">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0.5" customHeight="1" x14ac:dyDescent="0.2">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0.5" customHeight="1" x14ac:dyDescent="0.2">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0.5" customHeight="1" x14ac:dyDescent="0.2">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0.5" customHeight="1" x14ac:dyDescent="0.2">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0.5" customHeight="1" x14ac:dyDescent="0.2">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0.5" customHeight="1" x14ac:dyDescent="0.2">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0.5" customHeight="1" x14ac:dyDescent="0.2">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0.5" customHeight="1" x14ac:dyDescent="0.2">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0.5" customHeight="1" x14ac:dyDescent="0.2">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0.5" customHeight="1" x14ac:dyDescent="0.2">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0.5" customHeight="1" x14ac:dyDescent="0.2">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0.5" customHeight="1" x14ac:dyDescent="0.2">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0.5" customHeight="1" x14ac:dyDescent="0.2">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0.5" customHeight="1" x14ac:dyDescent="0.2">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0.5" customHeight="1" x14ac:dyDescent="0.2">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0.5" customHeight="1" x14ac:dyDescent="0.2">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0.5" customHeight="1" x14ac:dyDescent="0.2">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0.5" customHeight="1" x14ac:dyDescent="0.2">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0.5" customHeight="1" x14ac:dyDescent="0.2">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0.5" customHeight="1" x14ac:dyDescent="0.2">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0.5" customHeight="1" x14ac:dyDescent="0.2">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0.5" customHeight="1" x14ac:dyDescent="0.2">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0.5" customHeight="1" x14ac:dyDescent="0.2">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0.5" customHeight="1" x14ac:dyDescent="0.2">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0.5" customHeight="1" x14ac:dyDescent="0.2">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0.5" customHeight="1" x14ac:dyDescent="0.2">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0.5" customHeight="1" x14ac:dyDescent="0.2">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0.5" customHeight="1" x14ac:dyDescent="0.2">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0.5" customHeight="1" x14ac:dyDescent="0.2">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0.5" customHeight="1" x14ac:dyDescent="0.2">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0.5" customHeight="1" x14ac:dyDescent="0.2">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0.5" customHeight="1" x14ac:dyDescent="0.2">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0.5" customHeight="1" x14ac:dyDescent="0.2">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0.5" customHeight="1" x14ac:dyDescent="0.2">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0.5" customHeight="1" x14ac:dyDescent="0.2">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0.5" customHeight="1" x14ac:dyDescent="0.2">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0.5" customHeight="1" x14ac:dyDescent="0.2">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0.5" customHeight="1" x14ac:dyDescent="0.2">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0.5" customHeight="1" x14ac:dyDescent="0.2">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0.5" customHeight="1" x14ac:dyDescent="0.2">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0.5" customHeight="1" x14ac:dyDescent="0.2">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0.5" customHeight="1" x14ac:dyDescent="0.2">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0.5" customHeight="1" x14ac:dyDescent="0.2">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0.5" customHeight="1" x14ac:dyDescent="0.2">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0.5" customHeight="1" x14ac:dyDescent="0.2">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0.5" customHeight="1" x14ac:dyDescent="0.2">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0.5" customHeight="1" x14ac:dyDescent="0.2">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0.5" customHeight="1" x14ac:dyDescent="0.2">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0.5" customHeight="1" x14ac:dyDescent="0.2">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0.5" customHeight="1" x14ac:dyDescent="0.2">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0.5" customHeight="1" x14ac:dyDescent="0.2">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0.5" customHeight="1" x14ac:dyDescent="0.2">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0.5" customHeight="1" x14ac:dyDescent="0.2">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0.5" customHeight="1" x14ac:dyDescent="0.2">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0.5" customHeight="1" x14ac:dyDescent="0.2">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0.5" customHeight="1" x14ac:dyDescent="0.2">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0.5" customHeight="1" x14ac:dyDescent="0.2">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0.5" customHeight="1" x14ac:dyDescent="0.2">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0.5" customHeight="1" x14ac:dyDescent="0.2">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0.5" customHeight="1" x14ac:dyDescent="0.2">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0.5" customHeight="1" x14ac:dyDescent="0.2">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0.5" customHeight="1" x14ac:dyDescent="0.2">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0.5" customHeight="1" x14ac:dyDescent="0.2">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0.5" customHeight="1" x14ac:dyDescent="0.2">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0.5" customHeight="1" x14ac:dyDescent="0.2">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0.5" customHeight="1" x14ac:dyDescent="0.2">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0.5" customHeight="1" x14ac:dyDescent="0.2">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0.5" customHeight="1" x14ac:dyDescent="0.2">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0.5" customHeight="1" x14ac:dyDescent="0.2">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0.5" customHeight="1" x14ac:dyDescent="0.2">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0.5" customHeight="1" x14ac:dyDescent="0.2">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0.5" customHeight="1" x14ac:dyDescent="0.2">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0.5" customHeight="1" x14ac:dyDescent="0.2">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0.5" customHeight="1" x14ac:dyDescent="0.2">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0.5" customHeight="1" x14ac:dyDescent="0.2">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0.5" customHeight="1" x14ac:dyDescent="0.2">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0.5" customHeight="1" x14ac:dyDescent="0.2">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0.5" customHeight="1" x14ac:dyDescent="0.2">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0.5" customHeight="1" x14ac:dyDescent="0.2">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0.5" customHeight="1" x14ac:dyDescent="0.2">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0.5" customHeight="1" x14ac:dyDescent="0.2">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0.5" customHeight="1" x14ac:dyDescent="0.2">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0.5" customHeight="1" x14ac:dyDescent="0.2">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0.5" customHeight="1" x14ac:dyDescent="0.2">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0.5" customHeight="1" x14ac:dyDescent="0.2">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0.5" customHeight="1" x14ac:dyDescent="0.2">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0.5" customHeight="1" x14ac:dyDescent="0.2">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0.5" customHeight="1" x14ac:dyDescent="0.2">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0.5" customHeight="1" x14ac:dyDescent="0.2">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0.5" customHeight="1" x14ac:dyDescent="0.2">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0.5" customHeight="1" x14ac:dyDescent="0.2">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0.5" customHeight="1" x14ac:dyDescent="0.2">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0.5" customHeight="1" x14ac:dyDescent="0.2">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0.5" customHeight="1" x14ac:dyDescent="0.2">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0.5" customHeight="1" x14ac:dyDescent="0.2">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0.5" customHeight="1" x14ac:dyDescent="0.2">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0.5" customHeight="1" x14ac:dyDescent="0.2">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0.5" customHeight="1" x14ac:dyDescent="0.2">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0.5" customHeight="1" x14ac:dyDescent="0.2">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0.5" customHeight="1" x14ac:dyDescent="0.2">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0.5" customHeight="1" x14ac:dyDescent="0.2">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0.5" customHeight="1" x14ac:dyDescent="0.2">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0.5" customHeight="1" x14ac:dyDescent="0.2">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0.5" customHeight="1" x14ac:dyDescent="0.2">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0.5" customHeight="1" x14ac:dyDescent="0.2">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0.5" customHeight="1" x14ac:dyDescent="0.2">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0.5" customHeight="1" x14ac:dyDescent="0.2">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0.5" customHeight="1" x14ac:dyDescent="0.2">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0.5" customHeight="1" x14ac:dyDescent="0.2">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0.5" customHeight="1" x14ac:dyDescent="0.2">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0.5" customHeight="1" x14ac:dyDescent="0.2">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0.5" customHeight="1" x14ac:dyDescent="0.2">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0.5" customHeight="1" x14ac:dyDescent="0.2">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0.5" customHeight="1" x14ac:dyDescent="0.2">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0.5" customHeight="1" x14ac:dyDescent="0.2">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0.5" customHeight="1" x14ac:dyDescent="0.2">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0.5" customHeight="1" x14ac:dyDescent="0.2">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0.5" customHeight="1" x14ac:dyDescent="0.2">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0.5" customHeight="1" x14ac:dyDescent="0.2">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0.5" customHeight="1" x14ac:dyDescent="0.2">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0.5" customHeight="1" x14ac:dyDescent="0.2">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0.5" customHeight="1" x14ac:dyDescent="0.2">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0.5" customHeight="1" x14ac:dyDescent="0.2">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0.5" customHeight="1" x14ac:dyDescent="0.2">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0.5" customHeight="1" x14ac:dyDescent="0.2">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0.5" customHeight="1" x14ac:dyDescent="0.2">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0.5" customHeight="1" x14ac:dyDescent="0.2">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0.5" customHeight="1" x14ac:dyDescent="0.2">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0.5" customHeight="1" x14ac:dyDescent="0.2">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0.5" customHeight="1" x14ac:dyDescent="0.2">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0.5" customHeight="1" x14ac:dyDescent="0.2">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0.5" customHeight="1" x14ac:dyDescent="0.2">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0.5" customHeight="1" x14ac:dyDescent="0.2">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0.5" customHeight="1" x14ac:dyDescent="0.2">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0.5" customHeight="1" x14ac:dyDescent="0.2">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0.5" customHeight="1" x14ac:dyDescent="0.2">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0.5" customHeight="1" x14ac:dyDescent="0.2">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0.5" customHeight="1" x14ac:dyDescent="0.2">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0.5" customHeight="1" x14ac:dyDescent="0.2">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0.5" customHeight="1" x14ac:dyDescent="0.2">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0.5" customHeight="1" x14ac:dyDescent="0.2">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0.5" customHeight="1" x14ac:dyDescent="0.2">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0.5" customHeight="1" x14ac:dyDescent="0.2">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0.5" customHeight="1" x14ac:dyDescent="0.2">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0.5" customHeight="1" x14ac:dyDescent="0.2">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0.5" customHeight="1" x14ac:dyDescent="0.2">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0.5" customHeight="1" x14ac:dyDescent="0.2">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0.5" customHeight="1" x14ac:dyDescent="0.2">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0.5" customHeight="1" x14ac:dyDescent="0.2">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0.5" customHeight="1" x14ac:dyDescent="0.2">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0.5" customHeight="1" x14ac:dyDescent="0.2">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0.5" customHeight="1" x14ac:dyDescent="0.2">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0.5" customHeight="1" x14ac:dyDescent="0.2">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0.5" customHeight="1" x14ac:dyDescent="0.2">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0.5" customHeight="1" x14ac:dyDescent="0.2">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0.5" customHeight="1" x14ac:dyDescent="0.2">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0.5" customHeight="1" x14ac:dyDescent="0.2">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0.5" customHeight="1" x14ac:dyDescent="0.2">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0.5" customHeight="1" x14ac:dyDescent="0.2">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0.5" customHeight="1" x14ac:dyDescent="0.2">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0.5" customHeight="1" x14ac:dyDescent="0.2">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0.5" customHeight="1" x14ac:dyDescent="0.2">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0.5" customHeight="1" x14ac:dyDescent="0.2">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0.5" customHeight="1" x14ac:dyDescent="0.2">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0.5" customHeight="1" x14ac:dyDescent="0.2">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0.5" customHeight="1" x14ac:dyDescent="0.2">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0.5" customHeight="1" x14ac:dyDescent="0.2">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0.5" customHeight="1" x14ac:dyDescent="0.2">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0.5" customHeight="1" x14ac:dyDescent="0.2">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0.5" customHeight="1" x14ac:dyDescent="0.2">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0.5" customHeight="1" x14ac:dyDescent="0.2">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0.5" customHeight="1" x14ac:dyDescent="0.2">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0.5" customHeight="1" x14ac:dyDescent="0.2">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0.5" customHeight="1" x14ac:dyDescent="0.2">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0.5" customHeight="1" x14ac:dyDescent="0.2">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0.5" customHeight="1" x14ac:dyDescent="0.2">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0.5" customHeight="1" x14ac:dyDescent="0.2">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0.5" customHeight="1" x14ac:dyDescent="0.2">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0.5" customHeight="1" x14ac:dyDescent="0.2">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0.5" customHeight="1" x14ac:dyDescent="0.2">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0.5" customHeight="1" x14ac:dyDescent="0.2">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0.5" customHeight="1" x14ac:dyDescent="0.2">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0.5" customHeight="1" x14ac:dyDescent="0.2">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0.5" customHeight="1" x14ac:dyDescent="0.2">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0.5" customHeight="1" x14ac:dyDescent="0.2">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0.5" customHeight="1" x14ac:dyDescent="0.2">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0.5" customHeight="1" x14ac:dyDescent="0.2">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0.5" customHeight="1" x14ac:dyDescent="0.2">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0.5" customHeight="1" x14ac:dyDescent="0.2">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0.5" customHeight="1" x14ac:dyDescent="0.2">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0.5" customHeight="1" x14ac:dyDescent="0.2">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0.5" customHeight="1" x14ac:dyDescent="0.2">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0.5" customHeight="1" x14ac:dyDescent="0.2">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0.5" customHeight="1" x14ac:dyDescent="0.2">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0.5" customHeight="1" x14ac:dyDescent="0.2">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0.5" customHeight="1" x14ac:dyDescent="0.2">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0.5" customHeight="1" x14ac:dyDescent="0.2">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0.5" customHeight="1" x14ac:dyDescent="0.2">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0.5" customHeight="1" x14ac:dyDescent="0.2">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0.5" customHeight="1" x14ac:dyDescent="0.2">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0.5" customHeight="1" x14ac:dyDescent="0.2">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0.5" customHeight="1" x14ac:dyDescent="0.2">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0.5" customHeight="1" x14ac:dyDescent="0.2">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0.5" customHeight="1" x14ac:dyDescent="0.2">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0.5" customHeight="1" x14ac:dyDescent="0.2">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0.5" customHeight="1" x14ac:dyDescent="0.2">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0.5" customHeight="1" x14ac:dyDescent="0.2">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0.5" customHeight="1" x14ac:dyDescent="0.2">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0.5" customHeight="1" x14ac:dyDescent="0.2">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0.5" customHeight="1" x14ac:dyDescent="0.2">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0.5" customHeight="1" x14ac:dyDescent="0.2">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0.5" customHeight="1" x14ac:dyDescent="0.2">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0.5" customHeight="1" x14ac:dyDescent="0.2">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0.5" customHeight="1" x14ac:dyDescent="0.2">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0.5" customHeight="1" x14ac:dyDescent="0.2">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0.5" customHeight="1" x14ac:dyDescent="0.2">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0.5" customHeight="1" x14ac:dyDescent="0.2">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0.5" customHeight="1" x14ac:dyDescent="0.2">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0.5" customHeight="1" x14ac:dyDescent="0.2">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0.5" customHeight="1" x14ac:dyDescent="0.2">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0.5" customHeight="1" x14ac:dyDescent="0.2">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0.5" customHeight="1" x14ac:dyDescent="0.2">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0.5" customHeight="1" x14ac:dyDescent="0.2">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0.5" customHeight="1" x14ac:dyDescent="0.2">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0.5" customHeight="1" x14ac:dyDescent="0.2">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0.5" customHeight="1" x14ac:dyDescent="0.2">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0.5" customHeight="1" x14ac:dyDescent="0.2">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0.5" customHeight="1" x14ac:dyDescent="0.2">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0.5" customHeight="1" x14ac:dyDescent="0.2">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0.5" customHeight="1" x14ac:dyDescent="0.2">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0.5" customHeight="1" x14ac:dyDescent="0.2">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0.5" customHeight="1" x14ac:dyDescent="0.2">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0.5" customHeight="1" x14ac:dyDescent="0.2">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0.5" customHeight="1" x14ac:dyDescent="0.2">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0.5" customHeight="1" x14ac:dyDescent="0.2">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0.5" customHeight="1" x14ac:dyDescent="0.2">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0.5" customHeight="1" x14ac:dyDescent="0.2">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0.5" customHeight="1" x14ac:dyDescent="0.2">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0.5" customHeight="1" x14ac:dyDescent="0.2">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0.5" customHeight="1" x14ac:dyDescent="0.2">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0.5" customHeight="1" x14ac:dyDescent="0.2">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0.5" customHeight="1" x14ac:dyDescent="0.2">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0.5" customHeight="1" x14ac:dyDescent="0.2">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0.5" customHeight="1" x14ac:dyDescent="0.2">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0.5" customHeight="1" x14ac:dyDescent="0.2">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0.5" customHeight="1" x14ac:dyDescent="0.2">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0.5" customHeight="1" x14ac:dyDescent="0.2">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0.5" customHeight="1" x14ac:dyDescent="0.2">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0.5" customHeight="1" x14ac:dyDescent="0.2">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0.5" customHeight="1" x14ac:dyDescent="0.2">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0.5" customHeight="1" x14ac:dyDescent="0.2">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0.5" customHeight="1" x14ac:dyDescent="0.2">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0.5" customHeight="1" x14ac:dyDescent="0.2">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0.5" customHeight="1" x14ac:dyDescent="0.2">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0.5" customHeight="1" x14ac:dyDescent="0.2">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0.5" customHeight="1" x14ac:dyDescent="0.2">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0.5" customHeight="1" x14ac:dyDescent="0.2">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0.5" customHeight="1" x14ac:dyDescent="0.2">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0.5" customHeight="1" x14ac:dyDescent="0.2">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0.5" customHeight="1" x14ac:dyDescent="0.2">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0.5" customHeight="1" x14ac:dyDescent="0.2">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0.5" customHeight="1" x14ac:dyDescent="0.2">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0.5" customHeight="1" x14ac:dyDescent="0.2">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0.5" customHeight="1" x14ac:dyDescent="0.2">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0.5" customHeight="1" x14ac:dyDescent="0.2">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0.5" customHeight="1" x14ac:dyDescent="0.2">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0.5" customHeight="1" x14ac:dyDescent="0.2">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0.5" customHeight="1" x14ac:dyDescent="0.2">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0.5" customHeight="1" x14ac:dyDescent="0.2">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0.5" customHeight="1" x14ac:dyDescent="0.2">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0.5" customHeight="1" x14ac:dyDescent="0.2">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0.5" customHeight="1" x14ac:dyDescent="0.2">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0.5" customHeight="1" x14ac:dyDescent="0.2">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0.5" customHeight="1" x14ac:dyDescent="0.2">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0.5" customHeight="1" x14ac:dyDescent="0.2">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0.5" customHeight="1" x14ac:dyDescent="0.2">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0.5" customHeight="1" x14ac:dyDescent="0.2">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0.5" customHeight="1" x14ac:dyDescent="0.2">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0.5" customHeight="1" x14ac:dyDescent="0.2">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0.5" customHeight="1" x14ac:dyDescent="0.2">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0.5" customHeight="1" x14ac:dyDescent="0.2">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0.5" customHeight="1" x14ac:dyDescent="0.2">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0.5" customHeight="1" x14ac:dyDescent="0.2">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0.5" customHeight="1" x14ac:dyDescent="0.2">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0.5" customHeight="1" x14ac:dyDescent="0.2">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0.5" customHeight="1" x14ac:dyDescent="0.2">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0.5" customHeight="1" x14ac:dyDescent="0.2">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0.5" customHeight="1" x14ac:dyDescent="0.2">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0.5" customHeight="1" x14ac:dyDescent="0.2">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0.5" customHeight="1" x14ac:dyDescent="0.2">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0.5" customHeight="1" x14ac:dyDescent="0.2">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0.5" customHeight="1" x14ac:dyDescent="0.2">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0.5" customHeight="1" x14ac:dyDescent="0.2">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0.5" customHeight="1" x14ac:dyDescent="0.2">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0.5" customHeight="1" x14ac:dyDescent="0.2">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0.5" customHeight="1" x14ac:dyDescent="0.2">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0.5" customHeight="1" x14ac:dyDescent="0.2">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0.5" customHeight="1" x14ac:dyDescent="0.2">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0.5" customHeight="1" x14ac:dyDescent="0.2">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0.5" customHeight="1" x14ac:dyDescent="0.2">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0.5" customHeight="1" x14ac:dyDescent="0.2">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0.5" customHeight="1" x14ac:dyDescent="0.2">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0.5" customHeight="1" x14ac:dyDescent="0.2">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0.5" customHeight="1" x14ac:dyDescent="0.2">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0.5" customHeight="1" x14ac:dyDescent="0.2">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0.5" customHeight="1" x14ac:dyDescent="0.2">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0.5" customHeight="1" x14ac:dyDescent="0.2">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0.5" customHeight="1" x14ac:dyDescent="0.2">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0.5" customHeight="1" x14ac:dyDescent="0.2">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0.5" customHeight="1" x14ac:dyDescent="0.2">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0.5" customHeight="1" x14ac:dyDescent="0.2">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0.5" customHeight="1" x14ac:dyDescent="0.2">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0.5" customHeight="1" x14ac:dyDescent="0.2">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0.5" customHeight="1" x14ac:dyDescent="0.2">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0.5" customHeight="1" x14ac:dyDescent="0.2">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0.5" customHeight="1" x14ac:dyDescent="0.2">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0.5" customHeight="1" x14ac:dyDescent="0.2">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0.5" customHeight="1" x14ac:dyDescent="0.2">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0.5" customHeight="1" x14ac:dyDescent="0.2">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0.5" customHeight="1" x14ac:dyDescent="0.2">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0.5" customHeight="1" x14ac:dyDescent="0.2">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0.5" customHeight="1" x14ac:dyDescent="0.2">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0.5" customHeight="1" x14ac:dyDescent="0.2">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0.5" customHeight="1" x14ac:dyDescent="0.2">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0.5" customHeight="1" x14ac:dyDescent="0.2">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0.5" customHeight="1" x14ac:dyDescent="0.2">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0.5" customHeight="1" x14ac:dyDescent="0.2">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0.5" customHeight="1" x14ac:dyDescent="0.2">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0.5" customHeight="1" x14ac:dyDescent="0.2">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0.5" customHeight="1" x14ac:dyDescent="0.2">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0.5" customHeight="1" x14ac:dyDescent="0.2">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0.5" customHeight="1" x14ac:dyDescent="0.2">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0.5" customHeight="1" x14ac:dyDescent="0.2">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0.5" customHeight="1" x14ac:dyDescent="0.2">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0.5" customHeight="1" x14ac:dyDescent="0.2">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0.5" customHeight="1" x14ac:dyDescent="0.2">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0.5" customHeight="1" x14ac:dyDescent="0.2">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0.5" customHeight="1" x14ac:dyDescent="0.2">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0.5" customHeight="1" x14ac:dyDescent="0.2">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0.5" customHeight="1" x14ac:dyDescent="0.2">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0.5" customHeight="1" x14ac:dyDescent="0.2">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0.5" customHeight="1" x14ac:dyDescent="0.2">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0.5" customHeight="1" x14ac:dyDescent="0.2">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0.5" customHeight="1" x14ac:dyDescent="0.2">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0.5" customHeight="1" x14ac:dyDescent="0.2">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0.5" customHeight="1" x14ac:dyDescent="0.2">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0.5" customHeight="1" x14ac:dyDescent="0.2">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0.5" customHeight="1" x14ac:dyDescent="0.2">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0.5" customHeight="1" x14ac:dyDescent="0.2">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0.5" customHeight="1" x14ac:dyDescent="0.2">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0.5" customHeight="1" x14ac:dyDescent="0.2">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0.5" customHeight="1" x14ac:dyDescent="0.2">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0.5" customHeight="1" x14ac:dyDescent="0.2">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0.5" customHeight="1" x14ac:dyDescent="0.2">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0.5" customHeight="1" x14ac:dyDescent="0.2">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0.5" customHeight="1" x14ac:dyDescent="0.2">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0.5" customHeight="1" x14ac:dyDescent="0.2">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0.5" customHeight="1" x14ac:dyDescent="0.2">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0.5" customHeight="1" x14ac:dyDescent="0.2">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0.5" customHeight="1" x14ac:dyDescent="0.2">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0.5" customHeight="1" x14ac:dyDescent="0.2">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0.5" customHeight="1" x14ac:dyDescent="0.2">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0.5" customHeight="1" x14ac:dyDescent="0.2">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0.5" customHeight="1" x14ac:dyDescent="0.2">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0.5" customHeight="1" x14ac:dyDescent="0.2">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0.5" customHeight="1" x14ac:dyDescent="0.2">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0.5" customHeight="1" x14ac:dyDescent="0.2">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0.5" customHeight="1" x14ac:dyDescent="0.2">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0.5" customHeight="1" x14ac:dyDescent="0.2">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0.5" customHeight="1" x14ac:dyDescent="0.2">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0.5" customHeight="1" x14ac:dyDescent="0.2">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0.5" customHeight="1" x14ac:dyDescent="0.2">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0.5" customHeight="1" x14ac:dyDescent="0.2">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0.5" customHeight="1" x14ac:dyDescent="0.2">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0.5" customHeight="1" x14ac:dyDescent="0.2">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0.5" customHeight="1" x14ac:dyDescent="0.2">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0.5" customHeight="1" x14ac:dyDescent="0.2">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0.5" customHeight="1" x14ac:dyDescent="0.2">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0.5" customHeight="1" x14ac:dyDescent="0.2">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0.5" customHeight="1" x14ac:dyDescent="0.2">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0.5" customHeight="1" x14ac:dyDescent="0.2">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0.5" customHeight="1" x14ac:dyDescent="0.2">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0.5" customHeight="1" x14ac:dyDescent="0.2">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0.5" customHeight="1" x14ac:dyDescent="0.2">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0.5" customHeight="1" x14ac:dyDescent="0.2">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0.5" customHeight="1" x14ac:dyDescent="0.2">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0.5" customHeight="1" x14ac:dyDescent="0.2">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0.5" customHeight="1" x14ac:dyDescent="0.2">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0.5" customHeight="1" x14ac:dyDescent="0.2">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0.5" customHeight="1" x14ac:dyDescent="0.2">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0.5" customHeight="1" x14ac:dyDescent="0.2">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0.5" customHeight="1" x14ac:dyDescent="0.2">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0.5" customHeight="1" x14ac:dyDescent="0.2">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0.5" customHeight="1" x14ac:dyDescent="0.2">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0.5" customHeight="1" x14ac:dyDescent="0.2">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0.5" customHeight="1" x14ac:dyDescent="0.2">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0.5" customHeight="1" x14ac:dyDescent="0.2">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0.5" customHeight="1" x14ac:dyDescent="0.2">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0.5" customHeight="1" x14ac:dyDescent="0.2">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0.5" customHeight="1" x14ac:dyDescent="0.2">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0.5" customHeight="1" x14ac:dyDescent="0.2">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0.5" customHeight="1" x14ac:dyDescent="0.2">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0.5" customHeight="1" x14ac:dyDescent="0.2">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0.5" customHeight="1" x14ac:dyDescent="0.2">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0.5" customHeight="1" x14ac:dyDescent="0.2">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0.5" customHeight="1" x14ac:dyDescent="0.2">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0.5" customHeight="1" x14ac:dyDescent="0.2">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0.5" customHeight="1" x14ac:dyDescent="0.2">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0.5" customHeight="1" x14ac:dyDescent="0.2">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0.5" customHeight="1" x14ac:dyDescent="0.2">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0.5" customHeight="1" x14ac:dyDescent="0.2">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0.5" customHeight="1" x14ac:dyDescent="0.2">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0.5" customHeight="1" x14ac:dyDescent="0.2">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0.5" customHeight="1" x14ac:dyDescent="0.2">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0.5" customHeight="1" x14ac:dyDescent="0.2">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0.5" customHeight="1" x14ac:dyDescent="0.2">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0.5" customHeight="1" x14ac:dyDescent="0.2">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0.5" customHeight="1" x14ac:dyDescent="0.2">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0.5" customHeight="1" x14ac:dyDescent="0.2">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0.5" customHeight="1" x14ac:dyDescent="0.2">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0.5" customHeight="1" x14ac:dyDescent="0.2">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0.5" customHeight="1" x14ac:dyDescent="0.2">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0.5" customHeight="1" x14ac:dyDescent="0.2">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0.5" customHeight="1" x14ac:dyDescent="0.2">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0.5" customHeight="1" x14ac:dyDescent="0.2">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0.5" customHeight="1" x14ac:dyDescent="0.2">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0.5" customHeight="1" x14ac:dyDescent="0.2">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0.5" customHeight="1" x14ac:dyDescent="0.2">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0.5" customHeight="1" x14ac:dyDescent="0.2">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0.5" customHeight="1" x14ac:dyDescent="0.2">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0.5" customHeight="1" x14ac:dyDescent="0.2">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0.5" customHeight="1" x14ac:dyDescent="0.2">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0.5" customHeight="1" x14ac:dyDescent="0.2">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0.5" customHeight="1" x14ac:dyDescent="0.2">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0.5" customHeight="1" x14ac:dyDescent="0.2">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0.5" customHeight="1" x14ac:dyDescent="0.2">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0.5" customHeight="1" x14ac:dyDescent="0.2">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0.5" customHeight="1" x14ac:dyDescent="0.2">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0.5" customHeight="1" x14ac:dyDescent="0.2">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0.5" customHeight="1" x14ac:dyDescent="0.2">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0.5" customHeight="1" x14ac:dyDescent="0.2">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0.5" customHeight="1" x14ac:dyDescent="0.2">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0.5" customHeight="1" x14ac:dyDescent="0.2">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0.5" customHeight="1" x14ac:dyDescent="0.2">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0.5" customHeight="1" x14ac:dyDescent="0.2">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0.5" customHeight="1" x14ac:dyDescent="0.2">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0.5" customHeight="1" x14ac:dyDescent="0.2">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0.5" customHeight="1" x14ac:dyDescent="0.2">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0.5" customHeight="1" x14ac:dyDescent="0.2">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0.5" customHeight="1" x14ac:dyDescent="0.2">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0.5" customHeight="1" x14ac:dyDescent="0.2">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0.5" customHeight="1" x14ac:dyDescent="0.2">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0.5" customHeight="1" x14ac:dyDescent="0.2">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0.5" customHeight="1" x14ac:dyDescent="0.2">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0.5" customHeight="1" x14ac:dyDescent="0.2">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0.5" customHeight="1" x14ac:dyDescent="0.2">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0.5" customHeight="1" x14ac:dyDescent="0.2">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0.5" customHeight="1" x14ac:dyDescent="0.2">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0.5" customHeight="1" x14ac:dyDescent="0.2">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0.5" customHeight="1" x14ac:dyDescent="0.2">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0.5" customHeight="1" x14ac:dyDescent="0.2">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0.5" customHeight="1" x14ac:dyDescent="0.2">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0.5" customHeight="1" x14ac:dyDescent="0.2">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0.5" customHeight="1" x14ac:dyDescent="0.2">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0.5" customHeight="1" x14ac:dyDescent="0.2">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0.5" customHeight="1" x14ac:dyDescent="0.2">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0.5" customHeight="1" x14ac:dyDescent="0.2">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0.5" customHeight="1" x14ac:dyDescent="0.2">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0.5" customHeight="1" x14ac:dyDescent="0.2">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0.5" customHeight="1" x14ac:dyDescent="0.2">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0.5" customHeight="1" x14ac:dyDescent="0.2">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0.5" customHeight="1" x14ac:dyDescent="0.2">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0.5" customHeight="1" x14ac:dyDescent="0.2">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0.5" customHeight="1" x14ac:dyDescent="0.2">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0.5" customHeight="1" x14ac:dyDescent="0.2">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0.5" customHeight="1" x14ac:dyDescent="0.2">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0.5" customHeight="1" x14ac:dyDescent="0.2">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0.5" customHeight="1" x14ac:dyDescent="0.2">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0.5" customHeight="1" x14ac:dyDescent="0.2">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0.5" customHeight="1" x14ac:dyDescent="0.2">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0.5" customHeight="1" x14ac:dyDescent="0.2">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0.5" customHeight="1" x14ac:dyDescent="0.2">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0.5" customHeight="1" x14ac:dyDescent="0.2">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0.5" customHeight="1" x14ac:dyDescent="0.2">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0.5" customHeight="1" x14ac:dyDescent="0.2">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0.5" customHeight="1" x14ac:dyDescent="0.2">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0.5" customHeight="1" x14ac:dyDescent="0.2">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0.5" customHeight="1" x14ac:dyDescent="0.2">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0.5" customHeight="1" x14ac:dyDescent="0.2">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0.5" customHeight="1" x14ac:dyDescent="0.2">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0.5" customHeight="1" x14ac:dyDescent="0.2">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0.5" customHeight="1" x14ac:dyDescent="0.2">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0.5" customHeight="1" x14ac:dyDescent="0.2">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0.5" customHeight="1" x14ac:dyDescent="0.2">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0.5" customHeight="1" x14ac:dyDescent="0.2">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0.5" customHeight="1" x14ac:dyDescent="0.2">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0.5" customHeight="1" x14ac:dyDescent="0.2">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0.5" customHeight="1" x14ac:dyDescent="0.2">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0.5" customHeight="1" x14ac:dyDescent="0.2">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0.5" customHeight="1" x14ac:dyDescent="0.2">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0.5" customHeight="1" x14ac:dyDescent="0.2">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0.5" customHeight="1" x14ac:dyDescent="0.2">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0.5" customHeight="1" x14ac:dyDescent="0.2">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0.5" customHeight="1" x14ac:dyDescent="0.2">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0.5" customHeight="1" x14ac:dyDescent="0.2">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0.5" customHeight="1" x14ac:dyDescent="0.2">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0.5" customHeight="1" x14ac:dyDescent="0.2">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0.5" customHeight="1" x14ac:dyDescent="0.2">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0.5" customHeight="1" x14ac:dyDescent="0.2">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0.5" customHeight="1" x14ac:dyDescent="0.2">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0.5" customHeight="1" x14ac:dyDescent="0.2">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0.5" customHeight="1" x14ac:dyDescent="0.2">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0.5" customHeight="1" x14ac:dyDescent="0.2">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0.5" customHeight="1" x14ac:dyDescent="0.2">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0.5" customHeight="1" x14ac:dyDescent="0.2">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0.5" customHeight="1" x14ac:dyDescent="0.2">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0.5" customHeight="1" x14ac:dyDescent="0.2">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0.5" customHeight="1" x14ac:dyDescent="0.2">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0.5" customHeight="1" x14ac:dyDescent="0.2">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0.5" customHeight="1" x14ac:dyDescent="0.2">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0.5" customHeight="1" x14ac:dyDescent="0.2">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0.5" customHeight="1" x14ac:dyDescent="0.2">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0.5" customHeight="1" x14ac:dyDescent="0.2">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0.5" customHeight="1" x14ac:dyDescent="0.2">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0.5" customHeight="1" x14ac:dyDescent="0.2">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0.5" customHeight="1" x14ac:dyDescent="0.2">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0.5" customHeight="1" x14ac:dyDescent="0.2">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0.5" customHeight="1" x14ac:dyDescent="0.2">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0.5" customHeight="1" x14ac:dyDescent="0.2">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0.5" customHeight="1" x14ac:dyDescent="0.2">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0.5" customHeight="1" x14ac:dyDescent="0.2">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0.5" customHeight="1" x14ac:dyDescent="0.2">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0.5" customHeight="1" x14ac:dyDescent="0.2">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0.5" customHeight="1" x14ac:dyDescent="0.2">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0.5" customHeight="1" x14ac:dyDescent="0.2">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0.5" customHeight="1" x14ac:dyDescent="0.2">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0.5" customHeight="1" x14ac:dyDescent="0.2">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0.5" customHeight="1" x14ac:dyDescent="0.2">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0.5" customHeight="1" x14ac:dyDescent="0.2">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0.5" customHeight="1" x14ac:dyDescent="0.2">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0.5" customHeight="1" x14ac:dyDescent="0.2">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0.5" customHeight="1" x14ac:dyDescent="0.2">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0.5" customHeight="1" x14ac:dyDescent="0.2">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0.5" customHeight="1" x14ac:dyDescent="0.2">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0.5" customHeight="1" x14ac:dyDescent="0.2">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0.5" customHeight="1" x14ac:dyDescent="0.2">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0.5" customHeight="1" x14ac:dyDescent="0.2">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0.5" customHeight="1" x14ac:dyDescent="0.2">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0.5" customHeight="1" x14ac:dyDescent="0.2">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0.5" customHeight="1" x14ac:dyDescent="0.2">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0.5" customHeight="1" x14ac:dyDescent="0.2">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0.5" customHeight="1" x14ac:dyDescent="0.2">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0.5" customHeight="1" x14ac:dyDescent="0.2">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0.5" customHeight="1" x14ac:dyDescent="0.2">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0.5" customHeight="1" x14ac:dyDescent="0.2">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0.5" customHeight="1" x14ac:dyDescent="0.2">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0.5" customHeight="1" x14ac:dyDescent="0.2">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0.5" customHeight="1" x14ac:dyDescent="0.2">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0.5" customHeight="1" x14ac:dyDescent="0.2">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0.5" customHeight="1" x14ac:dyDescent="0.2">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0.5" customHeight="1" x14ac:dyDescent="0.2">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0.5" customHeight="1" x14ac:dyDescent="0.2">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0.5" customHeight="1" x14ac:dyDescent="0.2">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0.5" customHeight="1" x14ac:dyDescent="0.2">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0.5" customHeight="1" x14ac:dyDescent="0.2">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0.5" customHeight="1" x14ac:dyDescent="0.2">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0.5" customHeight="1" x14ac:dyDescent="0.2">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0.5" customHeight="1" x14ac:dyDescent="0.2">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0.5" customHeight="1" x14ac:dyDescent="0.2">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0.5" customHeight="1" x14ac:dyDescent="0.2">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0.5" customHeight="1" x14ac:dyDescent="0.2">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0.5" customHeight="1" x14ac:dyDescent="0.2">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0.5" customHeight="1" x14ac:dyDescent="0.2">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0.5" customHeight="1" x14ac:dyDescent="0.2">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0.5" customHeight="1" x14ac:dyDescent="0.2">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0.5" customHeight="1" x14ac:dyDescent="0.2">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0.5" customHeight="1" x14ac:dyDescent="0.2">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0.5" customHeight="1" x14ac:dyDescent="0.2">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0.5" customHeight="1" x14ac:dyDescent="0.2">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0.5" customHeight="1" x14ac:dyDescent="0.2">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0.5" customHeight="1" x14ac:dyDescent="0.2">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0.5" customHeight="1" x14ac:dyDescent="0.2">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0.5" customHeight="1" x14ac:dyDescent="0.2">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0.5" customHeight="1" x14ac:dyDescent="0.2">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0.5" customHeight="1" x14ac:dyDescent="0.2">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0.5" customHeight="1" x14ac:dyDescent="0.2">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0.5" customHeight="1" x14ac:dyDescent="0.2">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0.5" customHeight="1" x14ac:dyDescent="0.2">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0.5" customHeight="1" x14ac:dyDescent="0.2">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0.5" customHeight="1" x14ac:dyDescent="0.2">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0.5" customHeight="1" x14ac:dyDescent="0.2">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0.5" customHeight="1" x14ac:dyDescent="0.2">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0.5" customHeight="1" x14ac:dyDescent="0.2">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0.5" customHeight="1" x14ac:dyDescent="0.2">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0.5" customHeight="1" x14ac:dyDescent="0.2">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0.5" customHeight="1" x14ac:dyDescent="0.2">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0.5" customHeight="1" x14ac:dyDescent="0.2">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0.5" customHeight="1" x14ac:dyDescent="0.2">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0.5" customHeight="1" x14ac:dyDescent="0.2">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0.5" customHeight="1" x14ac:dyDescent="0.2">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0.5" customHeight="1" x14ac:dyDescent="0.2">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0.5" customHeight="1" x14ac:dyDescent="0.2">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0.5" customHeight="1" x14ac:dyDescent="0.2">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0.5" customHeight="1" x14ac:dyDescent="0.2">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0.5" customHeight="1" x14ac:dyDescent="0.2">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0.5" customHeight="1" x14ac:dyDescent="0.2">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0.5" customHeight="1" x14ac:dyDescent="0.2">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0.5" customHeight="1" x14ac:dyDescent="0.2">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0.5" customHeight="1" x14ac:dyDescent="0.2">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0.5" customHeight="1" x14ac:dyDescent="0.2">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0.5" customHeight="1" x14ac:dyDescent="0.2">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0.5" customHeight="1" x14ac:dyDescent="0.2">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0.5" customHeight="1" x14ac:dyDescent="0.2">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0.5" customHeight="1" x14ac:dyDescent="0.2">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0.5" customHeight="1" x14ac:dyDescent="0.2">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0.5" customHeight="1" x14ac:dyDescent="0.2">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0.5" customHeight="1" x14ac:dyDescent="0.2">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0.5" customHeight="1" x14ac:dyDescent="0.2">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0.5" customHeight="1" x14ac:dyDescent="0.2">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0.5" customHeight="1" x14ac:dyDescent="0.2">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0.5" customHeight="1" x14ac:dyDescent="0.2">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0.5" customHeight="1" x14ac:dyDescent="0.2">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0.5" customHeight="1" x14ac:dyDescent="0.2">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0.5" customHeight="1" x14ac:dyDescent="0.2">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0.5" customHeight="1" x14ac:dyDescent="0.2">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0.5" customHeight="1" x14ac:dyDescent="0.2">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0.5" customHeight="1" x14ac:dyDescent="0.2">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0.5" customHeight="1" x14ac:dyDescent="0.2">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0.5" customHeight="1" x14ac:dyDescent="0.2">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0.5" customHeight="1" x14ac:dyDescent="0.2">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0.5" customHeight="1" x14ac:dyDescent="0.2">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0.5" customHeight="1" x14ac:dyDescent="0.2">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0.5" customHeight="1" x14ac:dyDescent="0.2">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0.5" customHeight="1" x14ac:dyDescent="0.2">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0.5" customHeight="1" x14ac:dyDescent="0.2">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0.5" customHeight="1" x14ac:dyDescent="0.2">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0.5" customHeight="1" x14ac:dyDescent="0.2">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0.5" customHeight="1" x14ac:dyDescent="0.2">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0.5" customHeight="1" x14ac:dyDescent="0.2">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0.5" customHeight="1" x14ac:dyDescent="0.2">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0.5" customHeight="1" x14ac:dyDescent="0.2">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0.5" customHeight="1" x14ac:dyDescent="0.2">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0.5" customHeight="1" x14ac:dyDescent="0.2">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0.5" customHeight="1" x14ac:dyDescent="0.2">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0.5" customHeight="1" x14ac:dyDescent="0.2">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0.5" customHeight="1" x14ac:dyDescent="0.2">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0.5" customHeight="1" x14ac:dyDescent="0.2">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0.5" customHeight="1" x14ac:dyDescent="0.2">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0.5" customHeight="1" x14ac:dyDescent="0.2">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0.5" customHeight="1" x14ac:dyDescent="0.2">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0.5" customHeight="1" x14ac:dyDescent="0.2">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0.5" customHeight="1" x14ac:dyDescent="0.2">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0.5" customHeight="1" x14ac:dyDescent="0.2">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0.5" customHeight="1" x14ac:dyDescent="0.2">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0.5" customHeight="1" x14ac:dyDescent="0.2">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0.5" customHeight="1" x14ac:dyDescent="0.2">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0.5" customHeight="1" x14ac:dyDescent="0.2">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0.5" customHeight="1" x14ac:dyDescent="0.2">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0.5" customHeight="1" x14ac:dyDescent="0.2">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0.5" customHeight="1" x14ac:dyDescent="0.2">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0.5" customHeight="1" x14ac:dyDescent="0.2">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0.5" customHeight="1" x14ac:dyDescent="0.2">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0.5" customHeight="1" x14ac:dyDescent="0.2">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0.5" customHeight="1" x14ac:dyDescent="0.2">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0.5" customHeight="1" x14ac:dyDescent="0.2">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0.5" customHeight="1" x14ac:dyDescent="0.2">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0.5" customHeight="1" x14ac:dyDescent="0.2">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0.5" customHeight="1" x14ac:dyDescent="0.2">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0.5" customHeight="1" x14ac:dyDescent="0.2">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0.5" customHeight="1" x14ac:dyDescent="0.2">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0.5" customHeight="1" x14ac:dyDescent="0.2">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0.5" customHeight="1" x14ac:dyDescent="0.2">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0.5" customHeight="1" x14ac:dyDescent="0.2">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0.5" customHeight="1" x14ac:dyDescent="0.2">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0.5" customHeight="1" x14ac:dyDescent="0.2">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0.5" customHeight="1" x14ac:dyDescent="0.2">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0.5" customHeight="1" x14ac:dyDescent="0.2">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0.5" customHeight="1" x14ac:dyDescent="0.2">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0.5" customHeight="1" x14ac:dyDescent="0.2">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0.5" customHeight="1" x14ac:dyDescent="0.2">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0.5" customHeight="1" x14ac:dyDescent="0.2">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0.5" customHeight="1" x14ac:dyDescent="0.2">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0.5" customHeight="1" x14ac:dyDescent="0.2">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0.5" customHeight="1" x14ac:dyDescent="0.2">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0.5" customHeight="1" x14ac:dyDescent="0.2">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0.5" customHeight="1" x14ac:dyDescent="0.2">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0.5" customHeight="1" x14ac:dyDescent="0.2">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0.5" customHeight="1" x14ac:dyDescent="0.2">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0.5" customHeight="1" x14ac:dyDescent="0.2">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0.5" customHeight="1" x14ac:dyDescent="0.2">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0.5" customHeight="1" x14ac:dyDescent="0.2">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0.5" customHeight="1" x14ac:dyDescent="0.2">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0.5" customHeight="1" x14ac:dyDescent="0.2">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0.5" customHeight="1" x14ac:dyDescent="0.2">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0.5" customHeight="1" x14ac:dyDescent="0.2">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0.5" customHeight="1" x14ac:dyDescent="0.2">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0.5" customHeight="1" x14ac:dyDescent="0.2">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0.5" customHeight="1" x14ac:dyDescent="0.2">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0.5" customHeight="1" x14ac:dyDescent="0.2">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0.5" customHeight="1" x14ac:dyDescent="0.2">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0.5" customHeight="1" x14ac:dyDescent="0.2">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0.5" customHeight="1" x14ac:dyDescent="0.2">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0.5" customHeight="1" x14ac:dyDescent="0.2">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0.5" customHeight="1" x14ac:dyDescent="0.2">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0.5" customHeight="1" x14ac:dyDescent="0.2">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0.5" customHeight="1" x14ac:dyDescent="0.2">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0.5" customHeight="1" x14ac:dyDescent="0.2">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row r="981" spans="1:27" ht="10.5" customHeight="1" x14ac:dyDescent="0.2">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row>
    <row r="982" spans="1:27" ht="10.5" customHeight="1" x14ac:dyDescent="0.2">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row>
    <row r="983" spans="1:27" ht="10.5" customHeight="1" x14ac:dyDescent="0.2">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row>
    <row r="984" spans="1:27" ht="10.5" customHeight="1" x14ac:dyDescent="0.2">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row>
    <row r="985" spans="1:27" ht="10.5" customHeight="1" x14ac:dyDescent="0.2">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row>
    <row r="986" spans="1:27" ht="10.5" customHeight="1" x14ac:dyDescent="0.2">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row>
    <row r="987" spans="1:27" ht="10.5" customHeight="1" x14ac:dyDescent="0.2">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row>
    <row r="988" spans="1:27" ht="10.5" customHeight="1" x14ac:dyDescent="0.2">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row>
    <row r="989" spans="1:27" ht="10.5" customHeight="1" x14ac:dyDescent="0.2">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row>
    <row r="990" spans="1:27" ht="10.5" customHeight="1" x14ac:dyDescent="0.2">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row>
    <row r="991" spans="1:27" ht="10.5" customHeight="1" x14ac:dyDescent="0.2">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row>
    <row r="992" spans="1:27" ht="10.5" customHeight="1" x14ac:dyDescent="0.2">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row>
    <row r="993" spans="1:27" ht="10.5" customHeight="1" x14ac:dyDescent="0.2">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row>
    <row r="994" spans="1:27" ht="10.5" customHeight="1" x14ac:dyDescent="0.2">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row>
    <row r="995" spans="1:27" ht="10.5" customHeight="1" x14ac:dyDescent="0.2">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row>
    <row r="996" spans="1:27" ht="10.5" customHeight="1" x14ac:dyDescent="0.2">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row>
    <row r="997" spans="1:27" ht="10.5" customHeight="1" x14ac:dyDescent="0.2">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row>
    <row r="998" spans="1:27" ht="10.5" customHeight="1" x14ac:dyDescent="0.2">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row>
    <row r="999" spans="1:27" ht="10.5" customHeight="1" x14ac:dyDescent="0.2">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row>
    <row r="1000" spans="1:27" ht="10.5" customHeight="1" x14ac:dyDescent="0.2">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row>
    <row r="1001" spans="1:27" ht="10.5" customHeight="1" x14ac:dyDescent="0.2">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row>
    <row r="1002" spans="1:27" ht="10.5" customHeight="1" x14ac:dyDescent="0.2">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row>
    <row r="1003" spans="1:27" ht="10.5" customHeight="1" x14ac:dyDescent="0.2">
      <c r="A1003" s="13"/>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row>
    <row r="1004" spans="1:27" ht="10.5" customHeight="1" x14ac:dyDescent="0.2">
      <c r="A1004" s="13"/>
      <c r="B1004" s="13"/>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c r="AA1004" s="13"/>
    </row>
    <row r="1005" spans="1:27" ht="10.5" customHeight="1" x14ac:dyDescent="0.2">
      <c r="A1005" s="13"/>
      <c r="B1005" s="13"/>
      <c r="C1005" s="13"/>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c r="AA1005" s="13"/>
    </row>
    <row r="1006" spans="1:27" ht="10.5" customHeight="1" x14ac:dyDescent="0.2">
      <c r="A1006" s="13"/>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c r="AA1006" s="13"/>
    </row>
    <row r="1007" spans="1:27" ht="10.5" customHeight="1" x14ac:dyDescent="0.2">
      <c r="A1007" s="13"/>
      <c r="B1007" s="13"/>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c r="AA1007" s="13"/>
    </row>
    <row r="1008" spans="1:27" ht="10.5" customHeight="1" x14ac:dyDescent="0.2">
      <c r="A1008" s="13"/>
      <c r="B1008" s="13"/>
      <c r="C1008" s="13"/>
      <c r="D1008" s="13"/>
      <c r="E1008" s="13"/>
      <c r="F1008" s="13"/>
      <c r="G1008" s="13"/>
      <c r="H1008" s="13"/>
      <c r="I1008" s="13"/>
      <c r="J1008" s="13"/>
      <c r="K1008" s="13"/>
      <c r="L1008" s="13"/>
      <c r="M1008" s="13"/>
      <c r="N1008" s="13"/>
      <c r="O1008" s="13"/>
      <c r="P1008" s="13"/>
      <c r="Q1008" s="13"/>
      <c r="R1008" s="13"/>
      <c r="S1008" s="13"/>
      <c r="T1008" s="13"/>
      <c r="U1008" s="13"/>
      <c r="V1008" s="13"/>
      <c r="W1008" s="13"/>
      <c r="X1008" s="13"/>
      <c r="Y1008" s="13"/>
      <c r="Z1008" s="13"/>
      <c r="AA1008" s="13"/>
    </row>
    <row r="1009" spans="1:27" ht="10.5" customHeight="1" x14ac:dyDescent="0.2">
      <c r="A1009" s="13"/>
      <c r="B1009" s="13"/>
      <c r="C1009" s="13"/>
      <c r="D1009" s="13"/>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c r="AA1009" s="13"/>
    </row>
    <row r="1010" spans="1:27" ht="10.5" customHeight="1" x14ac:dyDescent="0.2">
      <c r="A1010" s="13"/>
      <c r="B1010" s="13"/>
      <c r="C1010" s="13"/>
      <c r="D1010" s="13"/>
      <c r="E1010" s="13"/>
      <c r="F1010" s="13"/>
      <c r="G1010" s="13"/>
      <c r="H1010" s="13"/>
      <c r="I1010" s="13"/>
      <c r="J1010" s="13"/>
      <c r="K1010" s="13"/>
      <c r="L1010" s="13"/>
      <c r="M1010" s="13"/>
      <c r="N1010" s="13"/>
      <c r="O1010" s="13"/>
      <c r="P1010" s="13"/>
      <c r="Q1010" s="13"/>
      <c r="R1010" s="13"/>
      <c r="S1010" s="13"/>
      <c r="T1010" s="13"/>
      <c r="U1010" s="13"/>
      <c r="V1010" s="13"/>
      <c r="W1010" s="13"/>
      <c r="X1010" s="13"/>
      <c r="Y1010" s="13"/>
      <c r="Z1010" s="13"/>
      <c r="AA1010" s="13"/>
    </row>
  </sheetData>
  <mergeCells count="255">
    <mergeCell ref="X102:X105"/>
    <mergeCell ref="I102:I105"/>
    <mergeCell ref="H102:H105"/>
    <mergeCell ref="M102:M105"/>
    <mergeCell ref="L102:L105"/>
    <mergeCell ref="K102:K105"/>
    <mergeCell ref="J102:J105"/>
    <mergeCell ref="N102:O102"/>
    <mergeCell ref="N103:O103"/>
    <mergeCell ref="N105:O105"/>
    <mergeCell ref="G102:G105"/>
    <mergeCell ref="A102:A105"/>
    <mergeCell ref="B102:B105"/>
    <mergeCell ref="C102:C105"/>
    <mergeCell ref="D102:D105"/>
    <mergeCell ref="E102:E105"/>
    <mergeCell ref="F102:F105"/>
    <mergeCell ref="J100:M100"/>
    <mergeCell ref="N100:O101"/>
    <mergeCell ref="N104:O104"/>
    <mergeCell ref="R100:S100"/>
    <mergeCell ref="T100:X100"/>
    <mergeCell ref="B98:X98"/>
    <mergeCell ref="A100:A101"/>
    <mergeCell ref="B100:B101"/>
    <mergeCell ref="C100:C101"/>
    <mergeCell ref="D100:D101"/>
    <mergeCell ref="E100:E101"/>
    <mergeCell ref="F100:F101"/>
    <mergeCell ref="G100:G101"/>
    <mergeCell ref="H100:H101"/>
    <mergeCell ref="I100:I101"/>
    <mergeCell ref="N94:O94"/>
    <mergeCell ref="N95:O95"/>
    <mergeCell ref="N96:O96"/>
    <mergeCell ref="L91:L92"/>
    <mergeCell ref="M91:M92"/>
    <mergeCell ref="N91:O91"/>
    <mergeCell ref="N92:O92"/>
    <mergeCell ref="P100:P101"/>
    <mergeCell ref="Q100:Q101"/>
    <mergeCell ref="G93:G96"/>
    <mergeCell ref="H93:H96"/>
    <mergeCell ref="I93:I96"/>
    <mergeCell ref="J93:J96"/>
    <mergeCell ref="N88:O88"/>
    <mergeCell ref="N89:O89"/>
    <mergeCell ref="N90:O90"/>
    <mergeCell ref="E91:E92"/>
    <mergeCell ref="F91:F92"/>
    <mergeCell ref="G91:G92"/>
    <mergeCell ref="H91:H92"/>
    <mergeCell ref="I91:I92"/>
    <mergeCell ref="J91:J92"/>
    <mergeCell ref="K91:K92"/>
    <mergeCell ref="H88:H90"/>
    <mergeCell ref="I88:I90"/>
    <mergeCell ref="J88:J90"/>
    <mergeCell ref="K88:K90"/>
    <mergeCell ref="L88:L90"/>
    <mergeCell ref="M88:M90"/>
    <mergeCell ref="K93:K96"/>
    <mergeCell ref="L93:L96"/>
    <mergeCell ref="M93:M96"/>
    <mergeCell ref="N93:O93"/>
    <mergeCell ref="Q86:Q87"/>
    <mergeCell ref="R86:S86"/>
    <mergeCell ref="T86:X86"/>
    <mergeCell ref="A88:A96"/>
    <mergeCell ref="B88:B96"/>
    <mergeCell ref="C88:C96"/>
    <mergeCell ref="D88:D96"/>
    <mergeCell ref="E88:E90"/>
    <mergeCell ref="F88:F90"/>
    <mergeCell ref="G88:G90"/>
    <mergeCell ref="G86:G87"/>
    <mergeCell ref="H86:H87"/>
    <mergeCell ref="I86:I87"/>
    <mergeCell ref="J86:M86"/>
    <mergeCell ref="N86:O87"/>
    <mergeCell ref="P86:P87"/>
    <mergeCell ref="A86:A87"/>
    <mergeCell ref="B86:B87"/>
    <mergeCell ref="C86:C87"/>
    <mergeCell ref="D86:D87"/>
    <mergeCell ref="E86:E87"/>
    <mergeCell ref="F86:F87"/>
    <mergeCell ref="E93:E96"/>
    <mergeCell ref="F93:F96"/>
    <mergeCell ref="Q78:Q82"/>
    <mergeCell ref="N79:O79"/>
    <mergeCell ref="N80:O80"/>
    <mergeCell ref="N81:O81"/>
    <mergeCell ref="N82:O82"/>
    <mergeCell ref="B84:X84"/>
    <mergeCell ref="I78:I82"/>
    <mergeCell ref="J78:J82"/>
    <mergeCell ref="K78:K82"/>
    <mergeCell ref="L78:L82"/>
    <mergeCell ref="M78:M82"/>
    <mergeCell ref="N78:O78"/>
    <mergeCell ref="A78:A82"/>
    <mergeCell ref="B78:B82"/>
    <mergeCell ref="C78:C82"/>
    <mergeCell ref="D78:D82"/>
    <mergeCell ref="E78:E82"/>
    <mergeCell ref="F78:F82"/>
    <mergeCell ref="G78:G82"/>
    <mergeCell ref="H78:H82"/>
    <mergeCell ref="H76:H77"/>
    <mergeCell ref="N70:O70"/>
    <mergeCell ref="N71:O71"/>
    <mergeCell ref="B74:X74"/>
    <mergeCell ref="A76:A77"/>
    <mergeCell ref="B76:B77"/>
    <mergeCell ref="C76:C77"/>
    <mergeCell ref="D76:D77"/>
    <mergeCell ref="E76:E77"/>
    <mergeCell ref="F76:F77"/>
    <mergeCell ref="G76:G77"/>
    <mergeCell ref="A63:A71"/>
    <mergeCell ref="B63:B71"/>
    <mergeCell ref="C63:C71"/>
    <mergeCell ref="D63:D71"/>
    <mergeCell ref="R76:S76"/>
    <mergeCell ref="T76:X76"/>
    <mergeCell ref="I76:I77"/>
    <mergeCell ref="J76:M76"/>
    <mergeCell ref="N76:O77"/>
    <mergeCell ref="P76:P77"/>
    <mergeCell ref="Q76:Q77"/>
    <mergeCell ref="N64:O64"/>
    <mergeCell ref="N65:O65"/>
    <mergeCell ref="N66:O66"/>
    <mergeCell ref="N67:O67"/>
    <mergeCell ref="N68:O68"/>
    <mergeCell ref="N69:O69"/>
    <mergeCell ref="L59:L62"/>
    <mergeCell ref="M59:M62"/>
    <mergeCell ref="N59:O60"/>
    <mergeCell ref="N61:O61"/>
    <mergeCell ref="N62:O62"/>
    <mergeCell ref="N63:O63"/>
    <mergeCell ref="A56:A62"/>
    <mergeCell ref="B56:B58"/>
    <mergeCell ref="C56:C62"/>
    <mergeCell ref="D56:D62"/>
    <mergeCell ref="N56:O56"/>
    <mergeCell ref="X56:X58"/>
    <mergeCell ref="F54:F55"/>
    <mergeCell ref="G54:G55"/>
    <mergeCell ref="H54:H55"/>
    <mergeCell ref="I54:I55"/>
    <mergeCell ref="J54:M54"/>
    <mergeCell ref="N54:O55"/>
    <mergeCell ref="N57:O57"/>
    <mergeCell ref="N58:O58"/>
    <mergeCell ref="B59:B62"/>
    <mergeCell ref="E59:E62"/>
    <mergeCell ref="F59:F62"/>
    <mergeCell ref="G59:G62"/>
    <mergeCell ref="H59:H62"/>
    <mergeCell ref="I59:I62"/>
    <mergeCell ref="J59:J62"/>
    <mergeCell ref="K59:K62"/>
    <mergeCell ref="C15:C17"/>
    <mergeCell ref="D15:D17"/>
    <mergeCell ref="E15:E17"/>
    <mergeCell ref="F15:F17"/>
    <mergeCell ref="G15:G17"/>
    <mergeCell ref="P54:P55"/>
    <mergeCell ref="Q54:Q55"/>
    <mergeCell ref="R54:S54"/>
    <mergeCell ref="T54:X54"/>
    <mergeCell ref="K111:K116"/>
    <mergeCell ref="L111:L116"/>
    <mergeCell ref="N9:O9"/>
    <mergeCell ref="X9:X14"/>
    <mergeCell ref="N10:O10"/>
    <mergeCell ref="N11:O11"/>
    <mergeCell ref="N12:O12"/>
    <mergeCell ref="N13:O13"/>
    <mergeCell ref="N14:O14"/>
    <mergeCell ref="K9:K14"/>
    <mergeCell ref="L9:L14"/>
    <mergeCell ref="M9:M14"/>
    <mergeCell ref="N15:O15"/>
    <mergeCell ref="X15:X17"/>
    <mergeCell ref="N16:O16"/>
    <mergeCell ref="N17:O17"/>
    <mergeCell ref="B52:X52"/>
    <mergeCell ref="B54:B55"/>
    <mergeCell ref="C54:C55"/>
    <mergeCell ref="D54:D55"/>
    <mergeCell ref="E54:E55"/>
    <mergeCell ref="H15:H17"/>
    <mergeCell ref="I15:I17"/>
    <mergeCell ref="J15:J17"/>
    <mergeCell ref="M111:M116"/>
    <mergeCell ref="N111:O111"/>
    <mergeCell ref="N112:O112"/>
    <mergeCell ref="N113:O113"/>
    <mergeCell ref="N114:O114"/>
    <mergeCell ref="N115:O115"/>
    <mergeCell ref="N116:O116"/>
    <mergeCell ref="T109:X109"/>
    <mergeCell ref="A111:A116"/>
    <mergeCell ref="B111:B116"/>
    <mergeCell ref="C111:C116"/>
    <mergeCell ref="D111:D116"/>
    <mergeCell ref="E111:E116"/>
    <mergeCell ref="F111:F116"/>
    <mergeCell ref="G111:G116"/>
    <mergeCell ref="H111:H116"/>
    <mergeCell ref="I111:I116"/>
    <mergeCell ref="I109:I110"/>
    <mergeCell ref="J109:M109"/>
    <mergeCell ref="N109:O110"/>
    <mergeCell ref="P109:P110"/>
    <mergeCell ref="Q109:Q110"/>
    <mergeCell ref="R109:S109"/>
    <mergeCell ref="J111:J116"/>
    <mergeCell ref="B7:X7"/>
    <mergeCell ref="B107:X107"/>
    <mergeCell ref="A109:A110"/>
    <mergeCell ref="B109:B110"/>
    <mergeCell ref="C109:C110"/>
    <mergeCell ref="D109:D110"/>
    <mergeCell ref="E109:E110"/>
    <mergeCell ref="F109:F110"/>
    <mergeCell ref="G109:G110"/>
    <mergeCell ref="H109:H110"/>
    <mergeCell ref="A9:A14"/>
    <mergeCell ref="C9:C14"/>
    <mergeCell ref="D9:D14"/>
    <mergeCell ref="E9:E14"/>
    <mergeCell ref="F9:F14"/>
    <mergeCell ref="G9:G14"/>
    <mergeCell ref="H9:H14"/>
    <mergeCell ref="I9:I14"/>
    <mergeCell ref="J9:J14"/>
    <mergeCell ref="A54:A55"/>
    <mergeCell ref="K15:K17"/>
    <mergeCell ref="L15:L17"/>
    <mergeCell ref="M15:M17"/>
    <mergeCell ref="A15:A17"/>
    <mergeCell ref="C2:X2"/>
    <mergeCell ref="G4:K4"/>
    <mergeCell ref="M4:N4"/>
    <mergeCell ref="O4:S4"/>
    <mergeCell ref="V4:W4"/>
    <mergeCell ref="B5:D5"/>
    <mergeCell ref="M5:N5"/>
    <mergeCell ref="O5:T5"/>
    <mergeCell ref="V5:W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Portada</vt:lpstr>
      <vt:lpstr>Menú Principal</vt:lpstr>
      <vt:lpstr>Gestión Misional</vt:lpstr>
      <vt:lpstr>Transparencia,Participación, SC</vt:lpstr>
      <vt:lpstr>Gestión del Talento Humano</vt:lpstr>
      <vt:lpstr>Eficiencia Administativa</vt:lpstr>
      <vt:lpstr>Gestión Financiera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July Andrea Sandoval Rojas</dc:creator>
  <cp:lastModifiedBy>Martha Patricia Ortiz Camacho</cp:lastModifiedBy>
  <cp:lastPrinted>2017-01-26T15:00:41Z</cp:lastPrinted>
  <dcterms:created xsi:type="dcterms:W3CDTF">2017-01-25T17:37:30Z</dcterms:created>
  <dcterms:modified xsi:type="dcterms:W3CDTF">2017-05-30T18:04:57Z</dcterms:modified>
</cp:coreProperties>
</file>